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45" windowWidth="20730" windowHeight="9675"/>
  </bookViews>
  <sheets>
    <sheet name="RSG 936" sheetId="2" r:id="rId1"/>
    <sheet name="RSG 1003" sheetId="3" r:id="rId2"/>
    <sheet name="RSG 1043" sheetId="4" r:id="rId3"/>
    <sheet name="Sheet1" sheetId="5" r:id="rId4"/>
    <sheet name="Sheet2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GoBack" localSheetId="4">Sheet2!$E$5</definedName>
  </definedNames>
  <calcPr calcId="145621"/>
</workbook>
</file>

<file path=xl/calcChain.xml><?xml version="1.0" encoding="utf-8"?>
<calcChain xmlns="http://schemas.openxmlformats.org/spreadsheetml/2006/main">
  <c r="J34" i="2"/>
  <c r="G34"/>
  <c r="I177"/>
  <c r="I178"/>
  <c r="I179"/>
  <c r="I180"/>
  <c r="I181"/>
  <c r="I182"/>
  <c r="I183"/>
  <c r="I184"/>
  <c r="I185"/>
  <c r="I186"/>
  <c r="I187"/>
  <c r="I188"/>
  <c r="G18" l="1"/>
  <c r="J10"/>
  <c r="G10" s="1"/>
  <c r="I10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G15"/>
  <c r="J7"/>
  <c r="G7" s="1"/>
  <c r="F18"/>
  <c r="I18" s="1"/>
  <c r="J18" s="1"/>
  <c r="F16"/>
  <c r="F15"/>
  <c r="I15" s="1"/>
  <c r="J15" s="1"/>
  <c r="I12"/>
  <c r="I11"/>
  <c r="I7"/>
  <c r="F7" s="1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J12"/>
  <c r="G12" s="1"/>
  <c r="J11"/>
  <c r="G11" s="1"/>
  <c r="G16"/>
  <c r="D17"/>
  <c r="H10" i="6"/>
  <c r="H11"/>
  <c r="H9"/>
  <c r="F10"/>
  <c r="F11"/>
  <c r="F9"/>
  <c r="N24" i="5"/>
  <c r="R24"/>
  <c r="S24" s="1"/>
  <c r="Q22"/>
  <c r="Q23"/>
  <c r="Q20"/>
  <c r="Q21"/>
  <c r="K4" i="6"/>
  <c r="K5"/>
  <c r="I4"/>
  <c r="I6"/>
  <c r="I3"/>
  <c r="K3" s="1"/>
  <c r="I17" i="5"/>
  <c r="J18" s="1"/>
  <c r="I16" i="2" l="1"/>
  <c r="J16" s="1"/>
  <c r="F17"/>
  <c r="G17"/>
  <c r="R16" i="5"/>
  <c r="O16"/>
  <c r="N16"/>
  <c r="S16" s="1"/>
  <c r="Q14"/>
  <c r="Q15"/>
  <c r="Q16" s="1"/>
  <c r="Q13"/>
  <c r="R8"/>
  <c r="T8" s="1"/>
  <c r="P9"/>
  <c r="O9"/>
  <c r="N9"/>
  <c r="O8"/>
  <c r="N8"/>
  <c r="N10" s="1"/>
  <c r="Q5"/>
  <c r="Q6"/>
  <c r="Q7"/>
  <c r="Q4"/>
  <c r="Q8" s="1"/>
  <c r="S8" s="1"/>
  <c r="J9"/>
  <c r="K9" s="1"/>
  <c r="F9"/>
  <c r="H29"/>
  <c r="H30"/>
  <c r="H31"/>
  <c r="H28"/>
  <c r="H32" s="1"/>
  <c r="J32" s="1"/>
  <c r="F32"/>
  <c r="E32"/>
  <c r="F34" s="1"/>
  <c r="H22"/>
  <c r="H23"/>
  <c r="H24"/>
  <c r="H21"/>
  <c r="H25" s="1"/>
  <c r="F25"/>
  <c r="E25"/>
  <c r="J25" s="1"/>
  <c r="K25" s="1"/>
  <c r="F17"/>
  <c r="E17"/>
  <c r="K18" s="1"/>
  <c r="H14"/>
  <c r="H15"/>
  <c r="H16"/>
  <c r="H13"/>
  <c r="H17" s="1"/>
  <c r="E9"/>
  <c r="H8"/>
  <c r="H7"/>
  <c r="H6"/>
  <c r="H9" s="1"/>
  <c r="H5"/>
  <c r="J17" l="1"/>
  <c r="K17" s="1"/>
  <c r="C24" i="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E18"/>
  <c r="E16"/>
  <c r="E15"/>
  <c r="G12"/>
  <c r="E12" s="1"/>
  <c r="G11"/>
  <c r="E11" s="1"/>
  <c r="G10"/>
  <c r="E10" s="1"/>
  <c r="G7"/>
  <c r="E7" s="1"/>
  <c r="C24" i="3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E18"/>
  <c r="E16"/>
  <c r="E15"/>
  <c r="G12"/>
  <c r="E12" s="1"/>
  <c r="G11"/>
  <c r="E11" s="1"/>
  <c r="G10"/>
  <c r="E10" s="1"/>
  <c r="G7"/>
  <c r="E7" s="1"/>
  <c r="F34" i="4"/>
  <c r="C17"/>
  <c r="F34" i="3"/>
  <c r="C17"/>
  <c r="E17" i="4" l="1"/>
  <c r="E17" i="3"/>
  <c r="F12" i="2"/>
  <c r="F11"/>
  <c r="F10"/>
  <c r="C17"/>
</calcChain>
</file>

<file path=xl/sharedStrings.xml><?xml version="1.0" encoding="utf-8"?>
<sst xmlns="http://schemas.openxmlformats.org/spreadsheetml/2006/main" count="74" uniqueCount="31">
  <si>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</si>
  <si>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</si>
  <si>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</si>
  <si>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</si>
  <si>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</si>
  <si>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</si>
  <si>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</si>
  <si>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</si>
  <si>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</si>
  <si>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</si>
  <si>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</si>
  <si>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</si>
  <si>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</si>
  <si>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</si>
  <si>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observed</t>
  </si>
  <si>
    <t>simulated</t>
  </si>
  <si>
    <t>GAI simulated</t>
  </si>
  <si>
    <t>(m2/m2)</t>
  </si>
  <si>
    <t>RMSE</t>
  </si>
  <si>
    <t>N uptake</t>
  </si>
  <si>
    <t>GAI observed</t>
  </si>
  <si>
    <t>Bajju Clusterbean RSG 936</t>
  </si>
  <si>
    <t>Bajju Clusterbean RSG 1003</t>
  </si>
  <si>
    <t>r</t>
  </si>
  <si>
    <t>AE</t>
  </si>
  <si>
    <t>RE</t>
  </si>
  <si>
    <t>o</t>
  </si>
  <si>
    <t>s</t>
  </si>
  <si>
    <t>d</t>
  </si>
  <si>
    <t>GAI observed 2012</t>
  </si>
  <si>
    <t>GAI observed 2013</t>
  </si>
</sst>
</file>

<file path=xl/styles.xml><?xml version="1.0" encoding="utf-8"?>
<styleSheet xmlns="http://schemas.openxmlformats.org/spreadsheetml/2006/main">
  <numFmts count="4">
    <numFmt numFmtId="164" formatCode="d/m/yy"/>
    <numFmt numFmtId="165" formatCode="0.0000"/>
    <numFmt numFmtId="166" formatCode="0.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0" applyNumberFormat="1"/>
    <xf numFmtId="14" fontId="11" fillId="0" borderId="0" xfId="0" applyNumberFormat="1" applyFont="1"/>
    <xf numFmtId="166" fontId="0" fillId="0" borderId="0" xfId="0" applyNumberFormat="1"/>
    <xf numFmtId="0" fontId="0" fillId="0" borderId="0" xfId="0" applyAlignment="1">
      <alignment horizontal="right"/>
    </xf>
    <xf numFmtId="167" fontId="0" fillId="0" borderId="0" xfId="0" applyNumberFormat="1"/>
    <xf numFmtId="0" fontId="12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 wrapText="1"/>
    </xf>
    <xf numFmtId="0" fontId="15" fillId="0" borderId="2" xfId="0" applyFont="1" applyBorder="1" applyAlignment="1">
      <alignment horizontal="right" wrapText="1"/>
    </xf>
    <xf numFmtId="14" fontId="0" fillId="0" borderId="0" xfId="0" applyNumberFormat="1" applyAlignment="1" applyProtection="1">
      <alignment horizontal="right"/>
      <protection locked="0"/>
    </xf>
    <xf numFmtId="0" fontId="14" fillId="0" borderId="0" xfId="0" applyFont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715"/>
          <c:h val="0.89719889180519163"/>
        </c:manualLayout>
      </c:layout>
      <c:scatterChart>
        <c:scatterStyle val="lineMarker"/>
        <c:ser>
          <c:idx val="1"/>
          <c:order val="1"/>
          <c:tx>
            <c:strRef>
              <c:f>'RSG 936'!$F$22</c:f>
              <c:strCache>
                <c:ptCount val="1"/>
                <c:pt idx="0">
                  <c:v>GAI observed 2012</c:v>
                </c:pt>
              </c:strCache>
            </c:strRef>
          </c:tx>
          <c:spPr>
            <a:ln w="28575">
              <a:noFill/>
            </a:ln>
          </c:spPr>
          <c:xVal>
            <c:numRef>
              <c:f>'RSG 936'!$F$24:$F$27</c:f>
              <c:numCache>
                <c:formatCode>dd/mm/yyyy</c:formatCode>
                <c:ptCount val="4"/>
                <c:pt idx="0">
                  <c:v>41157</c:v>
                </c:pt>
                <c:pt idx="1">
                  <c:v>41178</c:v>
                </c:pt>
                <c:pt idx="2">
                  <c:v>41199</c:v>
                </c:pt>
                <c:pt idx="3">
                  <c:v>41221</c:v>
                </c:pt>
              </c:numCache>
            </c:numRef>
          </c:xVal>
          <c:yVal>
            <c:numRef>
              <c:f>'RSG 936'!$G$24:$G$27</c:f>
              <c:numCache>
                <c:formatCode>General</c:formatCode>
                <c:ptCount val="4"/>
                <c:pt idx="0">
                  <c:v>0.38400000000000001</c:v>
                </c:pt>
                <c:pt idx="1">
                  <c:v>2.2919999999999998</c:v>
                </c:pt>
                <c:pt idx="2">
                  <c:v>3.5880000000000001</c:v>
                </c:pt>
                <c:pt idx="3" formatCode="0.0000">
                  <c:v>0.30399999999999999</c:v>
                </c:pt>
              </c:numCache>
            </c:numRef>
          </c:yVal>
        </c:ser>
        <c:dLbls/>
        <c:axId val="80836096"/>
        <c:axId val="80837632"/>
      </c:scatterChart>
      <c:scatterChart>
        <c:scatterStyle val="smoothMarker"/>
        <c:ser>
          <c:idx val="0"/>
          <c:order val="0"/>
          <c:tx>
            <c:strRef>
              <c:f>'RSG 936'!$C$22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'RSG 936'!$B$24:$B$285</c:f>
              <c:numCache>
                <c:formatCode>dd/mm/yyyy</c:formatCode>
                <c:ptCount val="262"/>
                <c:pt idx="0">
                  <c:v>41122</c:v>
                </c:pt>
                <c:pt idx="1">
                  <c:v>41123</c:v>
                </c:pt>
                <c:pt idx="2">
                  <c:v>41124</c:v>
                </c:pt>
                <c:pt idx="3">
                  <c:v>41125</c:v>
                </c:pt>
                <c:pt idx="4">
                  <c:v>41126</c:v>
                </c:pt>
                <c:pt idx="5">
                  <c:v>41127</c:v>
                </c:pt>
                <c:pt idx="6">
                  <c:v>41128</c:v>
                </c:pt>
                <c:pt idx="7">
                  <c:v>41129</c:v>
                </c:pt>
                <c:pt idx="8">
                  <c:v>41130</c:v>
                </c:pt>
                <c:pt idx="9">
                  <c:v>41131</c:v>
                </c:pt>
                <c:pt idx="10">
                  <c:v>41132</c:v>
                </c:pt>
                <c:pt idx="11">
                  <c:v>41133</c:v>
                </c:pt>
                <c:pt idx="12">
                  <c:v>41134</c:v>
                </c:pt>
                <c:pt idx="13">
                  <c:v>41135</c:v>
                </c:pt>
                <c:pt idx="14">
                  <c:v>41136</c:v>
                </c:pt>
                <c:pt idx="15">
                  <c:v>41137</c:v>
                </c:pt>
                <c:pt idx="16">
                  <c:v>41138</c:v>
                </c:pt>
                <c:pt idx="17">
                  <c:v>41139</c:v>
                </c:pt>
                <c:pt idx="18">
                  <c:v>41140</c:v>
                </c:pt>
                <c:pt idx="19">
                  <c:v>41141</c:v>
                </c:pt>
                <c:pt idx="20">
                  <c:v>41142</c:v>
                </c:pt>
                <c:pt idx="21">
                  <c:v>41143</c:v>
                </c:pt>
                <c:pt idx="22">
                  <c:v>41144</c:v>
                </c:pt>
                <c:pt idx="23">
                  <c:v>41145</c:v>
                </c:pt>
                <c:pt idx="24">
                  <c:v>41146</c:v>
                </c:pt>
                <c:pt idx="25">
                  <c:v>41147</c:v>
                </c:pt>
                <c:pt idx="26">
                  <c:v>41148</c:v>
                </c:pt>
                <c:pt idx="27">
                  <c:v>41149</c:v>
                </c:pt>
                <c:pt idx="28">
                  <c:v>41150</c:v>
                </c:pt>
                <c:pt idx="29">
                  <c:v>41151</c:v>
                </c:pt>
                <c:pt idx="30">
                  <c:v>41152</c:v>
                </c:pt>
                <c:pt idx="31">
                  <c:v>41153</c:v>
                </c:pt>
                <c:pt idx="32">
                  <c:v>41154</c:v>
                </c:pt>
                <c:pt idx="33">
                  <c:v>41155</c:v>
                </c:pt>
                <c:pt idx="34">
                  <c:v>41156</c:v>
                </c:pt>
                <c:pt idx="35">
                  <c:v>41157</c:v>
                </c:pt>
                <c:pt idx="36">
                  <c:v>41158</c:v>
                </c:pt>
                <c:pt idx="37">
                  <c:v>41159</c:v>
                </c:pt>
                <c:pt idx="38">
                  <c:v>41160</c:v>
                </c:pt>
                <c:pt idx="39">
                  <c:v>41161</c:v>
                </c:pt>
                <c:pt idx="40">
                  <c:v>41162</c:v>
                </c:pt>
                <c:pt idx="41">
                  <c:v>41163</c:v>
                </c:pt>
                <c:pt idx="42">
                  <c:v>41164</c:v>
                </c:pt>
                <c:pt idx="43">
                  <c:v>41165</c:v>
                </c:pt>
                <c:pt idx="44">
                  <c:v>41166</c:v>
                </c:pt>
                <c:pt idx="45">
                  <c:v>41167</c:v>
                </c:pt>
                <c:pt idx="46">
                  <c:v>41168</c:v>
                </c:pt>
                <c:pt idx="47">
                  <c:v>41169</c:v>
                </c:pt>
                <c:pt idx="48">
                  <c:v>41170</c:v>
                </c:pt>
                <c:pt idx="49">
                  <c:v>41171</c:v>
                </c:pt>
                <c:pt idx="50">
                  <c:v>41172</c:v>
                </c:pt>
                <c:pt idx="51">
                  <c:v>41173</c:v>
                </c:pt>
                <c:pt idx="52">
                  <c:v>41174</c:v>
                </c:pt>
                <c:pt idx="53">
                  <c:v>41175</c:v>
                </c:pt>
                <c:pt idx="54">
                  <c:v>41176</c:v>
                </c:pt>
                <c:pt idx="55">
                  <c:v>41177</c:v>
                </c:pt>
                <c:pt idx="56">
                  <c:v>41178</c:v>
                </c:pt>
                <c:pt idx="57">
                  <c:v>41179</c:v>
                </c:pt>
                <c:pt idx="58">
                  <c:v>41180</c:v>
                </c:pt>
                <c:pt idx="59">
                  <c:v>41181</c:v>
                </c:pt>
                <c:pt idx="60">
                  <c:v>41182</c:v>
                </c:pt>
                <c:pt idx="61">
                  <c:v>41183</c:v>
                </c:pt>
                <c:pt idx="62">
                  <c:v>41184</c:v>
                </c:pt>
                <c:pt idx="63">
                  <c:v>41185</c:v>
                </c:pt>
                <c:pt idx="64">
                  <c:v>41186</c:v>
                </c:pt>
                <c:pt idx="65">
                  <c:v>41187</c:v>
                </c:pt>
                <c:pt idx="66">
                  <c:v>41188</c:v>
                </c:pt>
                <c:pt idx="67">
                  <c:v>41189</c:v>
                </c:pt>
                <c:pt idx="68">
                  <c:v>41190</c:v>
                </c:pt>
                <c:pt idx="69">
                  <c:v>41191</c:v>
                </c:pt>
                <c:pt idx="70">
                  <c:v>41192</c:v>
                </c:pt>
                <c:pt idx="71">
                  <c:v>41193</c:v>
                </c:pt>
                <c:pt idx="72">
                  <c:v>41194</c:v>
                </c:pt>
                <c:pt idx="73">
                  <c:v>41195</c:v>
                </c:pt>
                <c:pt idx="74">
                  <c:v>41196</c:v>
                </c:pt>
                <c:pt idx="75">
                  <c:v>41197</c:v>
                </c:pt>
                <c:pt idx="76">
                  <c:v>41198</c:v>
                </c:pt>
                <c:pt idx="77">
                  <c:v>41199</c:v>
                </c:pt>
                <c:pt idx="78">
                  <c:v>41200</c:v>
                </c:pt>
                <c:pt idx="79">
                  <c:v>41201</c:v>
                </c:pt>
                <c:pt idx="80">
                  <c:v>41202</c:v>
                </c:pt>
                <c:pt idx="81">
                  <c:v>41203</c:v>
                </c:pt>
                <c:pt idx="82">
                  <c:v>41204</c:v>
                </c:pt>
                <c:pt idx="83">
                  <c:v>41205</c:v>
                </c:pt>
                <c:pt idx="84">
                  <c:v>41206</c:v>
                </c:pt>
                <c:pt idx="85">
                  <c:v>41207</c:v>
                </c:pt>
                <c:pt idx="86">
                  <c:v>41208</c:v>
                </c:pt>
                <c:pt idx="87">
                  <c:v>41209</c:v>
                </c:pt>
                <c:pt idx="88">
                  <c:v>41210</c:v>
                </c:pt>
                <c:pt idx="89">
                  <c:v>41211</c:v>
                </c:pt>
                <c:pt idx="90">
                  <c:v>41212</c:v>
                </c:pt>
                <c:pt idx="91">
                  <c:v>41213</c:v>
                </c:pt>
                <c:pt idx="92">
                  <c:v>41214</c:v>
                </c:pt>
                <c:pt idx="93">
                  <c:v>41215</c:v>
                </c:pt>
                <c:pt idx="94">
                  <c:v>41216</c:v>
                </c:pt>
                <c:pt idx="95">
                  <c:v>41217</c:v>
                </c:pt>
                <c:pt idx="96">
                  <c:v>41218</c:v>
                </c:pt>
                <c:pt idx="97">
                  <c:v>41219</c:v>
                </c:pt>
                <c:pt idx="98">
                  <c:v>41220</c:v>
                </c:pt>
                <c:pt idx="99">
                  <c:v>41221</c:v>
                </c:pt>
                <c:pt idx="100">
                  <c:v>41222</c:v>
                </c:pt>
                <c:pt idx="101">
                  <c:v>41223</c:v>
                </c:pt>
                <c:pt idx="102">
                  <c:v>41224</c:v>
                </c:pt>
                <c:pt idx="103">
                  <c:v>41225</c:v>
                </c:pt>
                <c:pt idx="104">
                  <c:v>41226</c:v>
                </c:pt>
                <c:pt idx="105">
                  <c:v>41227</c:v>
                </c:pt>
                <c:pt idx="106">
                  <c:v>41228</c:v>
                </c:pt>
                <c:pt idx="107">
                  <c:v>41229</c:v>
                </c:pt>
                <c:pt idx="108">
                  <c:v>41230</c:v>
                </c:pt>
                <c:pt idx="109">
                  <c:v>41231</c:v>
                </c:pt>
                <c:pt idx="110">
                  <c:v>41232</c:v>
                </c:pt>
                <c:pt idx="111">
                  <c:v>41233</c:v>
                </c:pt>
                <c:pt idx="112">
                  <c:v>41234</c:v>
                </c:pt>
                <c:pt idx="113">
                  <c:v>41235</c:v>
                </c:pt>
                <c:pt idx="114">
                  <c:v>41236</c:v>
                </c:pt>
                <c:pt idx="115">
                  <c:v>41237</c:v>
                </c:pt>
                <c:pt idx="116">
                  <c:v>41238</c:v>
                </c:pt>
                <c:pt idx="117">
                  <c:v>41239</c:v>
                </c:pt>
                <c:pt idx="118">
                  <c:v>41240</c:v>
                </c:pt>
                <c:pt idx="119">
                  <c:v>41241</c:v>
                </c:pt>
                <c:pt idx="120">
                  <c:v>41242</c:v>
                </c:pt>
                <c:pt idx="121">
                  <c:v>41243</c:v>
                </c:pt>
                <c:pt idx="122">
                  <c:v>41244</c:v>
                </c:pt>
                <c:pt idx="123">
                  <c:v>41245</c:v>
                </c:pt>
                <c:pt idx="124">
                  <c:v>41246</c:v>
                </c:pt>
                <c:pt idx="125">
                  <c:v>41247</c:v>
                </c:pt>
                <c:pt idx="126">
                  <c:v>41248</c:v>
                </c:pt>
                <c:pt idx="127">
                  <c:v>41249</c:v>
                </c:pt>
                <c:pt idx="128">
                  <c:v>41250</c:v>
                </c:pt>
                <c:pt idx="129">
                  <c:v>41251</c:v>
                </c:pt>
                <c:pt idx="130">
                  <c:v>41252</c:v>
                </c:pt>
                <c:pt idx="131">
                  <c:v>41253</c:v>
                </c:pt>
                <c:pt idx="132">
                  <c:v>41254</c:v>
                </c:pt>
                <c:pt idx="133">
                  <c:v>41255</c:v>
                </c:pt>
                <c:pt idx="134">
                  <c:v>41256</c:v>
                </c:pt>
                <c:pt idx="135">
                  <c:v>41257</c:v>
                </c:pt>
                <c:pt idx="136">
                  <c:v>41258</c:v>
                </c:pt>
                <c:pt idx="137">
                  <c:v>41259</c:v>
                </c:pt>
                <c:pt idx="138">
                  <c:v>41260</c:v>
                </c:pt>
                <c:pt idx="139">
                  <c:v>41261</c:v>
                </c:pt>
                <c:pt idx="140">
                  <c:v>41262</c:v>
                </c:pt>
                <c:pt idx="141">
                  <c:v>41263</c:v>
                </c:pt>
                <c:pt idx="142">
                  <c:v>41264</c:v>
                </c:pt>
                <c:pt idx="143">
                  <c:v>41265</c:v>
                </c:pt>
                <c:pt idx="144">
                  <c:v>41266</c:v>
                </c:pt>
                <c:pt idx="145">
                  <c:v>41267</c:v>
                </c:pt>
                <c:pt idx="146">
                  <c:v>41268</c:v>
                </c:pt>
                <c:pt idx="147">
                  <c:v>41269</c:v>
                </c:pt>
                <c:pt idx="148">
                  <c:v>41270</c:v>
                </c:pt>
                <c:pt idx="149">
                  <c:v>41271</c:v>
                </c:pt>
                <c:pt idx="150">
                  <c:v>41272</c:v>
                </c:pt>
                <c:pt idx="151">
                  <c:v>41273</c:v>
                </c:pt>
                <c:pt idx="152">
                  <c:v>41274</c:v>
                </c:pt>
              </c:numCache>
            </c:numRef>
          </c:xVal>
          <c:yVal>
            <c:numRef>
              <c:f>'RSG 936'!$C$24:$C$285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1.0999999940395355E-2</c:v>
                </c:pt>
                <c:pt idx="20">
                  <c:v>1.3074388483197094E-2</c:v>
                </c:pt>
                <c:pt idx="21">
                  <c:v>1.5362314844461183E-2</c:v>
                </c:pt>
                <c:pt idx="22">
                  <c:v>1.7825532153582371E-2</c:v>
                </c:pt>
                <c:pt idx="23">
                  <c:v>2.0871994885374567E-2</c:v>
                </c:pt>
                <c:pt idx="24">
                  <c:v>2.4079459944989622E-2</c:v>
                </c:pt>
                <c:pt idx="25">
                  <c:v>2.8292013002432396E-2</c:v>
                </c:pt>
                <c:pt idx="26">
                  <c:v>3.4365485488161415E-2</c:v>
                </c:pt>
                <c:pt idx="27">
                  <c:v>3.8796355033473021E-2</c:v>
                </c:pt>
                <c:pt idx="28">
                  <c:v>4.4409890543853567E-2</c:v>
                </c:pt>
                <c:pt idx="29">
                  <c:v>5.217865823276726E-2</c:v>
                </c:pt>
                <c:pt idx="30">
                  <c:v>6.0683192624445395E-2</c:v>
                </c:pt>
                <c:pt idx="31">
                  <c:v>7.062313597610205E-2</c:v>
                </c:pt>
                <c:pt idx="32">
                  <c:v>8.081574564955693E-2</c:v>
                </c:pt>
                <c:pt idx="33">
                  <c:v>9.392610464884997E-2</c:v>
                </c:pt>
                <c:pt idx="34">
                  <c:v>0.10696442562845976</c:v>
                </c:pt>
                <c:pt idx="35">
                  <c:v>0.11913288102192757</c:v>
                </c:pt>
                <c:pt idx="36">
                  <c:v>0.13885636289476211</c:v>
                </c:pt>
                <c:pt idx="37">
                  <c:v>0.16345212841657963</c:v>
                </c:pt>
                <c:pt idx="38">
                  <c:v>0.19562695702538199</c:v>
                </c:pt>
                <c:pt idx="39">
                  <c:v>0.22622036731828468</c:v>
                </c:pt>
                <c:pt idx="40">
                  <c:v>0.25816412863893423</c:v>
                </c:pt>
                <c:pt idx="41">
                  <c:v>0.29216911395128814</c:v>
                </c:pt>
                <c:pt idx="42">
                  <c:v>0.33021661450064832</c:v>
                </c:pt>
                <c:pt idx="43">
                  <c:v>0.38342187631921554</c:v>
                </c:pt>
                <c:pt idx="44">
                  <c:v>0.44607321146240431</c:v>
                </c:pt>
                <c:pt idx="45">
                  <c:v>0.5072416717253817</c:v>
                </c:pt>
                <c:pt idx="46">
                  <c:v>0.59057141264081747</c:v>
                </c:pt>
                <c:pt idx="47">
                  <c:v>0.67517921503758038</c:v>
                </c:pt>
                <c:pt idx="48">
                  <c:v>0.75705717240010206</c:v>
                </c:pt>
                <c:pt idx="49">
                  <c:v>1.0092632013959664</c:v>
                </c:pt>
                <c:pt idx="50">
                  <c:v>1.1124444278792862</c:v>
                </c:pt>
                <c:pt idx="51">
                  <c:v>1.2415741020919677</c:v>
                </c:pt>
                <c:pt idx="52">
                  <c:v>1.3720315436366586</c:v>
                </c:pt>
                <c:pt idx="53">
                  <c:v>1.5090291782535676</c:v>
                </c:pt>
                <c:pt idx="54">
                  <c:v>1.645909706553788</c:v>
                </c:pt>
                <c:pt idx="55">
                  <c:v>1.790693011863419</c:v>
                </c:pt>
                <c:pt idx="56">
                  <c:v>1.9655115978739279</c:v>
                </c:pt>
                <c:pt idx="57">
                  <c:v>2.1935217662719304</c:v>
                </c:pt>
                <c:pt idx="58">
                  <c:v>2.3611025804535077</c:v>
                </c:pt>
                <c:pt idx="59">
                  <c:v>2.5711174725333552</c:v>
                </c:pt>
                <c:pt idx="60">
                  <c:v>2.7845332529479094</c:v>
                </c:pt>
                <c:pt idx="61">
                  <c:v>2.9808237928910524</c:v>
                </c:pt>
                <c:pt idx="62">
                  <c:v>3.1828954489553305</c:v>
                </c:pt>
                <c:pt idx="63">
                  <c:v>3.3788329369300767</c:v>
                </c:pt>
                <c:pt idx="64">
                  <c:v>3.5450671376638336</c:v>
                </c:pt>
                <c:pt idx="65">
                  <c:v>3.723260499004859</c:v>
                </c:pt>
                <c:pt idx="66">
                  <c:v>3.9118108776455833</c:v>
                </c:pt>
                <c:pt idx="67">
                  <c:v>4.0818983083015556</c:v>
                </c:pt>
                <c:pt idx="68">
                  <c:v>4.250319519087344</c:v>
                </c:pt>
                <c:pt idx="69">
                  <c:v>4.2471120540277285</c:v>
                </c:pt>
                <c:pt idx="70">
                  <c:v>4.2428995009702861</c:v>
                </c:pt>
                <c:pt idx="71">
                  <c:v>4.2368260284845567</c:v>
                </c:pt>
                <c:pt idx="72">
                  <c:v>4.2267816234288649</c:v>
                </c:pt>
                <c:pt idx="73">
                  <c:v>4.2190128557399511</c:v>
                </c:pt>
                <c:pt idx="74">
                  <c:v>4.1903757683231611</c:v>
                </c:pt>
                <c:pt idx="75">
                  <c:v>4.1520586329507907</c:v>
                </c:pt>
                <c:pt idx="76">
                  <c:v>4.0755645569473371</c:v>
                </c:pt>
                <c:pt idx="77">
                  <c:v>3.9409748994720704</c:v>
                </c:pt>
                <c:pt idx="78">
                  <c:v>3.763949842247337</c:v>
                </c:pt>
                <c:pt idx="79">
                  <c:v>3.5960122989351384</c:v>
                </c:pt>
                <c:pt idx="80">
                  <c:v>3.0296174118807508</c:v>
                </c:pt>
                <c:pt idx="81">
                  <c:v>2.6252818074189306</c:v>
                </c:pt>
                <c:pt idx="82">
                  <c:v>1.9100889335192106</c:v>
                </c:pt>
                <c:pt idx="83">
                  <c:v>1.290367721081666</c:v>
                </c:pt>
                <c:pt idx="84">
                  <c:v>0.72612437630888493</c:v>
                </c:pt>
                <c:pt idx="85">
                  <c:v>0.1824676734579756</c:v>
                </c:pt>
                <c:pt idx="86">
                  <c:v>1.0999999940395355E-2</c:v>
                </c:pt>
                <c:pt idx="87">
                  <c:v>1.0999999940395355E-2</c:v>
                </c:pt>
                <c:pt idx="88">
                  <c:v>1.0999999940395355E-2</c:v>
                </c:pt>
                <c:pt idx="89">
                  <c:v>1.0999999940395355E-2</c:v>
                </c:pt>
                <c:pt idx="90">
                  <c:v>1.0999999940395355E-2</c:v>
                </c:pt>
                <c:pt idx="91">
                  <c:v>1.0999999940395355E-2</c:v>
                </c:pt>
                <c:pt idx="92">
                  <c:v>1.0999999940395355E-2</c:v>
                </c:pt>
                <c:pt idx="93">
                  <c:v>1.0999999940395355E-2</c:v>
                </c:pt>
                <c:pt idx="94">
                  <c:v>1.0999999940395355E-2</c:v>
                </c:pt>
                <c:pt idx="95">
                  <c:v>1.0999999940395355E-2</c:v>
                </c:pt>
                <c:pt idx="96">
                  <c:v>1.0999999940395355E-2</c:v>
                </c:pt>
                <c:pt idx="97">
                  <c:v>1.0999999940395355E-2</c:v>
                </c:pt>
                <c:pt idx="98">
                  <c:v>1.0999999940395355E-2</c:v>
                </c:pt>
                <c:pt idx="99">
                  <c:v>1.0999999940395355E-2</c:v>
                </c:pt>
                <c:pt idx="100">
                  <c:v>1.0999999940395355E-2</c:v>
                </c:pt>
                <c:pt idx="101">
                  <c:v>1.0999999940395355E-2</c:v>
                </c:pt>
                <c:pt idx="102">
                  <c:v>1.0999999940395355E-2</c:v>
                </c:pt>
                <c:pt idx="103">
                  <c:v>1.0999999940395355E-2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</c:numCache>
            </c:numRef>
          </c:yVal>
          <c:smooth val="1"/>
        </c:ser>
        <c:dLbls/>
        <c:axId val="80836096"/>
        <c:axId val="80837632"/>
      </c:scatterChart>
      <c:valAx>
        <c:axId val="80836096"/>
        <c:scaling>
          <c:orientation val="minMax"/>
        </c:scaling>
        <c:axPos val="b"/>
        <c:numFmt formatCode="dd/mm/yyyy" sourceLinked="1"/>
        <c:tickLblPos val="nextTo"/>
        <c:crossAx val="80837632"/>
        <c:crosses val="autoZero"/>
        <c:crossBetween val="midCat"/>
        <c:majorUnit val="30"/>
        <c:minorUnit val="6"/>
      </c:valAx>
      <c:valAx>
        <c:axId val="80837632"/>
        <c:scaling>
          <c:orientation val="minMax"/>
          <c:max val="5"/>
          <c:min val="-0.5"/>
        </c:scaling>
        <c:axPos val="l"/>
        <c:numFmt formatCode="0.00" sourceLinked="0"/>
        <c:tickLblPos val="nextTo"/>
        <c:crossAx val="80836096"/>
        <c:crosses val="autoZero"/>
        <c:crossBetween val="midCat"/>
        <c:majorUnit val="0.5"/>
        <c:minorUnit val="0.05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883"/>
          <c:h val="0.16743438320210133"/>
        </c:manualLayout>
      </c:layout>
    </c:legend>
    <c:plotVisOnly val="1"/>
    <c:dispBlanksAs val="gap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715"/>
          <c:h val="0.89719889180519163"/>
        </c:manualLayout>
      </c:layout>
      <c:scatterChart>
        <c:scatterStyle val="lineMarker"/>
        <c:ser>
          <c:idx val="1"/>
          <c:order val="1"/>
          <c:tx>
            <c:strRef>
              <c:f>'RSG 936'!$J$22</c:f>
              <c:strCache>
                <c:ptCount val="1"/>
                <c:pt idx="0">
                  <c:v>GAI observed 2013</c:v>
                </c:pt>
              </c:strCache>
            </c:strRef>
          </c:tx>
          <c:spPr>
            <a:ln w="28575">
              <a:noFill/>
            </a:ln>
          </c:spPr>
          <c:xVal>
            <c:numRef>
              <c:f>'RSG 936'!$J$24:$J$27</c:f>
              <c:numCache>
                <c:formatCode>dd/mm/yyyy</c:formatCode>
                <c:ptCount val="4"/>
                <c:pt idx="0">
                  <c:v>41506</c:v>
                </c:pt>
                <c:pt idx="1">
                  <c:v>41525</c:v>
                </c:pt>
                <c:pt idx="2">
                  <c:v>41546</c:v>
                </c:pt>
                <c:pt idx="3">
                  <c:v>41566</c:v>
                </c:pt>
              </c:numCache>
            </c:numRef>
          </c:xVal>
          <c:yVal>
            <c:numRef>
              <c:f>'RSG 936'!$K$24:$K$27</c:f>
              <c:numCache>
                <c:formatCode>General</c:formatCode>
                <c:ptCount val="4"/>
                <c:pt idx="0">
                  <c:v>0.29520000000000002</c:v>
                </c:pt>
                <c:pt idx="1">
                  <c:v>2.2475999999999998</c:v>
                </c:pt>
                <c:pt idx="2">
                  <c:v>1.58</c:v>
                </c:pt>
                <c:pt idx="3">
                  <c:v>0.29599999999999999</c:v>
                </c:pt>
              </c:numCache>
            </c:numRef>
          </c:yVal>
        </c:ser>
        <c:dLbls/>
        <c:axId val="83731200"/>
        <c:axId val="83732736"/>
      </c:scatterChart>
      <c:scatterChart>
        <c:scatterStyle val="smoothMarker"/>
        <c:ser>
          <c:idx val="0"/>
          <c:order val="0"/>
          <c:tx>
            <c:strRef>
              <c:f>'RSG 936'!$C$22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'RSG 936'!$D$24:$D$285</c:f>
              <c:numCache>
                <c:formatCode>dd/mm/yyyy</c:formatCode>
                <c:ptCount val="2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</c:numCache>
            </c:numRef>
          </c:xVal>
          <c:yVal>
            <c:numRef>
              <c:f>'RSG 936'!$E$24:$E$285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1.0999999940395355E-2</c:v>
                </c:pt>
                <c:pt idx="37">
                  <c:v>1.2759419005779621E-2</c:v>
                </c:pt>
                <c:pt idx="38">
                  <c:v>1.4759341505401943E-2</c:v>
                </c:pt>
                <c:pt idx="39">
                  <c:v>1.7890367748734058E-2</c:v>
                </c:pt>
                <c:pt idx="40">
                  <c:v>2.1594699751344058E-2</c:v>
                </c:pt>
                <c:pt idx="41">
                  <c:v>2.4339162514424559E-2</c:v>
                </c:pt>
                <c:pt idx="42">
                  <c:v>2.7944122551658575E-2</c:v>
                </c:pt>
                <c:pt idx="43">
                  <c:v>3.2061848856199365E-2</c:v>
                </c:pt>
                <c:pt idx="44">
                  <c:v>3.8605553374877116E-2</c:v>
                </c:pt>
                <c:pt idx="45">
                  <c:v>5.4337268103968578E-2</c:v>
                </c:pt>
                <c:pt idx="46">
                  <c:v>6.3765288785927687E-2</c:v>
                </c:pt>
                <c:pt idx="47">
                  <c:v>7.3227335656932513E-2</c:v>
                </c:pt>
                <c:pt idx="48">
                  <c:v>8.3216516997392159E-2</c:v>
                </c:pt>
                <c:pt idx="49">
                  <c:v>0.10008326523203204</c:v>
                </c:pt>
                <c:pt idx="50">
                  <c:v>0.11802075522270565</c:v>
                </c:pt>
                <c:pt idx="51">
                  <c:v>0.14025811870261662</c:v>
                </c:pt>
                <c:pt idx="52">
                  <c:v>0.16772201435914622</c:v>
                </c:pt>
                <c:pt idx="53">
                  <c:v>0.19868477900026357</c:v>
                </c:pt>
                <c:pt idx="54">
                  <c:v>0.23111453415287506</c:v>
                </c:pt>
                <c:pt idx="55">
                  <c:v>0.27128957486548611</c:v>
                </c:pt>
                <c:pt idx="56">
                  <c:v>0.32394336125893858</c:v>
                </c:pt>
                <c:pt idx="57">
                  <c:v>0.39353932967496991</c:v>
                </c:pt>
                <c:pt idx="58">
                  <c:v>0.47437563570717817</c:v>
                </c:pt>
                <c:pt idx="59">
                  <c:v>0.55157283077193642</c:v>
                </c:pt>
                <c:pt idx="60">
                  <c:v>0.65595037308002691</c:v>
                </c:pt>
                <c:pt idx="61">
                  <c:v>0.77692675138902423</c:v>
                </c:pt>
                <c:pt idx="62">
                  <c:v>0.91919823398361133</c:v>
                </c:pt>
                <c:pt idx="63">
                  <c:v>1.0784501055007496</c:v>
                </c:pt>
                <c:pt idx="64">
                  <c:v>1.2658135620293314</c:v>
                </c:pt>
                <c:pt idx="65">
                  <c:v>1.480038712396337</c:v>
                </c:pt>
                <c:pt idx="66">
                  <c:v>1.7167334619199748</c:v>
                </c:pt>
                <c:pt idx="67">
                  <c:v>1.979759862717168</c:v>
                </c:pt>
                <c:pt idx="68">
                  <c:v>2.2563882945238398</c:v>
                </c:pt>
                <c:pt idx="69">
                  <c:v>2.5334720656350904</c:v>
                </c:pt>
                <c:pt idx="70">
                  <c:v>2.772281474650339</c:v>
                </c:pt>
                <c:pt idx="71">
                  <c:v>2.9465493311576605</c:v>
                </c:pt>
                <c:pt idx="72">
                  <c:v>3.0265576421999159</c:v>
                </c:pt>
                <c:pt idx="73">
                  <c:v>3.0733710116006829</c:v>
                </c:pt>
                <c:pt idx="74">
                  <c:v>3.0984365060629755</c:v>
                </c:pt>
                <c:pt idx="75">
                  <c:v>3.1017408079789508</c:v>
                </c:pt>
                <c:pt idx="76">
                  <c:v>3.1017408079789508</c:v>
                </c:pt>
                <c:pt idx="77">
                  <c:v>3.1017408079789508</c:v>
                </c:pt>
                <c:pt idx="78">
                  <c:v>3.0999813889135668</c:v>
                </c:pt>
                <c:pt idx="79">
                  <c:v>3.0884016454049217</c:v>
                </c:pt>
                <c:pt idx="80">
                  <c:v>3.0489755191334185</c:v>
                </c:pt>
                <c:pt idx="81">
                  <c:v>2.9947200526966409</c:v>
                </c:pt>
                <c:pt idx="82">
                  <c:v>2.8816262737664715</c:v>
                </c:pt>
                <c:pt idx="83">
                  <c:v>2.6383651722121684</c:v>
                </c:pt>
                <c:pt idx="84">
                  <c:v>2.3358140565303227</c:v>
                </c:pt>
                <c:pt idx="85">
                  <c:v>1.8469272458900154</c:v>
                </c:pt>
                <c:pt idx="86">
                  <c:v>1.1329809452021788</c:v>
                </c:pt>
                <c:pt idx="87">
                  <c:v>0.34045933326900768</c:v>
                </c:pt>
                <c:pt idx="88">
                  <c:v>0.17857659623507285</c:v>
                </c:pt>
                <c:pt idx="89">
                  <c:v>0.13374449126757371</c:v>
                </c:pt>
                <c:pt idx="90">
                  <c:v>0.10124227937494308</c:v>
                </c:pt>
                <c:pt idx="91">
                  <c:v>0.11761472440439232</c:v>
                </c:pt>
                <c:pt idx="92">
                  <c:v>0.12880524896524836</c:v>
                </c:pt>
                <c:pt idx="93">
                  <c:v>0.11840971545223937</c:v>
                </c:pt>
                <c:pt idx="94">
                  <c:v>0.13603829072717233</c:v>
                </c:pt>
                <c:pt idx="95">
                  <c:v>0.14974317488169178</c:v>
                </c:pt>
                <c:pt idx="96">
                  <c:v>0.14974317488169178</c:v>
                </c:pt>
                <c:pt idx="97">
                  <c:v>0.14974317488169178</c:v>
                </c:pt>
                <c:pt idx="98">
                  <c:v>0.14974317488169178</c:v>
                </c:pt>
                <c:pt idx="99">
                  <c:v>0.14974317488169178</c:v>
                </c:pt>
                <c:pt idx="100">
                  <c:v>0.14974317488169178</c:v>
                </c:pt>
                <c:pt idx="101">
                  <c:v>0.14974317488169178</c:v>
                </c:pt>
                <c:pt idx="102">
                  <c:v>0.14974317488169178</c:v>
                </c:pt>
                <c:pt idx="103">
                  <c:v>0.14974317488169178</c:v>
                </c:pt>
                <c:pt idx="104">
                  <c:v>0.14974317488169178</c:v>
                </c:pt>
                <c:pt idx="105">
                  <c:v>0.14974317488169178</c:v>
                </c:pt>
                <c:pt idx="106">
                  <c:v>0.14974317488169178</c:v>
                </c:pt>
                <c:pt idx="107">
                  <c:v>0.14974317488169178</c:v>
                </c:pt>
                <c:pt idx="108">
                  <c:v>0.14974317488169178</c:v>
                </c:pt>
                <c:pt idx="109">
                  <c:v>0.14974317488169178</c:v>
                </c:pt>
                <c:pt idx="110">
                  <c:v>0.14974317488169178</c:v>
                </c:pt>
                <c:pt idx="111">
                  <c:v>0.14974317488169178</c:v>
                </c:pt>
                <c:pt idx="112">
                  <c:v>0.14974317488169178</c:v>
                </c:pt>
                <c:pt idx="113">
                  <c:v>0.14974317488169178</c:v>
                </c:pt>
                <c:pt idx="114">
                  <c:v>0.14974317488169178</c:v>
                </c:pt>
                <c:pt idx="115">
                  <c:v>0.14974317488169178</c:v>
                </c:pt>
                <c:pt idx="116">
                  <c:v>0.14974317488169178</c:v>
                </c:pt>
                <c:pt idx="117">
                  <c:v>0.14974317488169178</c:v>
                </c:pt>
                <c:pt idx="118">
                  <c:v>0.14974317488169178</c:v>
                </c:pt>
                <c:pt idx="119">
                  <c:v>0.14974317488169178</c:v>
                </c:pt>
                <c:pt idx="120">
                  <c:v>0.14974317488169178</c:v>
                </c:pt>
                <c:pt idx="121">
                  <c:v>0.14974317488169178</c:v>
                </c:pt>
                <c:pt idx="122">
                  <c:v>0.14974317488169178</c:v>
                </c:pt>
                <c:pt idx="123">
                  <c:v>0.14974317488169178</c:v>
                </c:pt>
                <c:pt idx="124">
                  <c:v>0.14974317488169178</c:v>
                </c:pt>
                <c:pt idx="125">
                  <c:v>0.14974317488169178</c:v>
                </c:pt>
                <c:pt idx="126">
                  <c:v>0.14974317488169178</c:v>
                </c:pt>
                <c:pt idx="127">
                  <c:v>0.14974317488169178</c:v>
                </c:pt>
                <c:pt idx="128">
                  <c:v>0.14974317488169178</c:v>
                </c:pt>
                <c:pt idx="129">
                  <c:v>0.14974317488169178</c:v>
                </c:pt>
                <c:pt idx="130">
                  <c:v>0.14974317488169178</c:v>
                </c:pt>
                <c:pt idx="131">
                  <c:v>0.14974317488169178</c:v>
                </c:pt>
                <c:pt idx="132">
                  <c:v>0.14974317488169178</c:v>
                </c:pt>
                <c:pt idx="133">
                  <c:v>0.14974317488169178</c:v>
                </c:pt>
                <c:pt idx="134">
                  <c:v>0.14974317488169178</c:v>
                </c:pt>
                <c:pt idx="135">
                  <c:v>0.14974317488169178</c:v>
                </c:pt>
                <c:pt idx="136">
                  <c:v>0.14974317488169178</c:v>
                </c:pt>
                <c:pt idx="137">
                  <c:v>0.14974317488169178</c:v>
                </c:pt>
                <c:pt idx="138">
                  <c:v>0.14974317488169178</c:v>
                </c:pt>
                <c:pt idx="139">
                  <c:v>0.14974317488169178</c:v>
                </c:pt>
                <c:pt idx="140">
                  <c:v>0.14974317488169178</c:v>
                </c:pt>
                <c:pt idx="141">
                  <c:v>0.14974317488169178</c:v>
                </c:pt>
                <c:pt idx="142">
                  <c:v>0.14974317488169178</c:v>
                </c:pt>
                <c:pt idx="143">
                  <c:v>0.14974317488169178</c:v>
                </c:pt>
                <c:pt idx="144">
                  <c:v>0.14974317488169178</c:v>
                </c:pt>
                <c:pt idx="145">
                  <c:v>0.14974317488169178</c:v>
                </c:pt>
                <c:pt idx="146">
                  <c:v>0.14974317488169178</c:v>
                </c:pt>
                <c:pt idx="147">
                  <c:v>0.14974317488169178</c:v>
                </c:pt>
                <c:pt idx="148">
                  <c:v>0.14974317488169178</c:v>
                </c:pt>
                <c:pt idx="149">
                  <c:v>0.14974317488169178</c:v>
                </c:pt>
                <c:pt idx="150">
                  <c:v>0.14974317488169178</c:v>
                </c:pt>
                <c:pt idx="151">
                  <c:v>0.14974317488169178</c:v>
                </c:pt>
                <c:pt idx="152">
                  <c:v>0.14974317488169178</c:v>
                </c:pt>
              </c:numCache>
            </c:numRef>
          </c:yVal>
          <c:smooth val="1"/>
        </c:ser>
        <c:dLbls/>
        <c:axId val="83731200"/>
        <c:axId val="83732736"/>
      </c:scatterChart>
      <c:valAx>
        <c:axId val="83731200"/>
        <c:scaling>
          <c:orientation val="minMax"/>
        </c:scaling>
        <c:axPos val="b"/>
        <c:numFmt formatCode="dd/mm/yyyy" sourceLinked="1"/>
        <c:tickLblPos val="nextTo"/>
        <c:crossAx val="83732736"/>
        <c:crosses val="autoZero"/>
        <c:crossBetween val="midCat"/>
        <c:majorUnit val="30"/>
        <c:minorUnit val="6"/>
      </c:valAx>
      <c:valAx>
        <c:axId val="83732736"/>
        <c:scaling>
          <c:orientation val="minMax"/>
          <c:max val="3.5"/>
          <c:min val="-0.5"/>
        </c:scaling>
        <c:axPos val="l"/>
        <c:numFmt formatCode="0.00" sourceLinked="0"/>
        <c:tickLblPos val="nextTo"/>
        <c:crossAx val="83731200"/>
        <c:crosses val="autoZero"/>
        <c:crossBetween val="midCat"/>
        <c:majorUnit val="0.5"/>
        <c:minorUnit val="0.05"/>
      </c:valAx>
    </c:plotArea>
    <c:legend>
      <c:legendPos val="r"/>
      <c:layout>
        <c:manualLayout>
          <c:xMode val="edge"/>
          <c:yMode val="edge"/>
          <c:x val="0.72596668273608655"/>
          <c:y val="0.23572725284339463"/>
          <c:w val="0.23670748299319883"/>
          <c:h val="0.16743438320210133"/>
        </c:manualLayout>
      </c:layout>
    </c:legend>
    <c:plotVisOnly val="1"/>
    <c:dispBlanksAs val="gap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lineChart>
        <c:grouping val="standard"/>
        <c:ser>
          <c:idx val="0"/>
          <c:order val="0"/>
          <c:tx>
            <c:strRef>
              <c:f>'RSG 1003'!$C$22:$C$23</c:f>
              <c:strCache>
                <c:ptCount val="1"/>
                <c:pt idx="0">
                  <c:v>GAI simulated (m2/m2)</c:v>
                </c:pt>
              </c:strCache>
            </c:strRef>
          </c:tx>
          <c:marker>
            <c:symbol val="none"/>
          </c:marker>
          <c:cat>
            <c:numRef>
              <c:f>'RSG 1003'!$B$24:$B$176</c:f>
              <c:numCache>
                <c:formatCode>dd/mm/yyyy</c:formatCode>
                <c:ptCount val="153"/>
                <c:pt idx="0">
                  <c:v>41122</c:v>
                </c:pt>
                <c:pt idx="1">
                  <c:v>41123</c:v>
                </c:pt>
                <c:pt idx="2">
                  <c:v>41124</c:v>
                </c:pt>
                <c:pt idx="3">
                  <c:v>41125</c:v>
                </c:pt>
                <c:pt idx="4">
                  <c:v>41126</c:v>
                </c:pt>
                <c:pt idx="5">
                  <c:v>41127</c:v>
                </c:pt>
                <c:pt idx="6">
                  <c:v>41128</c:v>
                </c:pt>
                <c:pt idx="7">
                  <c:v>41129</c:v>
                </c:pt>
                <c:pt idx="8">
                  <c:v>41130</c:v>
                </c:pt>
                <c:pt idx="9">
                  <c:v>41131</c:v>
                </c:pt>
                <c:pt idx="10">
                  <c:v>41132</c:v>
                </c:pt>
                <c:pt idx="11">
                  <c:v>41133</c:v>
                </c:pt>
                <c:pt idx="12">
                  <c:v>41134</c:v>
                </c:pt>
                <c:pt idx="13">
                  <c:v>41135</c:v>
                </c:pt>
                <c:pt idx="14">
                  <c:v>41136</c:v>
                </c:pt>
                <c:pt idx="15">
                  <c:v>41137</c:v>
                </c:pt>
                <c:pt idx="16">
                  <c:v>41138</c:v>
                </c:pt>
                <c:pt idx="17">
                  <c:v>41139</c:v>
                </c:pt>
                <c:pt idx="18">
                  <c:v>41140</c:v>
                </c:pt>
                <c:pt idx="19">
                  <c:v>41141</c:v>
                </c:pt>
                <c:pt idx="20">
                  <c:v>41142</c:v>
                </c:pt>
                <c:pt idx="21">
                  <c:v>41143</c:v>
                </c:pt>
                <c:pt idx="22">
                  <c:v>41144</c:v>
                </c:pt>
                <c:pt idx="23">
                  <c:v>41145</c:v>
                </c:pt>
                <c:pt idx="24">
                  <c:v>41146</c:v>
                </c:pt>
                <c:pt idx="25">
                  <c:v>41147</c:v>
                </c:pt>
                <c:pt idx="26">
                  <c:v>41148</c:v>
                </c:pt>
                <c:pt idx="27">
                  <c:v>41149</c:v>
                </c:pt>
                <c:pt idx="28">
                  <c:v>41150</c:v>
                </c:pt>
                <c:pt idx="29">
                  <c:v>41151</c:v>
                </c:pt>
                <c:pt idx="30">
                  <c:v>41152</c:v>
                </c:pt>
                <c:pt idx="31">
                  <c:v>41153</c:v>
                </c:pt>
                <c:pt idx="32">
                  <c:v>41154</c:v>
                </c:pt>
                <c:pt idx="33">
                  <c:v>41155</c:v>
                </c:pt>
                <c:pt idx="34">
                  <c:v>41156</c:v>
                </c:pt>
                <c:pt idx="35">
                  <c:v>41157</c:v>
                </c:pt>
                <c:pt idx="36">
                  <c:v>41158</c:v>
                </c:pt>
                <c:pt idx="37">
                  <c:v>41159</c:v>
                </c:pt>
                <c:pt idx="38">
                  <c:v>41160</c:v>
                </c:pt>
                <c:pt idx="39">
                  <c:v>41161</c:v>
                </c:pt>
                <c:pt idx="40">
                  <c:v>41162</c:v>
                </c:pt>
                <c:pt idx="41">
                  <c:v>41163</c:v>
                </c:pt>
                <c:pt idx="42">
                  <c:v>41164</c:v>
                </c:pt>
                <c:pt idx="43">
                  <c:v>41165</c:v>
                </c:pt>
                <c:pt idx="44">
                  <c:v>41166</c:v>
                </c:pt>
                <c:pt idx="45">
                  <c:v>41167</c:v>
                </c:pt>
                <c:pt idx="46">
                  <c:v>41168</c:v>
                </c:pt>
                <c:pt idx="47">
                  <c:v>41169</c:v>
                </c:pt>
                <c:pt idx="48">
                  <c:v>41170</c:v>
                </c:pt>
                <c:pt idx="49">
                  <c:v>41171</c:v>
                </c:pt>
                <c:pt idx="50">
                  <c:v>41172</c:v>
                </c:pt>
                <c:pt idx="51">
                  <c:v>41173</c:v>
                </c:pt>
                <c:pt idx="52">
                  <c:v>41174</c:v>
                </c:pt>
                <c:pt idx="53">
                  <c:v>41175</c:v>
                </c:pt>
                <c:pt idx="54">
                  <c:v>41176</c:v>
                </c:pt>
                <c:pt idx="55">
                  <c:v>41177</c:v>
                </c:pt>
                <c:pt idx="56">
                  <c:v>41178</c:v>
                </c:pt>
                <c:pt idx="57">
                  <c:v>41179</c:v>
                </c:pt>
                <c:pt idx="58">
                  <c:v>41180</c:v>
                </c:pt>
                <c:pt idx="59">
                  <c:v>41181</c:v>
                </c:pt>
                <c:pt idx="60">
                  <c:v>41182</c:v>
                </c:pt>
                <c:pt idx="61">
                  <c:v>41183</c:v>
                </c:pt>
                <c:pt idx="62">
                  <c:v>41184</c:v>
                </c:pt>
                <c:pt idx="63">
                  <c:v>41185</c:v>
                </c:pt>
                <c:pt idx="64">
                  <c:v>41186</c:v>
                </c:pt>
                <c:pt idx="65">
                  <c:v>41187</c:v>
                </c:pt>
                <c:pt idx="66">
                  <c:v>41188</c:v>
                </c:pt>
                <c:pt idx="67">
                  <c:v>41189</c:v>
                </c:pt>
                <c:pt idx="68">
                  <c:v>41190</c:v>
                </c:pt>
                <c:pt idx="69">
                  <c:v>41191</c:v>
                </c:pt>
                <c:pt idx="70">
                  <c:v>41192</c:v>
                </c:pt>
                <c:pt idx="71">
                  <c:v>41193</c:v>
                </c:pt>
                <c:pt idx="72">
                  <c:v>41194</c:v>
                </c:pt>
                <c:pt idx="73">
                  <c:v>41195</c:v>
                </c:pt>
                <c:pt idx="74">
                  <c:v>41196</c:v>
                </c:pt>
                <c:pt idx="75">
                  <c:v>41197</c:v>
                </c:pt>
                <c:pt idx="76">
                  <c:v>41198</c:v>
                </c:pt>
                <c:pt idx="77">
                  <c:v>41199</c:v>
                </c:pt>
                <c:pt idx="78">
                  <c:v>41200</c:v>
                </c:pt>
                <c:pt idx="79">
                  <c:v>41201</c:v>
                </c:pt>
                <c:pt idx="80">
                  <c:v>41202</c:v>
                </c:pt>
                <c:pt idx="81">
                  <c:v>41203</c:v>
                </c:pt>
                <c:pt idx="82">
                  <c:v>41204</c:v>
                </c:pt>
                <c:pt idx="83">
                  <c:v>41205</c:v>
                </c:pt>
                <c:pt idx="84">
                  <c:v>41206</c:v>
                </c:pt>
                <c:pt idx="85">
                  <c:v>41207</c:v>
                </c:pt>
                <c:pt idx="86">
                  <c:v>41208</c:v>
                </c:pt>
                <c:pt idx="87">
                  <c:v>41209</c:v>
                </c:pt>
                <c:pt idx="88">
                  <c:v>41210</c:v>
                </c:pt>
                <c:pt idx="89">
                  <c:v>41211</c:v>
                </c:pt>
                <c:pt idx="90">
                  <c:v>41212</c:v>
                </c:pt>
                <c:pt idx="91">
                  <c:v>41213</c:v>
                </c:pt>
                <c:pt idx="92">
                  <c:v>41214</c:v>
                </c:pt>
                <c:pt idx="93">
                  <c:v>41215</c:v>
                </c:pt>
                <c:pt idx="94">
                  <c:v>41216</c:v>
                </c:pt>
                <c:pt idx="95">
                  <c:v>41217</c:v>
                </c:pt>
                <c:pt idx="96">
                  <c:v>41218</c:v>
                </c:pt>
                <c:pt idx="97">
                  <c:v>41219</c:v>
                </c:pt>
                <c:pt idx="98">
                  <c:v>41220</c:v>
                </c:pt>
                <c:pt idx="99">
                  <c:v>41221</c:v>
                </c:pt>
                <c:pt idx="100">
                  <c:v>41222</c:v>
                </c:pt>
                <c:pt idx="101">
                  <c:v>41223</c:v>
                </c:pt>
                <c:pt idx="102">
                  <c:v>41224</c:v>
                </c:pt>
                <c:pt idx="103">
                  <c:v>41225</c:v>
                </c:pt>
                <c:pt idx="104">
                  <c:v>41226</c:v>
                </c:pt>
                <c:pt idx="105">
                  <c:v>41227</c:v>
                </c:pt>
                <c:pt idx="106">
                  <c:v>41228</c:v>
                </c:pt>
                <c:pt idx="107">
                  <c:v>41229</c:v>
                </c:pt>
                <c:pt idx="108">
                  <c:v>41230</c:v>
                </c:pt>
                <c:pt idx="109">
                  <c:v>41231</c:v>
                </c:pt>
                <c:pt idx="110">
                  <c:v>41232</c:v>
                </c:pt>
                <c:pt idx="111">
                  <c:v>41233</c:v>
                </c:pt>
                <c:pt idx="112">
                  <c:v>41234</c:v>
                </c:pt>
                <c:pt idx="113">
                  <c:v>41235</c:v>
                </c:pt>
                <c:pt idx="114">
                  <c:v>41236</c:v>
                </c:pt>
                <c:pt idx="115">
                  <c:v>41237</c:v>
                </c:pt>
                <c:pt idx="116">
                  <c:v>41238</c:v>
                </c:pt>
                <c:pt idx="117">
                  <c:v>41239</c:v>
                </c:pt>
                <c:pt idx="118">
                  <c:v>41240</c:v>
                </c:pt>
                <c:pt idx="119">
                  <c:v>41241</c:v>
                </c:pt>
                <c:pt idx="120">
                  <c:v>41242</c:v>
                </c:pt>
                <c:pt idx="121">
                  <c:v>41243</c:v>
                </c:pt>
                <c:pt idx="122">
                  <c:v>41244</c:v>
                </c:pt>
                <c:pt idx="123">
                  <c:v>41245</c:v>
                </c:pt>
                <c:pt idx="124">
                  <c:v>41246</c:v>
                </c:pt>
                <c:pt idx="125">
                  <c:v>41247</c:v>
                </c:pt>
                <c:pt idx="126">
                  <c:v>41248</c:v>
                </c:pt>
                <c:pt idx="127">
                  <c:v>41249</c:v>
                </c:pt>
                <c:pt idx="128">
                  <c:v>41250</c:v>
                </c:pt>
                <c:pt idx="129">
                  <c:v>41251</c:v>
                </c:pt>
                <c:pt idx="130">
                  <c:v>41252</c:v>
                </c:pt>
                <c:pt idx="131">
                  <c:v>41253</c:v>
                </c:pt>
                <c:pt idx="132">
                  <c:v>41254</c:v>
                </c:pt>
                <c:pt idx="133">
                  <c:v>41255</c:v>
                </c:pt>
                <c:pt idx="134">
                  <c:v>41256</c:v>
                </c:pt>
                <c:pt idx="135">
                  <c:v>41257</c:v>
                </c:pt>
                <c:pt idx="136">
                  <c:v>41258</c:v>
                </c:pt>
                <c:pt idx="137">
                  <c:v>41259</c:v>
                </c:pt>
                <c:pt idx="138">
                  <c:v>41260</c:v>
                </c:pt>
                <c:pt idx="139">
                  <c:v>41261</c:v>
                </c:pt>
                <c:pt idx="140">
                  <c:v>41262</c:v>
                </c:pt>
                <c:pt idx="141">
                  <c:v>41263</c:v>
                </c:pt>
                <c:pt idx="142">
                  <c:v>41264</c:v>
                </c:pt>
                <c:pt idx="143">
                  <c:v>41265</c:v>
                </c:pt>
                <c:pt idx="144">
                  <c:v>41266</c:v>
                </c:pt>
                <c:pt idx="145">
                  <c:v>41267</c:v>
                </c:pt>
                <c:pt idx="146">
                  <c:v>41268</c:v>
                </c:pt>
                <c:pt idx="147">
                  <c:v>41269</c:v>
                </c:pt>
                <c:pt idx="148">
                  <c:v>41270</c:v>
                </c:pt>
                <c:pt idx="149">
                  <c:v>41271</c:v>
                </c:pt>
                <c:pt idx="150">
                  <c:v>41272</c:v>
                </c:pt>
                <c:pt idx="151">
                  <c:v>41273</c:v>
                </c:pt>
                <c:pt idx="152">
                  <c:v>41274</c:v>
                </c:pt>
              </c:numCache>
            </c:numRef>
          </c:cat>
          <c:val>
            <c:numRef>
              <c:f>'RSG 1003'!$C$24:$C$176</c:f>
              <c:numCache>
                <c:formatCode>General</c:formatCode>
                <c:ptCount val="1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1.0999999940395355E-2</c:v>
                </c:pt>
                <c:pt idx="20">
                  <c:v>1.3216501336240277E-2</c:v>
                </c:pt>
                <c:pt idx="21">
                  <c:v>1.5661791997065744E-2</c:v>
                </c:pt>
                <c:pt idx="22">
                  <c:v>1.832384524918006E-2</c:v>
                </c:pt>
                <c:pt idx="23">
                  <c:v>2.1645486749669974E-2</c:v>
                </c:pt>
                <c:pt idx="24">
                  <c:v>2.5173076374444159E-2</c:v>
                </c:pt>
                <c:pt idx="25">
                  <c:v>2.9849304734351899E-2</c:v>
                </c:pt>
                <c:pt idx="26">
                  <c:v>3.6650010538559846E-2</c:v>
                </c:pt>
                <c:pt idx="27">
                  <c:v>4.1660297932921288E-2</c:v>
                </c:pt>
                <c:pt idx="28">
                  <c:v>4.8080811940130752E-2</c:v>
                </c:pt>
                <c:pt idx="29">
                  <c:v>5.7034977451522494E-2</c:v>
                </c:pt>
                <c:pt idx="30">
                  <c:v>6.6927673228719453E-2</c:v>
                </c:pt>
                <c:pt idx="31">
                  <c:v>7.8614416661623443E-2</c:v>
                </c:pt>
                <c:pt idx="32">
                  <c:v>9.0720760867831263E-2</c:v>
                </c:pt>
                <c:pt idx="33">
                  <c:v>0.10645949852972181</c:v>
                </c:pt>
                <c:pt idx="34">
                  <c:v>0.1222686871878834</c:v>
                </c:pt>
                <c:pt idx="35">
                  <c:v>0.13718822814481063</c:v>
                </c:pt>
                <c:pt idx="36">
                  <c:v>0.13718822814481063</c:v>
                </c:pt>
                <c:pt idx="37">
                  <c:v>0.13718822814481063</c:v>
                </c:pt>
                <c:pt idx="38">
                  <c:v>0.13718822814481063</c:v>
                </c:pt>
                <c:pt idx="39">
                  <c:v>0.13718822814481063</c:v>
                </c:pt>
                <c:pt idx="40">
                  <c:v>0.13718822814481063</c:v>
                </c:pt>
                <c:pt idx="41">
                  <c:v>0.13718822814481063</c:v>
                </c:pt>
                <c:pt idx="42">
                  <c:v>0.13718822814481063</c:v>
                </c:pt>
                <c:pt idx="43">
                  <c:v>0.13718822814481063</c:v>
                </c:pt>
                <c:pt idx="44">
                  <c:v>0.13718822814481063</c:v>
                </c:pt>
                <c:pt idx="45">
                  <c:v>0.13718822814481063</c:v>
                </c:pt>
                <c:pt idx="46">
                  <c:v>0.13718822814481063</c:v>
                </c:pt>
                <c:pt idx="47">
                  <c:v>0.13718822814481063</c:v>
                </c:pt>
                <c:pt idx="48">
                  <c:v>0.13718822814481063</c:v>
                </c:pt>
                <c:pt idx="49">
                  <c:v>0.13718822814481063</c:v>
                </c:pt>
                <c:pt idx="50">
                  <c:v>0.13718822814481063</c:v>
                </c:pt>
                <c:pt idx="51">
                  <c:v>0.13718822814481063</c:v>
                </c:pt>
                <c:pt idx="52">
                  <c:v>0.13718822814481063</c:v>
                </c:pt>
                <c:pt idx="53">
                  <c:v>0.13718822814481063</c:v>
                </c:pt>
                <c:pt idx="54">
                  <c:v>0.13718822814481063</c:v>
                </c:pt>
                <c:pt idx="55">
                  <c:v>0.13718822814481063</c:v>
                </c:pt>
                <c:pt idx="56">
                  <c:v>0.13497172674896571</c:v>
                </c:pt>
                <c:pt idx="57">
                  <c:v>0.13252643608814024</c:v>
                </c:pt>
                <c:pt idx="58">
                  <c:v>0.12986438283602592</c:v>
                </c:pt>
                <c:pt idx="59">
                  <c:v>0.126542741335536</c:v>
                </c:pt>
                <c:pt idx="60">
                  <c:v>0.12301515171076183</c:v>
                </c:pt>
                <c:pt idx="61">
                  <c:v>0.11833892335085408</c:v>
                </c:pt>
                <c:pt idx="62">
                  <c:v>0.11153821754664614</c:v>
                </c:pt>
                <c:pt idx="63">
                  <c:v>0.10652793015228469</c:v>
                </c:pt>
                <c:pt idx="64">
                  <c:v>0.10010741614507523</c:v>
                </c:pt>
                <c:pt idx="65">
                  <c:v>9.1153250633683486E-2</c:v>
                </c:pt>
                <c:pt idx="66">
                  <c:v>8.1260554856486519E-2</c:v>
                </c:pt>
                <c:pt idx="67">
                  <c:v>6.9573811423582543E-2</c:v>
                </c:pt>
                <c:pt idx="68">
                  <c:v>5.7467467217374724E-2</c:v>
                </c:pt>
                <c:pt idx="69">
                  <c:v>4.1728729555484186E-2</c:v>
                </c:pt>
                <c:pt idx="70">
                  <c:v>2.5919540897322586E-2</c:v>
                </c:pt>
                <c:pt idx="71">
                  <c:v>1.0999999940395355E-2</c:v>
                </c:pt>
                <c:pt idx="72">
                  <c:v>1.0999999940395355E-2</c:v>
                </c:pt>
                <c:pt idx="73">
                  <c:v>1.0999999940395355E-2</c:v>
                </c:pt>
                <c:pt idx="74">
                  <c:v>1.0999999940395355E-2</c:v>
                </c:pt>
                <c:pt idx="75">
                  <c:v>1.0999999940395355E-2</c:v>
                </c:pt>
                <c:pt idx="76">
                  <c:v>1.0999999940395355E-2</c:v>
                </c:pt>
                <c:pt idx="77">
                  <c:v>1.0999999940395355E-2</c:v>
                </c:pt>
                <c:pt idx="78">
                  <c:v>1.0999999940395355E-2</c:v>
                </c:pt>
                <c:pt idx="79">
                  <c:v>1.0999999940395355E-2</c:v>
                </c:pt>
                <c:pt idx="80">
                  <c:v>1.0999999940395355E-2</c:v>
                </c:pt>
                <c:pt idx="81">
                  <c:v>1.0999999940395355E-2</c:v>
                </c:pt>
                <c:pt idx="82">
                  <c:v>1.0999999940395355E-2</c:v>
                </c:pt>
                <c:pt idx="83">
                  <c:v>1.0999999940395355E-2</c:v>
                </c:pt>
                <c:pt idx="84">
                  <c:v>1.0999999940395355E-2</c:v>
                </c:pt>
                <c:pt idx="85">
                  <c:v>1.0999999940395355E-2</c:v>
                </c:pt>
                <c:pt idx="86">
                  <c:v>1.0999999940395355E-2</c:v>
                </c:pt>
                <c:pt idx="87">
                  <c:v>1.0999999940395355E-2</c:v>
                </c:pt>
                <c:pt idx="88">
                  <c:v>1.0999999940395355E-2</c:v>
                </c:pt>
                <c:pt idx="89">
                  <c:v>1.0999999940395355E-2</c:v>
                </c:pt>
                <c:pt idx="90">
                  <c:v>1.0999999940395355E-2</c:v>
                </c:pt>
                <c:pt idx="91">
                  <c:v>1.0999999940395355E-2</c:v>
                </c:pt>
                <c:pt idx="92">
                  <c:v>1.0999999940395355E-2</c:v>
                </c:pt>
                <c:pt idx="93">
                  <c:v>1.0999999940395355E-2</c:v>
                </c:pt>
                <c:pt idx="94">
                  <c:v>1.0999999940395355E-2</c:v>
                </c:pt>
                <c:pt idx="95">
                  <c:v>1.0999999940395355E-2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</c:numCache>
            </c:numRef>
          </c:val>
        </c:ser>
        <c:dLbls/>
        <c:marker val="1"/>
        <c:axId val="84091648"/>
        <c:axId val="84093184"/>
      </c:lineChart>
      <c:scatterChart>
        <c:scatterStyle val="lineMarker"/>
        <c:ser>
          <c:idx val="1"/>
          <c:order val="1"/>
          <c:spPr>
            <a:ln w="28575">
              <a:noFill/>
            </a:ln>
          </c:spPr>
          <c:xVal>
            <c:numRef>
              <c:f>'RSG 1003'!$E$24:$E$27</c:f>
              <c:numCache>
                <c:formatCode>dd/mm/yyyy</c:formatCode>
                <c:ptCount val="4"/>
                <c:pt idx="0">
                  <c:v>41166</c:v>
                </c:pt>
                <c:pt idx="1">
                  <c:v>41197</c:v>
                </c:pt>
                <c:pt idx="2">
                  <c:v>41225</c:v>
                </c:pt>
                <c:pt idx="3">
                  <c:v>41250</c:v>
                </c:pt>
              </c:numCache>
            </c:numRef>
          </c:xVal>
          <c:yVal>
            <c:numRef>
              <c:f>'RSG 1003'!$F$24:$F$27</c:f>
              <c:numCache>
                <c:formatCode>0.0000</c:formatCode>
                <c:ptCount val="4"/>
                <c:pt idx="0">
                  <c:v>7.3800000000000004E-2</c:v>
                </c:pt>
                <c:pt idx="1">
                  <c:v>0.31690000000000002</c:v>
                </c:pt>
                <c:pt idx="2">
                  <c:v>0.36070000000000002</c:v>
                </c:pt>
                <c:pt idx="3">
                  <c:v>8.9899999999999994E-2</c:v>
                </c:pt>
              </c:numCache>
            </c:numRef>
          </c:yVal>
        </c:ser>
        <c:dLbls/>
        <c:axId val="84112896"/>
        <c:axId val="84111360"/>
      </c:scatterChart>
      <c:dateAx>
        <c:axId val="84091648"/>
        <c:scaling>
          <c:orientation val="minMax"/>
        </c:scaling>
        <c:axPos val="b"/>
        <c:numFmt formatCode="dd/mm/yyyy" sourceLinked="1"/>
        <c:tickLblPos val="nextTo"/>
        <c:crossAx val="84093184"/>
        <c:crosses val="autoZero"/>
        <c:auto val="1"/>
        <c:lblOffset val="100"/>
        <c:baseTimeUnit val="days"/>
      </c:dateAx>
      <c:valAx>
        <c:axId val="84093184"/>
        <c:scaling>
          <c:orientation val="minMax"/>
          <c:max val="2.5"/>
          <c:min val="0"/>
        </c:scaling>
        <c:axPos val="l"/>
        <c:numFmt formatCode="#,##0.00" sourceLinked="0"/>
        <c:tickLblPos val="nextTo"/>
        <c:crossAx val="84091648"/>
        <c:crosses val="autoZero"/>
        <c:crossBetween val="between"/>
      </c:valAx>
      <c:valAx>
        <c:axId val="84111360"/>
        <c:scaling>
          <c:orientation val="minMax"/>
        </c:scaling>
        <c:delete val="1"/>
        <c:axPos val="r"/>
        <c:numFmt formatCode="0.0000" sourceLinked="1"/>
        <c:tickLblPos val="nextTo"/>
        <c:crossAx val="84112896"/>
        <c:crosses val="max"/>
        <c:crossBetween val="midCat"/>
      </c:valAx>
      <c:valAx>
        <c:axId val="84112896"/>
        <c:scaling>
          <c:orientation val="minMax"/>
        </c:scaling>
        <c:delete val="1"/>
        <c:axPos val="t"/>
        <c:numFmt formatCode="dd/mm/yyyy" sourceLinked="1"/>
        <c:tickLblPos val="nextTo"/>
        <c:crossAx val="84111360"/>
        <c:crosses val="max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0</xdr:col>
      <xdr:colOff>4667250</xdr:colOff>
      <xdr:row>50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85725</xdr:rowOff>
    </xdr:from>
    <xdr:to>
      <xdr:col>0</xdr:col>
      <xdr:colOff>4572000</xdr:colOff>
      <xdr:row>33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936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_Clusterbean%202013/Scenarios/Clusterbean%20RGC%20936_1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936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_Clusterbean%202013/Scenarios/Clusterbean%20RGC%20936_1/Output/dail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1003/Output/sea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1003/Output/dail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1043/Output/seas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Clusterbean_amit/Scenarios/Clusterbean%20RGC%201043/Output/dail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  <sheetName val="Sheet1"/>
      <sheetName val="#REF"/>
    </sheetNames>
    <sheetDataSet>
      <sheetData sheetId="0">
        <row r="12">
          <cell r="C12" t="str">
            <v>2012/Aug/20</v>
          </cell>
          <cell r="D12" t="str">
            <v>2012/Sep/26</v>
          </cell>
          <cell r="E12" t="str">
            <v>2012/Oct/16</v>
          </cell>
          <cell r="G12" t="str">
            <v>2012/Nov/19</v>
          </cell>
          <cell r="J12">
            <v>1147.5041807464265</v>
          </cell>
          <cell r="K12">
            <v>4273.1618363684511</v>
          </cell>
          <cell r="Y12">
            <v>40.209032369162308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2013/Aug/06</v>
          </cell>
          <cell r="D12" t="str">
            <v>2013/Sep/19</v>
          </cell>
          <cell r="E12" t="str">
            <v>2013/Oct/13</v>
          </cell>
          <cell r="G12" t="str">
            <v>2013/Dec/03</v>
          </cell>
          <cell r="J12">
            <v>1094.3708214136266</v>
          </cell>
          <cell r="K12">
            <v>4054.6715075609877</v>
          </cell>
          <cell r="Y12">
            <v>42.751817377954268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1.0999999940395355E-2</v>
          </cell>
        </row>
        <row r="32">
          <cell r="H32">
            <v>1.3074388483197094E-2</v>
          </cell>
        </row>
        <row r="33">
          <cell r="H33">
            <v>1.5362314844461183E-2</v>
          </cell>
        </row>
        <row r="34">
          <cell r="H34">
            <v>1.7825532153582371E-2</v>
          </cell>
        </row>
        <row r="35">
          <cell r="H35">
            <v>2.0871994885374567E-2</v>
          </cell>
        </row>
        <row r="36">
          <cell r="H36">
            <v>2.4079459944989622E-2</v>
          </cell>
        </row>
        <row r="37">
          <cell r="H37">
            <v>2.8292013002432396E-2</v>
          </cell>
        </row>
        <row r="38">
          <cell r="H38">
            <v>3.4365485488161415E-2</v>
          </cell>
        </row>
        <row r="39">
          <cell r="H39">
            <v>3.8796355033473021E-2</v>
          </cell>
        </row>
        <row r="40">
          <cell r="H40">
            <v>4.4409890543853567E-2</v>
          </cell>
        </row>
        <row r="41">
          <cell r="H41">
            <v>5.217865823276726E-2</v>
          </cell>
        </row>
        <row r="42">
          <cell r="H42">
            <v>6.0683192624445395E-2</v>
          </cell>
        </row>
        <row r="43">
          <cell r="H43">
            <v>7.062313597610205E-2</v>
          </cell>
        </row>
        <row r="44">
          <cell r="H44">
            <v>8.081574564955693E-2</v>
          </cell>
        </row>
        <row r="45">
          <cell r="H45">
            <v>9.392610464884997E-2</v>
          </cell>
        </row>
        <row r="46">
          <cell r="H46">
            <v>0.10696442562845976</v>
          </cell>
        </row>
        <row r="47">
          <cell r="H47">
            <v>0.11913288102192757</v>
          </cell>
        </row>
        <row r="48">
          <cell r="H48">
            <v>0.13885636289476211</v>
          </cell>
        </row>
        <row r="49">
          <cell r="H49">
            <v>0.16345212841657963</v>
          </cell>
        </row>
        <row r="50">
          <cell r="H50">
            <v>0.19562695702538199</v>
          </cell>
        </row>
        <row r="51">
          <cell r="H51">
            <v>0.22622036731828468</v>
          </cell>
        </row>
        <row r="52">
          <cell r="H52">
            <v>0.25816412863893423</v>
          </cell>
        </row>
        <row r="53">
          <cell r="H53">
            <v>0.29216911395128814</v>
          </cell>
        </row>
        <row r="54">
          <cell r="H54">
            <v>0.33021661450064832</v>
          </cell>
        </row>
        <row r="55">
          <cell r="H55">
            <v>0.38342187631921554</v>
          </cell>
        </row>
        <row r="56">
          <cell r="H56">
            <v>0.44607321146240431</v>
          </cell>
        </row>
        <row r="57">
          <cell r="H57">
            <v>0.5072416717253817</v>
          </cell>
        </row>
        <row r="58">
          <cell r="H58">
            <v>0.59057141264081747</v>
          </cell>
        </row>
        <row r="59">
          <cell r="H59">
            <v>0.67517921503758038</v>
          </cell>
        </row>
        <row r="60">
          <cell r="H60">
            <v>0.75705717240010206</v>
          </cell>
        </row>
        <row r="61">
          <cell r="H61">
            <v>1.0092632013959664</v>
          </cell>
        </row>
        <row r="62">
          <cell r="H62">
            <v>1.1124444278792862</v>
          </cell>
        </row>
        <row r="63">
          <cell r="H63">
            <v>1.2415741020919677</v>
          </cell>
        </row>
        <row r="64">
          <cell r="H64">
            <v>1.3720315436366586</v>
          </cell>
        </row>
        <row r="65">
          <cell r="H65">
            <v>1.5090291782535676</v>
          </cell>
        </row>
        <row r="66">
          <cell r="H66">
            <v>1.645909706553788</v>
          </cell>
        </row>
        <row r="67">
          <cell r="H67">
            <v>1.790693011863419</v>
          </cell>
        </row>
        <row r="68">
          <cell r="H68">
            <v>1.9655115978739279</v>
          </cell>
        </row>
        <row r="69">
          <cell r="H69">
            <v>2.1935217662719304</v>
          </cell>
        </row>
        <row r="70">
          <cell r="H70">
            <v>2.3611025804535077</v>
          </cell>
        </row>
        <row r="71">
          <cell r="H71">
            <v>2.5711174725333552</v>
          </cell>
        </row>
        <row r="72">
          <cell r="H72">
            <v>2.7845332529479094</v>
          </cell>
        </row>
        <row r="73">
          <cell r="H73">
            <v>2.9808237928910524</v>
          </cell>
        </row>
        <row r="74">
          <cell r="H74">
            <v>3.1828954489553305</v>
          </cell>
        </row>
        <row r="75">
          <cell r="H75">
            <v>3.3788329369300767</v>
          </cell>
        </row>
        <row r="76">
          <cell r="H76">
            <v>3.5450671376638336</v>
          </cell>
        </row>
        <row r="77">
          <cell r="H77">
            <v>3.723260499004859</v>
          </cell>
        </row>
        <row r="78">
          <cell r="H78">
            <v>3.9118108776455833</v>
          </cell>
        </row>
        <row r="79">
          <cell r="H79">
            <v>4.0818983083015556</v>
          </cell>
        </row>
        <row r="80">
          <cell r="H80">
            <v>4.250319519087344</v>
          </cell>
        </row>
        <row r="81">
          <cell r="H81">
            <v>4.2471120540277285</v>
          </cell>
        </row>
        <row r="82">
          <cell r="H82">
            <v>4.2428995009702861</v>
          </cell>
        </row>
        <row r="83">
          <cell r="H83">
            <v>4.2368260284845567</v>
          </cell>
        </row>
        <row r="84">
          <cell r="H84">
            <v>4.2267816234288649</v>
          </cell>
        </row>
        <row r="85">
          <cell r="H85">
            <v>4.2190128557399511</v>
          </cell>
        </row>
        <row r="86">
          <cell r="H86">
            <v>4.1903757683231611</v>
          </cell>
        </row>
        <row r="87">
          <cell r="H87">
            <v>4.1520586329507907</v>
          </cell>
        </row>
        <row r="88">
          <cell r="H88">
            <v>4.0755645569473371</v>
          </cell>
        </row>
        <row r="89">
          <cell r="H89">
            <v>3.9409748994720704</v>
          </cell>
        </row>
        <row r="90">
          <cell r="H90">
            <v>3.763949842247337</v>
          </cell>
        </row>
        <row r="91">
          <cell r="H91">
            <v>3.5960122989351384</v>
          </cell>
        </row>
        <row r="92">
          <cell r="H92">
            <v>3.0296174118807508</v>
          </cell>
        </row>
        <row r="93">
          <cell r="H93">
            <v>2.6252818074189306</v>
          </cell>
        </row>
        <row r="94">
          <cell r="H94">
            <v>1.9100889335192106</v>
          </cell>
        </row>
        <row r="95">
          <cell r="H95">
            <v>1.290367721081666</v>
          </cell>
        </row>
        <row r="96">
          <cell r="H96">
            <v>0.72612437630888493</v>
          </cell>
        </row>
        <row r="97">
          <cell r="H97">
            <v>0.1824676734579756</v>
          </cell>
        </row>
        <row r="98">
          <cell r="H98">
            <v>1.0999999940395355E-2</v>
          </cell>
        </row>
        <row r="99">
          <cell r="H99">
            <v>1.0999999940395355E-2</v>
          </cell>
        </row>
        <row r="100">
          <cell r="H100">
            <v>1.0999999940395355E-2</v>
          </cell>
        </row>
        <row r="101">
          <cell r="H101">
            <v>1.0999999940395355E-2</v>
          </cell>
        </row>
        <row r="102">
          <cell r="H102">
            <v>1.0999999940395355E-2</v>
          </cell>
        </row>
        <row r="103">
          <cell r="H103">
            <v>1.0999999940395355E-2</v>
          </cell>
        </row>
        <row r="104">
          <cell r="H104">
            <v>1.0999999940395355E-2</v>
          </cell>
        </row>
        <row r="105">
          <cell r="H105">
            <v>1.0999999940395355E-2</v>
          </cell>
        </row>
        <row r="106">
          <cell r="H106">
            <v>1.0999999940395355E-2</v>
          </cell>
        </row>
        <row r="107">
          <cell r="H107">
            <v>1.0999999940395355E-2</v>
          </cell>
        </row>
        <row r="108">
          <cell r="H108">
            <v>1.0999999940395355E-2</v>
          </cell>
        </row>
        <row r="109">
          <cell r="H109">
            <v>1.0999999940395355E-2</v>
          </cell>
        </row>
        <row r="110">
          <cell r="H110">
            <v>1.0999999940395355E-2</v>
          </cell>
        </row>
        <row r="111">
          <cell r="H111">
            <v>1.0999999940395355E-2</v>
          </cell>
        </row>
        <row r="112">
          <cell r="H112">
            <v>1.0999999940395355E-2</v>
          </cell>
        </row>
        <row r="113">
          <cell r="H113">
            <v>1.0999999940395355E-2</v>
          </cell>
        </row>
        <row r="114">
          <cell r="H114">
            <v>1.0999999940395355E-2</v>
          </cell>
        </row>
        <row r="115">
          <cell r="H115">
            <v>1.0999999940395355E-2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1.0999999940395355E-2</v>
          </cell>
        </row>
        <row r="49">
          <cell r="H49">
            <v>1.2759419005779621E-2</v>
          </cell>
        </row>
        <row r="50">
          <cell r="H50">
            <v>1.4759341505401943E-2</v>
          </cell>
        </row>
        <row r="51">
          <cell r="H51">
            <v>1.7890367748734058E-2</v>
          </cell>
        </row>
        <row r="52">
          <cell r="H52">
            <v>2.1594699751344058E-2</v>
          </cell>
        </row>
        <row r="53">
          <cell r="H53">
            <v>2.4339162514424559E-2</v>
          </cell>
        </row>
        <row r="54">
          <cell r="H54">
            <v>2.7944122551658575E-2</v>
          </cell>
        </row>
        <row r="55">
          <cell r="H55">
            <v>3.2061848856199365E-2</v>
          </cell>
        </row>
        <row r="56">
          <cell r="H56">
            <v>3.8605553374877116E-2</v>
          </cell>
        </row>
        <row r="57">
          <cell r="H57">
            <v>5.4337268103968578E-2</v>
          </cell>
        </row>
        <row r="58">
          <cell r="H58">
            <v>6.3765288785927687E-2</v>
          </cell>
        </row>
        <row r="59">
          <cell r="H59">
            <v>7.3227335656932513E-2</v>
          </cell>
        </row>
        <row r="60">
          <cell r="H60">
            <v>8.3216516997392159E-2</v>
          </cell>
        </row>
        <row r="61">
          <cell r="H61">
            <v>0.10008326523203204</v>
          </cell>
        </row>
        <row r="62">
          <cell r="H62">
            <v>0.11802075522270565</v>
          </cell>
        </row>
        <row r="63">
          <cell r="H63">
            <v>0.14025811870261662</v>
          </cell>
        </row>
        <row r="64">
          <cell r="H64">
            <v>0.16772201435914622</v>
          </cell>
        </row>
        <row r="65">
          <cell r="H65">
            <v>0.19868477900026357</v>
          </cell>
        </row>
        <row r="66">
          <cell r="H66">
            <v>0.23111453415287506</v>
          </cell>
        </row>
        <row r="67">
          <cell r="H67">
            <v>0.27128957486548611</v>
          </cell>
        </row>
        <row r="68">
          <cell r="H68">
            <v>0.32394336125893858</v>
          </cell>
        </row>
        <row r="69">
          <cell r="H69">
            <v>0.39353932967496991</v>
          </cell>
        </row>
        <row r="70">
          <cell r="H70">
            <v>0.47437563570717817</v>
          </cell>
        </row>
        <row r="71">
          <cell r="H71">
            <v>0.55157283077193642</v>
          </cell>
        </row>
        <row r="72">
          <cell r="H72">
            <v>0.65595037308002691</v>
          </cell>
        </row>
        <row r="73">
          <cell r="H73">
            <v>0.77692675138902423</v>
          </cell>
        </row>
        <row r="74">
          <cell r="H74">
            <v>0.91919823398361133</v>
          </cell>
        </row>
        <row r="75">
          <cell r="H75">
            <v>1.0784501055007496</v>
          </cell>
        </row>
        <row r="76">
          <cell r="H76">
            <v>1.2658135620293314</v>
          </cell>
        </row>
        <row r="77">
          <cell r="H77">
            <v>1.480038712396337</v>
          </cell>
        </row>
        <row r="78">
          <cell r="H78">
            <v>1.7167334619199748</v>
          </cell>
        </row>
        <row r="79">
          <cell r="H79">
            <v>1.979759862717168</v>
          </cell>
        </row>
        <row r="80">
          <cell r="H80">
            <v>2.2563882945238398</v>
          </cell>
        </row>
        <row r="81">
          <cell r="H81">
            <v>2.5334720656350904</v>
          </cell>
        </row>
        <row r="82">
          <cell r="H82">
            <v>2.772281474650339</v>
          </cell>
        </row>
        <row r="83">
          <cell r="H83">
            <v>2.9465493311576605</v>
          </cell>
        </row>
        <row r="84">
          <cell r="H84">
            <v>3.0265576421999159</v>
          </cell>
        </row>
        <row r="85">
          <cell r="H85">
            <v>3.0733710116006829</v>
          </cell>
        </row>
        <row r="86">
          <cell r="H86">
            <v>3.0984365060629755</v>
          </cell>
        </row>
        <row r="87">
          <cell r="H87">
            <v>3.1017408079789508</v>
          </cell>
        </row>
        <row r="88">
          <cell r="H88">
            <v>3.1017408079789508</v>
          </cell>
        </row>
        <row r="89">
          <cell r="H89">
            <v>3.1017408079789508</v>
          </cell>
        </row>
        <row r="90">
          <cell r="H90">
            <v>3.0999813889135668</v>
          </cell>
        </row>
        <row r="91">
          <cell r="H91">
            <v>3.0884016454049217</v>
          </cell>
        </row>
        <row r="92">
          <cell r="H92">
            <v>3.0489755191334185</v>
          </cell>
        </row>
        <row r="93">
          <cell r="H93">
            <v>2.9947200526966409</v>
          </cell>
        </row>
        <row r="94">
          <cell r="H94">
            <v>2.8816262737664715</v>
          </cell>
        </row>
        <row r="95">
          <cell r="H95">
            <v>2.6383651722121684</v>
          </cell>
        </row>
        <row r="96">
          <cell r="H96">
            <v>2.3358140565303227</v>
          </cell>
        </row>
        <row r="97">
          <cell r="H97">
            <v>1.8469272458900154</v>
          </cell>
        </row>
        <row r="98">
          <cell r="H98">
            <v>1.1329809452021788</v>
          </cell>
        </row>
        <row r="99">
          <cell r="H99">
            <v>0.34045933326900768</v>
          </cell>
        </row>
        <row r="100">
          <cell r="H100">
            <v>0.17857659623507285</v>
          </cell>
        </row>
        <row r="101">
          <cell r="H101">
            <v>0.13374449126757371</v>
          </cell>
        </row>
        <row r="102">
          <cell r="H102">
            <v>0.10124227937494308</v>
          </cell>
        </row>
        <row r="103">
          <cell r="H103">
            <v>0.11761472440439232</v>
          </cell>
        </row>
        <row r="104">
          <cell r="H104">
            <v>0.12880524896524836</v>
          </cell>
        </row>
        <row r="105">
          <cell r="H105">
            <v>0.11840971545223937</v>
          </cell>
        </row>
        <row r="106">
          <cell r="H106">
            <v>0.13603829072717233</v>
          </cell>
        </row>
        <row r="107">
          <cell r="H107">
            <v>0.14974317488169178</v>
          </cell>
        </row>
        <row r="108">
          <cell r="H108">
            <v>0.14974317488169178</v>
          </cell>
        </row>
        <row r="109">
          <cell r="H109">
            <v>0.14974317488169178</v>
          </cell>
        </row>
        <row r="110">
          <cell r="H110">
            <v>0.14974317488169178</v>
          </cell>
        </row>
        <row r="111">
          <cell r="H111">
            <v>0.14974317488169178</v>
          </cell>
        </row>
        <row r="112">
          <cell r="H112">
            <v>0.14974317488169178</v>
          </cell>
        </row>
        <row r="113">
          <cell r="H113">
            <v>0.14974317488169178</v>
          </cell>
        </row>
        <row r="114">
          <cell r="H114">
            <v>0.14974317488169178</v>
          </cell>
        </row>
        <row r="115">
          <cell r="H115">
            <v>0.14974317488169178</v>
          </cell>
        </row>
        <row r="116">
          <cell r="H116">
            <v>0.14974317488169178</v>
          </cell>
        </row>
        <row r="117">
          <cell r="H117">
            <v>0.14974317488169178</v>
          </cell>
        </row>
        <row r="118">
          <cell r="H118">
            <v>0.14974317488169178</v>
          </cell>
        </row>
        <row r="119">
          <cell r="H119">
            <v>0.14974317488169178</v>
          </cell>
        </row>
        <row r="120">
          <cell r="H120">
            <v>0.14974317488169178</v>
          </cell>
        </row>
        <row r="121">
          <cell r="H121">
            <v>0.14974317488169178</v>
          </cell>
        </row>
        <row r="122">
          <cell r="H122">
            <v>0.14974317488169178</v>
          </cell>
        </row>
        <row r="123">
          <cell r="H123">
            <v>0.14974317488169178</v>
          </cell>
        </row>
        <row r="124">
          <cell r="H124">
            <v>0.14974317488169178</v>
          </cell>
        </row>
        <row r="125">
          <cell r="H125">
            <v>0.14974317488169178</v>
          </cell>
        </row>
        <row r="126">
          <cell r="H126">
            <v>0.14974317488169178</v>
          </cell>
        </row>
        <row r="127">
          <cell r="H127">
            <v>0.14974317488169178</v>
          </cell>
        </row>
        <row r="128">
          <cell r="H128">
            <v>0.14974317488169178</v>
          </cell>
        </row>
        <row r="129">
          <cell r="H129">
            <v>0.14974317488169178</v>
          </cell>
        </row>
        <row r="130">
          <cell r="H130">
            <v>0.14974317488169178</v>
          </cell>
        </row>
        <row r="131">
          <cell r="H131">
            <v>0.14974317488169178</v>
          </cell>
        </row>
        <row r="132">
          <cell r="H132">
            <v>0.14974317488169178</v>
          </cell>
        </row>
        <row r="133">
          <cell r="H133">
            <v>0.14974317488169178</v>
          </cell>
        </row>
        <row r="134">
          <cell r="H134">
            <v>0.14974317488169178</v>
          </cell>
        </row>
        <row r="135">
          <cell r="H135">
            <v>0.14974317488169178</v>
          </cell>
        </row>
        <row r="136">
          <cell r="H136">
            <v>0.14974317488169178</v>
          </cell>
        </row>
        <row r="137">
          <cell r="H137">
            <v>0.14974317488169178</v>
          </cell>
        </row>
        <row r="138">
          <cell r="H138">
            <v>0.14974317488169178</v>
          </cell>
        </row>
        <row r="139">
          <cell r="H139">
            <v>0.14974317488169178</v>
          </cell>
        </row>
        <row r="140">
          <cell r="H140">
            <v>0.14974317488169178</v>
          </cell>
        </row>
        <row r="141">
          <cell r="H141">
            <v>0.14974317488169178</v>
          </cell>
        </row>
        <row r="142">
          <cell r="H142">
            <v>0.14974317488169178</v>
          </cell>
        </row>
        <row r="143">
          <cell r="H143">
            <v>0.14974317488169178</v>
          </cell>
        </row>
        <row r="144">
          <cell r="H144">
            <v>0.14974317488169178</v>
          </cell>
        </row>
        <row r="145">
          <cell r="H145">
            <v>0.14974317488169178</v>
          </cell>
        </row>
        <row r="146">
          <cell r="H146">
            <v>0.14974317488169178</v>
          </cell>
        </row>
        <row r="147">
          <cell r="H147">
            <v>0.14974317488169178</v>
          </cell>
        </row>
        <row r="148">
          <cell r="H148">
            <v>0.14974317488169178</v>
          </cell>
        </row>
        <row r="149">
          <cell r="H149">
            <v>0.14974317488169178</v>
          </cell>
        </row>
        <row r="150">
          <cell r="H150">
            <v>0.14974317488169178</v>
          </cell>
        </row>
        <row r="151">
          <cell r="H151">
            <v>0.14974317488169178</v>
          </cell>
        </row>
        <row r="152">
          <cell r="H152">
            <v>0.14974317488169178</v>
          </cell>
        </row>
        <row r="153">
          <cell r="H153">
            <v>0.14974317488169178</v>
          </cell>
        </row>
        <row r="154">
          <cell r="H154">
            <v>0.14974317488169178</v>
          </cell>
        </row>
        <row r="155">
          <cell r="H155">
            <v>0.14974317488169178</v>
          </cell>
        </row>
        <row r="156">
          <cell r="H156">
            <v>0.14974317488169178</v>
          </cell>
        </row>
        <row r="157">
          <cell r="H157">
            <v>0.14974317488169178</v>
          </cell>
        </row>
        <row r="158">
          <cell r="H158">
            <v>0.14974317488169178</v>
          </cell>
        </row>
        <row r="159">
          <cell r="H159">
            <v>0.14974317488169178</v>
          </cell>
        </row>
        <row r="160">
          <cell r="H160">
            <v>0.14974317488169178</v>
          </cell>
        </row>
        <row r="161">
          <cell r="H161">
            <v>0.14974317488169178</v>
          </cell>
        </row>
        <row r="162">
          <cell r="H162">
            <v>0.14974317488169178</v>
          </cell>
        </row>
        <row r="163">
          <cell r="H163">
            <v>0.14974317488169178</v>
          </cell>
        </row>
        <row r="164">
          <cell r="H164">
            <v>0.14974317488169178</v>
          </cell>
        </row>
        <row r="165">
          <cell r="H165">
            <v>0.14974317488169178</v>
          </cell>
        </row>
        <row r="166">
          <cell r="H166">
            <v>0.14974317488169178</v>
          </cell>
        </row>
        <row r="167">
          <cell r="H167">
            <v>0.14974317488169178</v>
          </cell>
        </row>
        <row r="168">
          <cell r="H168">
            <v>0.14974317488169178</v>
          </cell>
        </row>
        <row r="169">
          <cell r="H169">
            <v>0.14974317488169178</v>
          </cell>
        </row>
        <row r="170">
          <cell r="H170">
            <v>0.14974317488169178</v>
          </cell>
        </row>
        <row r="171">
          <cell r="H171">
            <v>0.14974317488169178</v>
          </cell>
        </row>
        <row r="172">
          <cell r="H172">
            <v>0.14974317488169178</v>
          </cell>
        </row>
        <row r="173">
          <cell r="H173">
            <v>0.14974317488169178</v>
          </cell>
        </row>
        <row r="174">
          <cell r="H174">
            <v>0.14974317488169178</v>
          </cell>
        </row>
        <row r="175">
          <cell r="H175">
            <v>0.14974317488169178</v>
          </cell>
        </row>
        <row r="176">
          <cell r="H176">
            <v>0.14974317488169178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2012/Aug/20</v>
          </cell>
          <cell r="D12" t="str">
            <v>2012/Sep/28</v>
          </cell>
          <cell r="E12" t="str">
            <v>2012/Oct/14</v>
          </cell>
          <cell r="G12" t="str">
            <v>2012/Oct/26</v>
          </cell>
          <cell r="J12">
            <v>92.516346913671967</v>
          </cell>
          <cell r="K12">
            <v>366.02473862536863</v>
          </cell>
          <cell r="Y12">
            <v>23.074089324838628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1.0999999940395355E-2</v>
          </cell>
        </row>
        <row r="32">
          <cell r="H32">
            <v>1.3216501336240277E-2</v>
          </cell>
        </row>
        <row r="33">
          <cell r="H33">
            <v>1.5661791997065744E-2</v>
          </cell>
        </row>
        <row r="34">
          <cell r="H34">
            <v>1.832384524918006E-2</v>
          </cell>
        </row>
        <row r="35">
          <cell r="H35">
            <v>2.1645486749669974E-2</v>
          </cell>
        </row>
        <row r="36">
          <cell r="H36">
            <v>2.5173076374444159E-2</v>
          </cell>
        </row>
        <row r="37">
          <cell r="H37">
            <v>2.9849304734351899E-2</v>
          </cell>
        </row>
        <row r="38">
          <cell r="H38">
            <v>3.6650010538559846E-2</v>
          </cell>
        </row>
        <row r="39">
          <cell r="H39">
            <v>4.1660297932921288E-2</v>
          </cell>
        </row>
        <row r="40">
          <cell r="H40">
            <v>4.8080811940130752E-2</v>
          </cell>
        </row>
        <row r="41">
          <cell r="H41">
            <v>5.7034977451522494E-2</v>
          </cell>
        </row>
        <row r="42">
          <cell r="H42">
            <v>6.6927673228719453E-2</v>
          </cell>
        </row>
        <row r="43">
          <cell r="H43">
            <v>7.8614416661623443E-2</v>
          </cell>
        </row>
        <row r="44">
          <cell r="H44">
            <v>9.0720760867831263E-2</v>
          </cell>
        </row>
        <row r="45">
          <cell r="H45">
            <v>0.10645949852972181</v>
          </cell>
        </row>
        <row r="46">
          <cell r="H46">
            <v>0.1222686871878834</v>
          </cell>
        </row>
        <row r="47">
          <cell r="H47">
            <v>0.13718822814481063</v>
          </cell>
        </row>
        <row r="48">
          <cell r="H48">
            <v>0.13718822814481063</v>
          </cell>
        </row>
        <row r="49">
          <cell r="H49">
            <v>0.13718822814481063</v>
          </cell>
        </row>
        <row r="50">
          <cell r="H50">
            <v>0.13718822814481063</v>
          </cell>
        </row>
        <row r="51">
          <cell r="H51">
            <v>0.13718822814481063</v>
          </cell>
        </row>
        <row r="52">
          <cell r="H52">
            <v>0.13718822814481063</v>
          </cell>
        </row>
        <row r="53">
          <cell r="H53">
            <v>0.13718822814481063</v>
          </cell>
        </row>
        <row r="54">
          <cell r="H54">
            <v>0.13718822814481063</v>
          </cell>
        </row>
        <row r="55">
          <cell r="H55">
            <v>0.13718822814481063</v>
          </cell>
        </row>
        <row r="56">
          <cell r="H56">
            <v>0.13718822814481063</v>
          </cell>
        </row>
        <row r="57">
          <cell r="H57">
            <v>0.13718822814481063</v>
          </cell>
        </row>
        <row r="58">
          <cell r="H58">
            <v>0.13718822814481063</v>
          </cell>
        </row>
        <row r="59">
          <cell r="H59">
            <v>0.13718822814481063</v>
          </cell>
        </row>
        <row r="60">
          <cell r="H60">
            <v>0.13718822814481063</v>
          </cell>
        </row>
        <row r="61">
          <cell r="H61">
            <v>0.13718822814481063</v>
          </cell>
        </row>
        <row r="62">
          <cell r="H62">
            <v>0.13718822814481063</v>
          </cell>
        </row>
        <row r="63">
          <cell r="H63">
            <v>0.13718822814481063</v>
          </cell>
        </row>
        <row r="64">
          <cell r="H64">
            <v>0.13718822814481063</v>
          </cell>
        </row>
        <row r="65">
          <cell r="H65">
            <v>0.13718822814481063</v>
          </cell>
        </row>
        <row r="66">
          <cell r="H66">
            <v>0.13718822814481063</v>
          </cell>
        </row>
        <row r="67">
          <cell r="H67">
            <v>0.13718822814481063</v>
          </cell>
        </row>
        <row r="68">
          <cell r="H68">
            <v>0.13497172674896571</v>
          </cell>
        </row>
        <row r="69">
          <cell r="H69">
            <v>0.13252643608814024</v>
          </cell>
        </row>
        <row r="70">
          <cell r="H70">
            <v>0.12986438283602592</v>
          </cell>
        </row>
        <row r="71">
          <cell r="H71">
            <v>0.126542741335536</v>
          </cell>
        </row>
        <row r="72">
          <cell r="H72">
            <v>0.12301515171076183</v>
          </cell>
        </row>
        <row r="73">
          <cell r="H73">
            <v>0.11833892335085408</v>
          </cell>
        </row>
        <row r="74">
          <cell r="H74">
            <v>0.11153821754664614</v>
          </cell>
        </row>
        <row r="75">
          <cell r="H75">
            <v>0.10652793015228469</v>
          </cell>
        </row>
        <row r="76">
          <cell r="H76">
            <v>0.10010741614507523</v>
          </cell>
        </row>
        <row r="77">
          <cell r="H77">
            <v>9.1153250633683486E-2</v>
          </cell>
        </row>
        <row r="78">
          <cell r="H78">
            <v>8.1260554856486519E-2</v>
          </cell>
        </row>
        <row r="79">
          <cell r="H79">
            <v>6.9573811423582543E-2</v>
          </cell>
        </row>
        <row r="80">
          <cell r="H80">
            <v>5.7467467217374724E-2</v>
          </cell>
        </row>
        <row r="81">
          <cell r="H81">
            <v>4.1728729555484186E-2</v>
          </cell>
        </row>
        <row r="82">
          <cell r="H82">
            <v>2.5919540897322586E-2</v>
          </cell>
        </row>
        <row r="83">
          <cell r="H83">
            <v>1.0999999940395355E-2</v>
          </cell>
        </row>
        <row r="84">
          <cell r="H84">
            <v>1.0999999940395355E-2</v>
          </cell>
        </row>
        <row r="85">
          <cell r="H85">
            <v>1.0999999940395355E-2</v>
          </cell>
        </row>
        <row r="86">
          <cell r="H86">
            <v>1.0999999940395355E-2</v>
          </cell>
        </row>
        <row r="87">
          <cell r="H87">
            <v>1.0999999940395355E-2</v>
          </cell>
        </row>
        <row r="88">
          <cell r="H88">
            <v>1.0999999940395355E-2</v>
          </cell>
        </row>
        <row r="89">
          <cell r="H89">
            <v>1.0999999940395355E-2</v>
          </cell>
        </row>
        <row r="90">
          <cell r="H90">
            <v>1.0999999940395355E-2</v>
          </cell>
        </row>
        <row r="91">
          <cell r="H91">
            <v>1.0999999940395355E-2</v>
          </cell>
        </row>
        <row r="92">
          <cell r="H92">
            <v>1.0999999940395355E-2</v>
          </cell>
        </row>
        <row r="93">
          <cell r="H93">
            <v>1.0999999940395355E-2</v>
          </cell>
        </row>
        <row r="94">
          <cell r="H94">
            <v>1.0999999940395355E-2</v>
          </cell>
        </row>
        <row r="95">
          <cell r="H95">
            <v>1.0999999940395355E-2</v>
          </cell>
        </row>
        <row r="96">
          <cell r="H96">
            <v>1.0999999940395355E-2</v>
          </cell>
        </row>
        <row r="97">
          <cell r="H97">
            <v>1.0999999940395355E-2</v>
          </cell>
        </row>
        <row r="98">
          <cell r="H98">
            <v>1.0999999940395355E-2</v>
          </cell>
        </row>
        <row r="99">
          <cell r="H99">
            <v>1.0999999940395355E-2</v>
          </cell>
        </row>
        <row r="100">
          <cell r="H100">
            <v>1.0999999940395355E-2</v>
          </cell>
        </row>
        <row r="101">
          <cell r="H101">
            <v>1.0999999940395355E-2</v>
          </cell>
        </row>
        <row r="102">
          <cell r="H102">
            <v>1.0999999940395355E-2</v>
          </cell>
        </row>
        <row r="103">
          <cell r="H103">
            <v>1.0999999940395355E-2</v>
          </cell>
        </row>
        <row r="104">
          <cell r="H104">
            <v>1.0999999940395355E-2</v>
          </cell>
        </row>
        <row r="105">
          <cell r="H105">
            <v>1.0999999940395355E-2</v>
          </cell>
        </row>
        <row r="106">
          <cell r="H106">
            <v>1.0999999940395355E-2</v>
          </cell>
        </row>
        <row r="107">
          <cell r="H107">
            <v>1.0999999940395355E-2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0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0</v>
          </cell>
        </row>
        <row r="126">
          <cell r="H126">
            <v>0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2012/Aug/20</v>
          </cell>
          <cell r="D12" t="str">
            <v>2012/Aug/27</v>
          </cell>
          <cell r="E12" t="str">
            <v>2012/Sep/06</v>
          </cell>
          <cell r="G12" t="str">
            <v>2012/Sep/18</v>
          </cell>
          <cell r="J12">
            <v>22.080983768615155</v>
          </cell>
          <cell r="K12">
            <v>78.664978333108209</v>
          </cell>
          <cell r="Y12">
            <v>13.112861678252534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1.0999999940395355E-2</v>
          </cell>
        </row>
        <row r="32">
          <cell r="H32">
            <v>1.3216501336240277E-2</v>
          </cell>
        </row>
        <row r="33">
          <cell r="H33">
            <v>1.5661791997065744E-2</v>
          </cell>
        </row>
        <row r="34">
          <cell r="H34">
            <v>1.832384524918006E-2</v>
          </cell>
        </row>
        <row r="35">
          <cell r="H35">
            <v>2.164548674966997E-2</v>
          </cell>
        </row>
        <row r="36">
          <cell r="H36">
            <v>2.5173076374444155E-2</v>
          </cell>
        </row>
        <row r="37">
          <cell r="H37">
            <v>2.9849304734351895E-2</v>
          </cell>
        </row>
        <row r="38">
          <cell r="H38">
            <v>3.6650010538559839E-2</v>
          </cell>
        </row>
        <row r="39">
          <cell r="H39">
            <v>4.1660297932921281E-2</v>
          </cell>
        </row>
        <row r="40">
          <cell r="H40">
            <v>4.1660297932921281E-2</v>
          </cell>
        </row>
        <row r="41">
          <cell r="H41">
            <v>4.1660297932921281E-2</v>
          </cell>
        </row>
        <row r="42">
          <cell r="H42">
            <v>4.1660297932921281E-2</v>
          </cell>
        </row>
        <row r="43">
          <cell r="H43">
            <v>4.1660297932921281E-2</v>
          </cell>
        </row>
        <row r="44">
          <cell r="H44">
            <v>4.1660297932921281E-2</v>
          </cell>
        </row>
        <row r="45">
          <cell r="H45">
            <v>4.1660297932921281E-2</v>
          </cell>
        </row>
        <row r="46">
          <cell r="H46">
            <v>4.1660297932921281E-2</v>
          </cell>
        </row>
        <row r="47">
          <cell r="H47">
            <v>4.1660297932921281E-2</v>
          </cell>
        </row>
        <row r="48">
          <cell r="H48">
            <v>4.1660297932921281E-2</v>
          </cell>
        </row>
        <row r="49">
          <cell r="H49">
            <v>4.1660297932921281E-2</v>
          </cell>
        </row>
        <row r="50">
          <cell r="H50">
            <v>4.1660297932921281E-2</v>
          </cell>
        </row>
        <row r="51">
          <cell r="H51">
            <v>4.1660297932921281E-2</v>
          </cell>
        </row>
        <row r="52">
          <cell r="H52">
            <v>4.1660297932921281E-2</v>
          </cell>
        </row>
        <row r="53">
          <cell r="H53">
            <v>4.1660297932921281E-2</v>
          </cell>
        </row>
        <row r="54">
          <cell r="H54">
            <v>4.1660297932921281E-2</v>
          </cell>
        </row>
        <row r="55">
          <cell r="H55">
            <v>4.1660297932921281E-2</v>
          </cell>
        </row>
        <row r="56">
          <cell r="H56">
            <v>4.1660297932921281E-2</v>
          </cell>
        </row>
        <row r="57">
          <cell r="H57">
            <v>4.1660297932921281E-2</v>
          </cell>
        </row>
        <row r="58">
          <cell r="H58">
            <v>4.1660297932921281E-2</v>
          </cell>
        </row>
        <row r="59">
          <cell r="H59">
            <v>4.1660297932921281E-2</v>
          </cell>
        </row>
        <row r="60">
          <cell r="H60">
            <v>4.1660297932921281E-2</v>
          </cell>
        </row>
        <row r="61">
          <cell r="H61">
            <v>4.1660297932921281E-2</v>
          </cell>
        </row>
        <row r="62">
          <cell r="H62">
            <v>4.1660297932921281E-2</v>
          </cell>
        </row>
        <row r="63">
          <cell r="H63">
            <v>4.1660297932921281E-2</v>
          </cell>
        </row>
        <row r="64">
          <cell r="H64">
            <v>4.1660297932921281E-2</v>
          </cell>
        </row>
        <row r="65">
          <cell r="H65">
            <v>4.1660297932921281E-2</v>
          </cell>
        </row>
        <row r="66">
          <cell r="H66">
            <v>4.1660297932921281E-2</v>
          </cell>
        </row>
        <row r="67">
          <cell r="H67">
            <v>4.1660297932921281E-2</v>
          </cell>
        </row>
        <row r="68">
          <cell r="H68">
            <v>3.9443796537076366E-2</v>
          </cell>
        </row>
        <row r="69">
          <cell r="H69">
            <v>3.6998505876250899E-2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0</v>
          </cell>
        </row>
        <row r="101">
          <cell r="H101">
            <v>0</v>
          </cell>
        </row>
        <row r="102">
          <cell r="H102">
            <v>0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0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0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0</v>
          </cell>
        </row>
        <row r="126">
          <cell r="H126">
            <v>0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5"/>
  <sheetViews>
    <sheetView tabSelected="1" topLeftCell="A10" workbookViewId="0">
      <selection activeCell="D15" sqref="D15:D16"/>
    </sheetView>
  </sheetViews>
  <sheetFormatPr defaultRowHeight="15"/>
  <cols>
    <col min="1" max="1" width="70.85546875" customWidth="1"/>
    <col min="2" max="2" width="12.7109375" customWidth="1"/>
    <col min="3" max="3" width="12.140625" bestFit="1" customWidth="1"/>
    <col min="4" max="4" width="12.140625" customWidth="1"/>
    <col min="5" max="5" width="10.140625" bestFit="1" customWidth="1"/>
    <col min="6" max="6" width="11.85546875" bestFit="1" customWidth="1"/>
    <col min="7" max="7" width="11.5703125" customWidth="1"/>
    <col min="8" max="8" width="12.42578125" bestFit="1" customWidth="1"/>
    <col min="10" max="10" width="11.5703125" customWidth="1"/>
    <col min="12" max="12" width="11" customWidth="1"/>
    <col min="13" max="13" width="11.85546875" customWidth="1"/>
  </cols>
  <sheetData>
    <row r="1" spans="1:14">
      <c r="A1" s="1" t="s">
        <v>21</v>
      </c>
    </row>
    <row r="2" spans="1:14" ht="26.25">
      <c r="A2" s="2" t="s">
        <v>0</v>
      </c>
      <c r="C2" t="s">
        <v>14</v>
      </c>
      <c r="D2" t="s">
        <v>14</v>
      </c>
      <c r="F2" t="s">
        <v>15</v>
      </c>
    </row>
    <row r="3" spans="1:14">
      <c r="A3" s="4"/>
      <c r="C3">
        <v>2012</v>
      </c>
      <c r="D3">
        <v>2013</v>
      </c>
    </row>
    <row r="4" spans="1:14">
      <c r="A4" s="4" t="s">
        <v>1</v>
      </c>
      <c r="B4" s="3"/>
    </row>
    <row r="5" spans="1:14">
      <c r="A5" s="4" t="s">
        <v>2</v>
      </c>
      <c r="B5" s="3"/>
    </row>
    <row r="6" spans="1:14">
      <c r="A6" s="5" t="s">
        <v>3</v>
      </c>
      <c r="C6" s="23">
        <v>41134</v>
      </c>
      <c r="D6" s="23">
        <v>41483</v>
      </c>
      <c r="F6" s="6"/>
    </row>
    <row r="7" spans="1:14">
      <c r="A7" s="7" t="s">
        <v>4</v>
      </c>
      <c r="B7" s="8"/>
      <c r="C7" s="8">
        <v>41141</v>
      </c>
      <c r="D7" s="8">
        <v>41489</v>
      </c>
      <c r="F7" s="6" t="str">
        <f>CONCATENATE(RIGHT(I7,2),".",LEFT(RIGHT(I7,6),3),".",LEFT(I7,4))</f>
        <v>20.Aug.2012</v>
      </c>
      <c r="G7" s="6" t="str">
        <f>CONCATENATE(RIGHT(J7,2),".",LEFT(RIGHT(J7,6),3),".",LEFT(J7,4))</f>
        <v>06.Aug.2013</v>
      </c>
      <c r="H7" s="6"/>
      <c r="I7" s="14" t="str">
        <f>[1]season!$C$12</f>
        <v>2012/Aug/20</v>
      </c>
      <c r="J7" s="6" t="str">
        <f>[2]season!$C$12</f>
        <v>2013/Aug/06</v>
      </c>
    </row>
    <row r="8" spans="1:14">
      <c r="A8" s="7" t="s">
        <v>5</v>
      </c>
      <c r="B8" s="8"/>
      <c r="C8" s="8">
        <v>41162</v>
      </c>
      <c r="D8" s="8">
        <v>41510</v>
      </c>
      <c r="F8" s="6"/>
      <c r="G8" s="6"/>
      <c r="H8" s="6"/>
      <c r="I8" s="19"/>
      <c r="J8" s="6"/>
    </row>
    <row r="9" spans="1:14">
      <c r="A9" s="7" t="s">
        <v>6</v>
      </c>
      <c r="B9" s="8"/>
      <c r="C9" s="8">
        <v>41165</v>
      </c>
      <c r="D9" s="8">
        <v>41513</v>
      </c>
      <c r="F9" s="6"/>
      <c r="G9" s="6"/>
      <c r="H9" s="6"/>
      <c r="I9" s="19"/>
      <c r="J9" s="6"/>
    </row>
    <row r="10" spans="1:14">
      <c r="A10" s="7" t="s">
        <v>7</v>
      </c>
      <c r="B10" s="8"/>
      <c r="C10" s="8">
        <v>41180</v>
      </c>
      <c r="D10" s="8">
        <v>41530</v>
      </c>
      <c r="F10" s="6" t="str">
        <f t="shared" ref="F10:G12" si="0">CONCATENATE(RIGHT(I10,2),".",LEFT(RIGHT(I10,6),3),".",LEFT(I10,4))</f>
        <v>26.Sep.2012</v>
      </c>
      <c r="G10" s="6" t="str">
        <f t="shared" si="0"/>
        <v>19.Sep.2013</v>
      </c>
      <c r="H10" s="6"/>
      <c r="I10" s="14" t="str">
        <f>[1]season!$D$12</f>
        <v>2012/Sep/26</v>
      </c>
      <c r="J10" s="6" t="str">
        <f>[2]season!$D$12</f>
        <v>2013/Sep/19</v>
      </c>
    </row>
    <row r="11" spans="1:14">
      <c r="A11" s="7" t="s">
        <v>8</v>
      </c>
      <c r="B11" s="8"/>
      <c r="C11" s="8">
        <v>41198</v>
      </c>
      <c r="D11" s="8">
        <v>41545</v>
      </c>
      <c r="F11" s="6" t="str">
        <f t="shared" si="0"/>
        <v>16.Oct.2012</v>
      </c>
      <c r="G11" s="6" t="str">
        <f t="shared" si="0"/>
        <v>13.Oct.2013</v>
      </c>
      <c r="H11" s="6"/>
      <c r="I11" s="20" t="str">
        <f>[1]season!$E$12</f>
        <v>2012/Oct/16</v>
      </c>
      <c r="J11" s="6" t="str">
        <f>[2]season!$E$12</f>
        <v>2013/Oct/13</v>
      </c>
    </row>
    <row r="12" spans="1:14">
      <c r="A12" s="7" t="s">
        <v>9</v>
      </c>
      <c r="B12" s="8"/>
      <c r="C12" s="8">
        <v>41236</v>
      </c>
      <c r="D12" s="8">
        <v>41580</v>
      </c>
      <c r="F12" s="6" t="str">
        <f t="shared" si="0"/>
        <v>19.Nov.2012</v>
      </c>
      <c r="G12" s="6" t="str">
        <f t="shared" si="0"/>
        <v>03.Dec.2013</v>
      </c>
      <c r="H12" s="6"/>
      <c r="I12" s="20" t="str">
        <f>[1]season!$G$12</f>
        <v>2012/Nov/19</v>
      </c>
      <c r="J12" s="6" t="str">
        <f>[2]season!$G$12</f>
        <v>2013/Dec/03</v>
      </c>
    </row>
    <row r="13" spans="1:14">
      <c r="A13" s="9" t="s">
        <v>10</v>
      </c>
      <c r="C13" s="20">
        <v>41245</v>
      </c>
      <c r="D13" s="20">
        <v>41590</v>
      </c>
      <c r="F13" s="6"/>
      <c r="G13" s="6"/>
      <c r="H13" s="6"/>
    </row>
    <row r="14" spans="1:14">
      <c r="A14" s="7"/>
      <c r="I14" s="25"/>
      <c r="J14" s="25"/>
    </row>
    <row r="15" spans="1:14">
      <c r="A15" t="s">
        <v>11</v>
      </c>
      <c r="B15" s="10"/>
      <c r="C15">
        <v>1145</v>
      </c>
      <c r="D15" s="25">
        <v>1047</v>
      </c>
      <c r="F15" s="11">
        <f>[1]season!$J$12</f>
        <v>1147.5041807464265</v>
      </c>
      <c r="G15" s="12">
        <f>[2]season!$J$12</f>
        <v>1094.3708214136266</v>
      </c>
      <c r="H15" s="12"/>
      <c r="I15" s="12">
        <f>SQRT(((C15-F15)^2+(D15-G15)^2)/2)</f>
        <v>33.542999587190138</v>
      </c>
      <c r="J15" s="26">
        <f>100*I15/AVERAGE(C15:D15)</f>
        <v>3.0604926630647937</v>
      </c>
      <c r="M15" s="15">
        <v>41166</v>
      </c>
      <c r="N15" s="22">
        <v>7.3800000000000004E-2</v>
      </c>
    </row>
    <row r="16" spans="1:14">
      <c r="A16" s="7" t="s">
        <v>12</v>
      </c>
      <c r="B16" s="10"/>
      <c r="C16">
        <v>4202</v>
      </c>
      <c r="D16" s="25">
        <v>3828</v>
      </c>
      <c r="F16" s="12">
        <f>[1]season!$K$12</f>
        <v>4273.1618363684511</v>
      </c>
      <c r="G16" s="12">
        <f>[2]season!$K$12</f>
        <v>4054.6715075609877</v>
      </c>
      <c r="H16" s="12"/>
      <c r="I16" s="12">
        <f t="shared" ref="I16:I18" si="1">SQRT(((C16-F16)^2+(D16-G16)^2)/2)</f>
        <v>167.99401670193663</v>
      </c>
      <c r="J16" s="26">
        <f t="shared" ref="J16:J18" si="2">100*I16/AVERAGE(C16:D16)</f>
        <v>4.1841598182300528</v>
      </c>
      <c r="M16" s="15">
        <v>41197</v>
      </c>
      <c r="N16" s="22">
        <v>0.31690000000000002</v>
      </c>
    </row>
    <row r="17" spans="1:15">
      <c r="A17" s="7" t="s">
        <v>13</v>
      </c>
      <c r="B17" s="10"/>
      <c r="C17" s="13">
        <f>C15/C16</f>
        <v>0.27248929081389817</v>
      </c>
      <c r="D17" s="13">
        <f>D15/D16</f>
        <v>0.27351097178683387</v>
      </c>
      <c r="F17" s="13">
        <f>F15/F16</f>
        <v>0.26853749628205836</v>
      </c>
      <c r="G17" s="13">
        <f>G15/G16</f>
        <v>0.26990369487956989</v>
      </c>
      <c r="I17" s="12"/>
      <c r="J17" s="26"/>
      <c r="M17" s="15">
        <v>41225</v>
      </c>
      <c r="N17" s="22">
        <v>0.36070000000000002</v>
      </c>
    </row>
    <row r="18" spans="1:15">
      <c r="A18" s="7" t="s">
        <v>19</v>
      </c>
      <c r="B18" s="10"/>
      <c r="C18">
        <v>47.3</v>
      </c>
      <c r="D18">
        <v>43.2</v>
      </c>
      <c r="F18" s="13">
        <f>[1]season!$Y$12</f>
        <v>40.209032369162308</v>
      </c>
      <c r="G18" s="13">
        <f>[2]season!$Y$12</f>
        <v>42.751817377954268</v>
      </c>
      <c r="I18" s="12">
        <f t="shared" si="1"/>
        <v>5.0240765123697937</v>
      </c>
      <c r="J18" s="26">
        <f t="shared" si="2"/>
        <v>11.102931519049267</v>
      </c>
      <c r="M18" s="15">
        <v>41250</v>
      </c>
      <c r="N18" s="22">
        <v>8.9899999999999994E-2</v>
      </c>
    </row>
    <row r="19" spans="1:15">
      <c r="A19" s="7"/>
      <c r="B19" s="10"/>
      <c r="F19" s="13"/>
    </row>
    <row r="20" spans="1:15">
      <c r="B20" s="17"/>
      <c r="C20" s="18"/>
      <c r="D20" s="18"/>
    </row>
    <row r="22" spans="1:15">
      <c r="C22" t="s">
        <v>16</v>
      </c>
      <c r="F22" t="s">
        <v>29</v>
      </c>
      <c r="J22" t="s">
        <v>30</v>
      </c>
    </row>
    <row r="23" spans="1:15">
      <c r="C23" t="s">
        <v>17</v>
      </c>
    </row>
    <row r="24" spans="1:15">
      <c r="B24" s="6">
        <v>41122</v>
      </c>
      <c r="C24" s="21">
        <f>[3]daily!H12</f>
        <v>0</v>
      </c>
      <c r="D24" s="45">
        <v>41456</v>
      </c>
      <c r="E24">
        <f>[4]daily!H12</f>
        <v>0</v>
      </c>
      <c r="F24" s="15">
        <v>41157</v>
      </c>
      <c r="G24">
        <v>0.38400000000000001</v>
      </c>
      <c r="J24" s="6">
        <v>41506</v>
      </c>
      <c r="K24">
        <v>0.29520000000000002</v>
      </c>
    </row>
    <row r="25" spans="1:15">
      <c r="B25" s="6">
        <v>41123</v>
      </c>
      <c r="C25" s="21">
        <f>[3]daily!H13</f>
        <v>0</v>
      </c>
      <c r="D25" s="45">
        <v>41457</v>
      </c>
      <c r="E25">
        <f>[4]daily!H13</f>
        <v>0</v>
      </c>
      <c r="F25" s="15">
        <v>41178</v>
      </c>
      <c r="G25">
        <v>2.2919999999999998</v>
      </c>
      <c r="J25" s="6">
        <v>41525</v>
      </c>
      <c r="K25">
        <v>2.2475999999999998</v>
      </c>
    </row>
    <row r="26" spans="1:15">
      <c r="B26" s="6">
        <v>41124</v>
      </c>
      <c r="C26" s="21">
        <f>[3]daily!H14</f>
        <v>0</v>
      </c>
      <c r="D26" s="45">
        <v>41458</v>
      </c>
      <c r="E26">
        <f>[4]daily!H14</f>
        <v>0</v>
      </c>
      <c r="F26" s="15">
        <v>41199</v>
      </c>
      <c r="G26">
        <v>3.5880000000000001</v>
      </c>
      <c r="J26" s="6">
        <v>41546</v>
      </c>
      <c r="K26">
        <v>1.58</v>
      </c>
    </row>
    <row r="27" spans="1:15">
      <c r="B27" s="6">
        <v>41125</v>
      </c>
      <c r="C27" s="21">
        <f>[3]daily!H15</f>
        <v>0</v>
      </c>
      <c r="D27" s="45">
        <v>41459</v>
      </c>
      <c r="E27">
        <f>[4]daily!H15</f>
        <v>0</v>
      </c>
      <c r="F27" s="15">
        <v>41221</v>
      </c>
      <c r="G27" s="22">
        <v>0.30399999999999999</v>
      </c>
      <c r="J27" s="6">
        <v>41566</v>
      </c>
      <c r="K27">
        <v>0.29599999999999999</v>
      </c>
    </row>
    <row r="28" spans="1:15">
      <c r="B28" s="6">
        <v>41126</v>
      </c>
      <c r="C28" s="21">
        <f>[3]daily!H16</f>
        <v>0</v>
      </c>
      <c r="D28" s="45">
        <v>41460</v>
      </c>
      <c r="E28">
        <f>[4]daily!H16</f>
        <v>0</v>
      </c>
      <c r="F28" s="16"/>
    </row>
    <row r="29" spans="1:15">
      <c r="B29" s="6">
        <v>41127</v>
      </c>
      <c r="C29" s="21">
        <f>[3]daily!H17</f>
        <v>0</v>
      </c>
      <c r="D29" s="45">
        <v>41461</v>
      </c>
      <c r="E29">
        <f>[4]daily!H17</f>
        <v>0</v>
      </c>
      <c r="F29" s="15"/>
    </row>
    <row r="30" spans="1:15">
      <c r="B30" s="6">
        <v>41128</v>
      </c>
      <c r="C30" s="21">
        <f>[3]daily!H18</f>
        <v>0</v>
      </c>
      <c r="D30" s="45">
        <v>41462</v>
      </c>
      <c r="E30">
        <f>[4]daily!H18</f>
        <v>0</v>
      </c>
      <c r="F30" s="15"/>
      <c r="G30" s="22">
        <v>0.38400000000000001</v>
      </c>
      <c r="H30" s="22">
        <v>2.2919999999999998</v>
      </c>
      <c r="I30" s="22">
        <v>3.5880000000000001</v>
      </c>
      <c r="J30" s="22">
        <v>0.30399999999999999</v>
      </c>
      <c r="L30">
        <v>0.11913288102192757</v>
      </c>
      <c r="M30">
        <v>1.9655115978739279</v>
      </c>
      <c r="N30">
        <v>3.9409748994720704</v>
      </c>
      <c r="O30">
        <v>1.0999999940395355E-2</v>
      </c>
    </row>
    <row r="31" spans="1:15">
      <c r="B31" s="6">
        <v>41129</v>
      </c>
      <c r="C31" s="21">
        <f>[3]daily!H19</f>
        <v>0</v>
      </c>
      <c r="D31" s="45">
        <v>41463</v>
      </c>
      <c r="E31">
        <f>[4]daily!H19</f>
        <v>0</v>
      </c>
      <c r="F31" s="15"/>
      <c r="G31">
        <v>0.29520000000000002</v>
      </c>
      <c r="H31">
        <v>2.2475999999999998</v>
      </c>
      <c r="I31">
        <v>1.58</v>
      </c>
      <c r="J31">
        <v>0.29599999999999999</v>
      </c>
      <c r="L31">
        <v>0.11802075522270565</v>
      </c>
      <c r="M31">
        <v>2.5334720656350904</v>
      </c>
      <c r="N31">
        <v>0.10124227937494308</v>
      </c>
      <c r="O31">
        <v>0.14974317488169178</v>
      </c>
    </row>
    <row r="32" spans="1:15">
      <c r="B32" s="6">
        <v>41130</v>
      </c>
      <c r="C32" s="21">
        <f>[3]daily!H20</f>
        <v>0</v>
      </c>
      <c r="D32" s="45">
        <v>41464</v>
      </c>
      <c r="E32">
        <f>[4]daily!H20</f>
        <v>0</v>
      </c>
      <c r="F32" s="15"/>
    </row>
    <row r="33" spans="2:10">
      <c r="B33" s="6">
        <v>41131</v>
      </c>
      <c r="C33" s="21">
        <f>[3]daily!H21</f>
        <v>0</v>
      </c>
      <c r="D33" s="45">
        <v>41465</v>
      </c>
      <c r="E33">
        <f>[4]daily!H21</f>
        <v>0</v>
      </c>
      <c r="G33" s="17" t="s">
        <v>18</v>
      </c>
    </row>
    <row r="34" spans="2:10">
      <c r="B34" s="6">
        <v>41132</v>
      </c>
      <c r="C34" s="21">
        <f>[3]daily!H22</f>
        <v>0</v>
      </c>
      <c r="D34" s="45">
        <v>41466</v>
      </c>
      <c r="E34">
        <f>[4]daily!H22</f>
        <v>0</v>
      </c>
      <c r="F34" s="15"/>
      <c r="G34" s="22">
        <f>SQRT( SUMXMY2(G30:J30,L30:O30)/COUNT(L30:O30))</f>
        <v>0.31112278409448996</v>
      </c>
      <c r="J34">
        <f>SQRT( SUMXMY2(G31:J31,L31:O31)/COUNT(L31:O31))</f>
        <v>0.76177929511969333</v>
      </c>
    </row>
    <row r="35" spans="2:10">
      <c r="B35" s="6">
        <v>41133</v>
      </c>
      <c r="C35" s="21">
        <f>[3]daily!H23</f>
        <v>0</v>
      </c>
      <c r="D35" s="45">
        <v>41467</v>
      </c>
      <c r="E35">
        <f>[4]daily!H23</f>
        <v>0</v>
      </c>
      <c r="F35" s="15"/>
    </row>
    <row r="36" spans="2:10">
      <c r="B36" s="6">
        <v>41134</v>
      </c>
      <c r="C36" s="21">
        <f>[3]daily!H24</f>
        <v>0</v>
      </c>
      <c r="D36" s="45">
        <v>41468</v>
      </c>
      <c r="E36">
        <f>[4]daily!H24</f>
        <v>0</v>
      </c>
      <c r="F36" s="15"/>
    </row>
    <row r="37" spans="2:10">
      <c r="B37" s="6">
        <v>41135</v>
      </c>
      <c r="C37" s="21">
        <f>[3]daily!H25</f>
        <v>0</v>
      </c>
      <c r="D37" s="45">
        <v>41469</v>
      </c>
      <c r="E37">
        <f>[4]daily!H25</f>
        <v>0</v>
      </c>
      <c r="F37" s="15"/>
    </row>
    <row r="38" spans="2:10">
      <c r="B38" s="6">
        <v>41136</v>
      </c>
      <c r="C38" s="21">
        <f>[3]daily!H26</f>
        <v>0</v>
      </c>
      <c r="D38" s="45">
        <v>41470</v>
      </c>
      <c r="E38">
        <f>[4]daily!H26</f>
        <v>0</v>
      </c>
    </row>
    <row r="39" spans="2:10">
      <c r="B39" s="6">
        <v>41137</v>
      </c>
      <c r="C39" s="21">
        <f>[3]daily!H27</f>
        <v>0</v>
      </c>
      <c r="D39" s="45">
        <v>41471</v>
      </c>
      <c r="E39">
        <f>[4]daily!H27</f>
        <v>0</v>
      </c>
      <c r="F39" s="15"/>
    </row>
    <row r="40" spans="2:10">
      <c r="B40" s="6">
        <v>41138</v>
      </c>
      <c r="C40" s="21">
        <f>[3]daily!H28</f>
        <v>0</v>
      </c>
      <c r="D40" s="45">
        <v>41472</v>
      </c>
      <c r="E40">
        <f>[4]daily!H28</f>
        <v>0</v>
      </c>
      <c r="F40" s="15"/>
    </row>
    <row r="41" spans="2:10">
      <c r="B41" s="6">
        <v>41139</v>
      </c>
      <c r="C41" s="21">
        <f>[3]daily!H29</f>
        <v>0</v>
      </c>
      <c r="D41" s="45">
        <v>41473</v>
      </c>
      <c r="E41">
        <f>[4]daily!H29</f>
        <v>0</v>
      </c>
      <c r="F41" s="15"/>
    </row>
    <row r="42" spans="2:10">
      <c r="B42" s="6">
        <v>41140</v>
      </c>
      <c r="C42" s="21">
        <f>[3]daily!H30</f>
        <v>0</v>
      </c>
      <c r="D42" s="45">
        <v>41474</v>
      </c>
      <c r="E42">
        <f>[4]daily!H30</f>
        <v>0</v>
      </c>
      <c r="F42" s="15"/>
    </row>
    <row r="43" spans="2:10">
      <c r="B43" s="6">
        <v>41141</v>
      </c>
      <c r="C43" s="21">
        <f>[3]daily!H31</f>
        <v>1.0999999940395355E-2</v>
      </c>
      <c r="D43" s="45">
        <v>41475</v>
      </c>
      <c r="E43">
        <f>[4]daily!H31</f>
        <v>0</v>
      </c>
    </row>
    <row r="44" spans="2:10">
      <c r="B44" s="6">
        <v>41142</v>
      </c>
      <c r="C44" s="21">
        <f>[3]daily!H32</f>
        <v>1.3074388483197094E-2</v>
      </c>
      <c r="D44" s="45">
        <v>41476</v>
      </c>
      <c r="E44">
        <f>[4]daily!H32</f>
        <v>0</v>
      </c>
    </row>
    <row r="45" spans="2:10">
      <c r="B45" s="6">
        <v>41143</v>
      </c>
      <c r="C45" s="21">
        <f>[3]daily!H33</f>
        <v>1.5362314844461183E-2</v>
      </c>
      <c r="D45" s="45">
        <v>41477</v>
      </c>
      <c r="E45">
        <f>[4]daily!H33</f>
        <v>0</v>
      </c>
    </row>
    <row r="46" spans="2:10">
      <c r="B46" s="6">
        <v>41144</v>
      </c>
      <c r="C46" s="21">
        <f>[3]daily!H34</f>
        <v>1.7825532153582371E-2</v>
      </c>
      <c r="D46" s="45">
        <v>41478</v>
      </c>
      <c r="E46">
        <f>[4]daily!H34</f>
        <v>0</v>
      </c>
    </row>
    <row r="47" spans="2:10">
      <c r="B47" s="6">
        <v>41145</v>
      </c>
      <c r="C47" s="21">
        <f>[3]daily!H35</f>
        <v>2.0871994885374567E-2</v>
      </c>
      <c r="D47" s="45">
        <v>41479</v>
      </c>
      <c r="E47">
        <f>[4]daily!H35</f>
        <v>0</v>
      </c>
    </row>
    <row r="48" spans="2:10">
      <c r="B48" s="6">
        <v>41146</v>
      </c>
      <c r="C48" s="21">
        <f>[3]daily!H36</f>
        <v>2.4079459944989622E-2</v>
      </c>
      <c r="D48" s="45">
        <v>41480</v>
      </c>
      <c r="E48">
        <f>[4]daily!H36</f>
        <v>0</v>
      </c>
    </row>
    <row r="49" spans="2:5">
      <c r="B49" s="6">
        <v>41147</v>
      </c>
      <c r="C49" s="21">
        <f>[3]daily!H37</f>
        <v>2.8292013002432396E-2</v>
      </c>
      <c r="D49" s="45">
        <v>41481</v>
      </c>
      <c r="E49">
        <f>[4]daily!H37</f>
        <v>0</v>
      </c>
    </row>
    <row r="50" spans="2:5">
      <c r="B50" s="6">
        <v>41148</v>
      </c>
      <c r="C50" s="21">
        <f>[3]daily!H38</f>
        <v>3.4365485488161415E-2</v>
      </c>
      <c r="D50" s="45">
        <v>41482</v>
      </c>
      <c r="E50">
        <f>[4]daily!H38</f>
        <v>0</v>
      </c>
    </row>
    <row r="51" spans="2:5">
      <c r="B51" s="6">
        <v>41149</v>
      </c>
      <c r="C51" s="21">
        <f>[3]daily!H39</f>
        <v>3.8796355033473021E-2</v>
      </c>
      <c r="D51" s="45">
        <v>41483</v>
      </c>
      <c r="E51">
        <f>[4]daily!H39</f>
        <v>0</v>
      </c>
    </row>
    <row r="52" spans="2:5">
      <c r="B52" s="6">
        <v>41150</v>
      </c>
      <c r="C52" s="21">
        <f>[3]daily!H40</f>
        <v>4.4409890543853567E-2</v>
      </c>
      <c r="D52" s="45">
        <v>41484</v>
      </c>
      <c r="E52">
        <f>[4]daily!H40</f>
        <v>0</v>
      </c>
    </row>
    <row r="53" spans="2:5">
      <c r="B53" s="6">
        <v>41151</v>
      </c>
      <c r="C53" s="21">
        <f>[3]daily!H41</f>
        <v>5.217865823276726E-2</v>
      </c>
      <c r="D53" s="45">
        <v>41485</v>
      </c>
      <c r="E53">
        <f>[4]daily!H41</f>
        <v>0</v>
      </c>
    </row>
    <row r="54" spans="2:5">
      <c r="B54" s="6">
        <v>41152</v>
      </c>
      <c r="C54" s="21">
        <f>[3]daily!H42</f>
        <v>6.0683192624445395E-2</v>
      </c>
      <c r="D54" s="45">
        <v>41486</v>
      </c>
      <c r="E54">
        <f>[4]daily!H42</f>
        <v>0</v>
      </c>
    </row>
    <row r="55" spans="2:5">
      <c r="B55" s="6">
        <v>41153</v>
      </c>
      <c r="C55" s="21">
        <f>[3]daily!H43</f>
        <v>7.062313597610205E-2</v>
      </c>
      <c r="D55" s="45">
        <v>41487</v>
      </c>
      <c r="E55">
        <f>[4]daily!H43</f>
        <v>0</v>
      </c>
    </row>
    <row r="56" spans="2:5">
      <c r="B56" s="6">
        <v>41154</v>
      </c>
      <c r="C56" s="21">
        <f>[3]daily!H44</f>
        <v>8.081574564955693E-2</v>
      </c>
      <c r="D56" s="45">
        <v>41488</v>
      </c>
      <c r="E56">
        <f>[4]daily!H44</f>
        <v>0</v>
      </c>
    </row>
    <row r="57" spans="2:5">
      <c r="B57" s="6">
        <v>41155</v>
      </c>
      <c r="C57" s="21">
        <f>[3]daily!H45</f>
        <v>9.392610464884997E-2</v>
      </c>
      <c r="D57" s="45">
        <v>41489</v>
      </c>
      <c r="E57">
        <f>[4]daily!H45</f>
        <v>0</v>
      </c>
    </row>
    <row r="58" spans="2:5">
      <c r="B58" s="6">
        <v>41156</v>
      </c>
      <c r="C58" s="21">
        <f>[3]daily!H46</f>
        <v>0.10696442562845976</v>
      </c>
      <c r="D58" s="45">
        <v>41490</v>
      </c>
      <c r="E58">
        <f>[4]daily!H46</f>
        <v>0</v>
      </c>
    </row>
    <row r="59" spans="2:5">
      <c r="B59" s="6">
        <v>41157</v>
      </c>
      <c r="C59" s="21">
        <f>[3]daily!H47</f>
        <v>0.11913288102192757</v>
      </c>
      <c r="D59" s="45">
        <v>41491</v>
      </c>
      <c r="E59">
        <f>[4]daily!H47</f>
        <v>0</v>
      </c>
    </row>
    <row r="60" spans="2:5">
      <c r="B60" s="6">
        <v>41158</v>
      </c>
      <c r="C60" s="21">
        <f>[3]daily!H48</f>
        <v>0.13885636289476211</v>
      </c>
      <c r="D60" s="45">
        <v>41492</v>
      </c>
      <c r="E60">
        <f>[4]daily!H48</f>
        <v>1.0999999940395355E-2</v>
      </c>
    </row>
    <row r="61" spans="2:5">
      <c r="B61" s="6">
        <v>41159</v>
      </c>
      <c r="C61" s="21">
        <f>[3]daily!H49</f>
        <v>0.16345212841657963</v>
      </c>
      <c r="D61" s="45">
        <v>41493</v>
      </c>
      <c r="E61">
        <f>[4]daily!H49</f>
        <v>1.2759419005779621E-2</v>
      </c>
    </row>
    <row r="62" spans="2:5">
      <c r="B62" s="6">
        <v>41160</v>
      </c>
      <c r="C62" s="21">
        <f>[3]daily!H50</f>
        <v>0.19562695702538199</v>
      </c>
      <c r="D62" s="45">
        <v>41494</v>
      </c>
      <c r="E62">
        <f>[4]daily!H50</f>
        <v>1.4759341505401943E-2</v>
      </c>
    </row>
    <row r="63" spans="2:5">
      <c r="B63" s="6">
        <v>41161</v>
      </c>
      <c r="C63" s="21">
        <f>[3]daily!H51</f>
        <v>0.22622036731828468</v>
      </c>
      <c r="D63" s="45">
        <v>41495</v>
      </c>
      <c r="E63">
        <f>[4]daily!H51</f>
        <v>1.7890367748734058E-2</v>
      </c>
    </row>
    <row r="64" spans="2:5">
      <c r="B64" s="6">
        <v>41162</v>
      </c>
      <c r="C64" s="21">
        <f>[3]daily!H52</f>
        <v>0.25816412863893423</v>
      </c>
      <c r="D64" s="45">
        <v>41496</v>
      </c>
      <c r="E64">
        <f>[4]daily!H52</f>
        <v>2.1594699751344058E-2</v>
      </c>
    </row>
    <row r="65" spans="2:6">
      <c r="B65" s="6">
        <v>41163</v>
      </c>
      <c r="C65" s="21">
        <f>[3]daily!H53</f>
        <v>0.29216911395128814</v>
      </c>
      <c r="D65" s="45">
        <v>41497</v>
      </c>
      <c r="E65">
        <f>[4]daily!H53</f>
        <v>2.4339162514424559E-2</v>
      </c>
    </row>
    <row r="66" spans="2:6">
      <c r="B66" s="6">
        <v>41164</v>
      </c>
      <c r="C66" s="21">
        <f>[3]daily!H54</f>
        <v>0.33021661450064832</v>
      </c>
      <c r="D66" s="45">
        <v>41498</v>
      </c>
      <c r="E66">
        <f>[4]daily!H54</f>
        <v>2.7944122551658575E-2</v>
      </c>
    </row>
    <row r="67" spans="2:6">
      <c r="B67" s="6">
        <v>41165</v>
      </c>
      <c r="C67" s="21">
        <f>[3]daily!H55</f>
        <v>0.38342187631921554</v>
      </c>
      <c r="D67" s="45">
        <v>41499</v>
      </c>
      <c r="E67">
        <f>[4]daily!H55</f>
        <v>3.2061848856199365E-2</v>
      </c>
      <c r="F67" t="s">
        <v>23</v>
      </c>
    </row>
    <row r="68" spans="2:6">
      <c r="B68" s="6">
        <v>41166</v>
      </c>
      <c r="C68" s="21">
        <f>[3]daily!H56</f>
        <v>0.44607321146240431</v>
      </c>
      <c r="D68" s="45">
        <v>41500</v>
      </c>
      <c r="E68">
        <f>[4]daily!H56</f>
        <v>3.8605553374877116E-2</v>
      </c>
    </row>
    <row r="69" spans="2:6">
      <c r="B69" s="6">
        <v>41167</v>
      </c>
      <c r="C69" s="21">
        <f>[3]daily!H57</f>
        <v>0.5072416717253817</v>
      </c>
      <c r="D69" s="45">
        <v>41501</v>
      </c>
      <c r="E69">
        <f>[4]daily!H57</f>
        <v>5.4337268103968578E-2</v>
      </c>
    </row>
    <row r="70" spans="2:6">
      <c r="B70" s="6">
        <v>41168</v>
      </c>
      <c r="C70" s="21">
        <f>[3]daily!H58</f>
        <v>0.59057141264081747</v>
      </c>
      <c r="D70" s="45">
        <v>41502</v>
      </c>
      <c r="E70">
        <f>[4]daily!H58</f>
        <v>6.3765288785927687E-2</v>
      </c>
    </row>
    <row r="71" spans="2:6">
      <c r="B71" s="6">
        <v>41169</v>
      </c>
      <c r="C71" s="21">
        <f>[3]daily!H59</f>
        <v>0.67517921503758038</v>
      </c>
      <c r="D71" s="45">
        <v>41503</v>
      </c>
      <c r="E71">
        <f>[4]daily!H59</f>
        <v>7.3227335656932513E-2</v>
      </c>
    </row>
    <row r="72" spans="2:6">
      <c r="B72" s="6">
        <v>41170</v>
      </c>
      <c r="C72" s="21">
        <f>[3]daily!H60</f>
        <v>0.75705717240010206</v>
      </c>
      <c r="D72" s="45">
        <v>41504</v>
      </c>
      <c r="E72">
        <f>[4]daily!H60</f>
        <v>8.3216516997392159E-2</v>
      </c>
    </row>
    <row r="73" spans="2:6">
      <c r="B73" s="6">
        <v>41171</v>
      </c>
      <c r="C73" s="21">
        <f>[3]daily!H61</f>
        <v>1.0092632013959664</v>
      </c>
      <c r="D73" s="45">
        <v>41505</v>
      </c>
      <c r="E73">
        <f>[4]daily!H61</f>
        <v>0.10008326523203204</v>
      </c>
    </row>
    <row r="74" spans="2:6">
      <c r="B74" s="6">
        <v>41172</v>
      </c>
      <c r="C74" s="21">
        <f>[3]daily!H62</f>
        <v>1.1124444278792862</v>
      </c>
      <c r="D74" s="45">
        <v>41506</v>
      </c>
      <c r="E74">
        <f>[4]daily!H62</f>
        <v>0.11802075522270565</v>
      </c>
    </row>
    <row r="75" spans="2:6">
      <c r="B75" s="6">
        <v>41173</v>
      </c>
      <c r="C75" s="21">
        <f>[3]daily!H63</f>
        <v>1.2415741020919677</v>
      </c>
      <c r="D75" s="45">
        <v>41507</v>
      </c>
      <c r="E75">
        <f>[4]daily!H63</f>
        <v>0.14025811870261662</v>
      </c>
    </row>
    <row r="76" spans="2:6">
      <c r="B76" s="6">
        <v>41174</v>
      </c>
      <c r="C76" s="21">
        <f>[3]daily!H64</f>
        <v>1.3720315436366586</v>
      </c>
      <c r="D76" s="45">
        <v>41508</v>
      </c>
      <c r="E76">
        <f>[4]daily!H64</f>
        <v>0.16772201435914622</v>
      </c>
    </row>
    <row r="77" spans="2:6">
      <c r="B77" s="6">
        <v>41175</v>
      </c>
      <c r="C77" s="21">
        <f>[3]daily!H65</f>
        <v>1.5090291782535676</v>
      </c>
      <c r="D77" s="45">
        <v>41509</v>
      </c>
      <c r="E77">
        <f>[4]daily!H65</f>
        <v>0.19868477900026357</v>
      </c>
    </row>
    <row r="78" spans="2:6">
      <c r="B78" s="6">
        <v>41176</v>
      </c>
      <c r="C78" s="21">
        <f>[3]daily!H66</f>
        <v>1.645909706553788</v>
      </c>
      <c r="D78" s="45">
        <v>41510</v>
      </c>
      <c r="E78">
        <f>[4]daily!H66</f>
        <v>0.23111453415287506</v>
      </c>
    </row>
    <row r="79" spans="2:6">
      <c r="B79" s="6">
        <v>41177</v>
      </c>
      <c r="C79" s="21">
        <f>[3]daily!H67</f>
        <v>1.790693011863419</v>
      </c>
      <c r="D79" s="45">
        <v>41511</v>
      </c>
      <c r="E79">
        <f>[4]daily!H67</f>
        <v>0.27128957486548611</v>
      </c>
    </row>
    <row r="80" spans="2:6">
      <c r="B80" s="6">
        <v>41178</v>
      </c>
      <c r="C80" s="21">
        <f>[3]daily!H68</f>
        <v>1.9655115978739279</v>
      </c>
      <c r="D80" s="45">
        <v>41512</v>
      </c>
      <c r="E80">
        <f>[4]daily!H68</f>
        <v>0.32394336125893858</v>
      </c>
    </row>
    <row r="81" spans="2:5">
      <c r="B81" s="6">
        <v>41179</v>
      </c>
      <c r="C81" s="21">
        <f>[3]daily!H69</f>
        <v>2.1935217662719304</v>
      </c>
      <c r="D81" s="45">
        <v>41513</v>
      </c>
      <c r="E81">
        <f>[4]daily!H69</f>
        <v>0.39353932967496991</v>
      </c>
    </row>
    <row r="82" spans="2:5">
      <c r="B82" s="6">
        <v>41180</v>
      </c>
      <c r="C82" s="21">
        <f>[3]daily!H70</f>
        <v>2.3611025804535077</v>
      </c>
      <c r="D82" s="45">
        <v>41514</v>
      </c>
      <c r="E82">
        <f>[4]daily!H70</f>
        <v>0.47437563570717817</v>
      </c>
    </row>
    <row r="83" spans="2:5">
      <c r="B83" s="6">
        <v>41181</v>
      </c>
      <c r="C83" s="21">
        <f>[3]daily!H71</f>
        <v>2.5711174725333552</v>
      </c>
      <c r="D83" s="45">
        <v>41515</v>
      </c>
      <c r="E83">
        <f>[4]daily!H71</f>
        <v>0.55157283077193642</v>
      </c>
    </row>
    <row r="84" spans="2:5">
      <c r="B84" s="6">
        <v>41182</v>
      </c>
      <c r="C84" s="21">
        <f>[3]daily!H72</f>
        <v>2.7845332529479094</v>
      </c>
      <c r="D84" s="45">
        <v>41516</v>
      </c>
      <c r="E84">
        <f>[4]daily!H72</f>
        <v>0.65595037308002691</v>
      </c>
    </row>
    <row r="85" spans="2:5">
      <c r="B85" s="6">
        <v>41183</v>
      </c>
      <c r="C85" s="21">
        <f>[3]daily!H73</f>
        <v>2.9808237928910524</v>
      </c>
      <c r="D85" s="45">
        <v>41517</v>
      </c>
      <c r="E85">
        <f>[4]daily!H73</f>
        <v>0.77692675138902423</v>
      </c>
    </row>
    <row r="86" spans="2:5">
      <c r="B86" s="6">
        <v>41184</v>
      </c>
      <c r="C86" s="21">
        <f>[3]daily!H74</f>
        <v>3.1828954489553305</v>
      </c>
      <c r="D86" s="45">
        <v>41518</v>
      </c>
      <c r="E86">
        <f>[4]daily!H74</f>
        <v>0.91919823398361133</v>
      </c>
    </row>
    <row r="87" spans="2:5">
      <c r="B87" s="6">
        <v>41185</v>
      </c>
      <c r="C87" s="21">
        <f>[3]daily!H75</f>
        <v>3.3788329369300767</v>
      </c>
      <c r="D87" s="45">
        <v>41519</v>
      </c>
      <c r="E87">
        <f>[4]daily!H75</f>
        <v>1.0784501055007496</v>
      </c>
    </row>
    <row r="88" spans="2:5">
      <c r="B88" s="6">
        <v>41186</v>
      </c>
      <c r="C88" s="21">
        <f>[3]daily!H76</f>
        <v>3.5450671376638336</v>
      </c>
      <c r="D88" s="45">
        <v>41520</v>
      </c>
      <c r="E88">
        <f>[4]daily!H76</f>
        <v>1.2658135620293314</v>
      </c>
    </row>
    <row r="89" spans="2:5">
      <c r="B89" s="6">
        <v>41187</v>
      </c>
      <c r="C89" s="21">
        <f>[3]daily!H77</f>
        <v>3.723260499004859</v>
      </c>
      <c r="D89" s="45">
        <v>41521</v>
      </c>
      <c r="E89">
        <f>[4]daily!H77</f>
        <v>1.480038712396337</v>
      </c>
    </row>
    <row r="90" spans="2:5">
      <c r="B90" s="6">
        <v>41188</v>
      </c>
      <c r="C90" s="21">
        <f>[3]daily!H78</f>
        <v>3.9118108776455833</v>
      </c>
      <c r="D90" s="45">
        <v>41522</v>
      </c>
      <c r="E90">
        <f>[4]daily!H78</f>
        <v>1.7167334619199748</v>
      </c>
    </row>
    <row r="91" spans="2:5">
      <c r="B91" s="6">
        <v>41189</v>
      </c>
      <c r="C91" s="21">
        <f>[3]daily!H79</f>
        <v>4.0818983083015556</v>
      </c>
      <c r="D91" s="45">
        <v>41523</v>
      </c>
      <c r="E91">
        <f>[4]daily!H79</f>
        <v>1.979759862717168</v>
      </c>
    </row>
    <row r="92" spans="2:5">
      <c r="B92" s="6">
        <v>41190</v>
      </c>
      <c r="C92" s="21">
        <f>[3]daily!H80</f>
        <v>4.250319519087344</v>
      </c>
      <c r="D92" s="45">
        <v>41524</v>
      </c>
      <c r="E92">
        <f>[4]daily!H80</f>
        <v>2.2563882945238398</v>
      </c>
    </row>
    <row r="93" spans="2:5">
      <c r="B93" s="6">
        <v>41191</v>
      </c>
      <c r="C93" s="21">
        <f>[3]daily!H81</f>
        <v>4.2471120540277285</v>
      </c>
      <c r="D93" s="45">
        <v>41525</v>
      </c>
      <c r="E93">
        <f>[4]daily!H81</f>
        <v>2.5334720656350904</v>
      </c>
    </row>
    <row r="94" spans="2:5">
      <c r="B94" s="6">
        <v>41192</v>
      </c>
      <c r="C94" s="21">
        <f>[3]daily!H82</f>
        <v>4.2428995009702861</v>
      </c>
      <c r="D94" s="45">
        <v>41526</v>
      </c>
      <c r="E94">
        <f>[4]daily!H82</f>
        <v>2.772281474650339</v>
      </c>
    </row>
    <row r="95" spans="2:5">
      <c r="B95" s="6">
        <v>41193</v>
      </c>
      <c r="C95" s="21">
        <f>[3]daily!H83</f>
        <v>4.2368260284845567</v>
      </c>
      <c r="D95" s="45">
        <v>41527</v>
      </c>
      <c r="E95">
        <f>[4]daily!H83</f>
        <v>2.9465493311576605</v>
      </c>
    </row>
    <row r="96" spans="2:5">
      <c r="B96" s="6">
        <v>41194</v>
      </c>
      <c r="C96" s="21">
        <f>[3]daily!H84</f>
        <v>4.2267816234288649</v>
      </c>
      <c r="D96" s="45">
        <v>41528</v>
      </c>
      <c r="E96">
        <f>[4]daily!H84</f>
        <v>3.0265576421999159</v>
      </c>
    </row>
    <row r="97" spans="2:5">
      <c r="B97" s="6">
        <v>41195</v>
      </c>
      <c r="C97" s="21">
        <f>[3]daily!H85</f>
        <v>4.2190128557399511</v>
      </c>
      <c r="D97" s="45">
        <v>41529</v>
      </c>
      <c r="E97">
        <f>[4]daily!H85</f>
        <v>3.0733710116006829</v>
      </c>
    </row>
    <row r="98" spans="2:5">
      <c r="B98" s="6">
        <v>41196</v>
      </c>
      <c r="C98" s="21">
        <f>[3]daily!H86</f>
        <v>4.1903757683231611</v>
      </c>
      <c r="D98" s="45">
        <v>41530</v>
      </c>
      <c r="E98">
        <f>[4]daily!H86</f>
        <v>3.0984365060629755</v>
      </c>
    </row>
    <row r="99" spans="2:5">
      <c r="B99" s="6">
        <v>41197</v>
      </c>
      <c r="C99" s="21">
        <f>[3]daily!H87</f>
        <v>4.1520586329507907</v>
      </c>
      <c r="D99" s="45">
        <v>41531</v>
      </c>
      <c r="E99">
        <f>[4]daily!H87</f>
        <v>3.1017408079789508</v>
      </c>
    </row>
    <row r="100" spans="2:5">
      <c r="B100" s="6">
        <v>41198</v>
      </c>
      <c r="C100" s="21">
        <f>[3]daily!H88</f>
        <v>4.0755645569473371</v>
      </c>
      <c r="D100" s="45">
        <v>41532</v>
      </c>
      <c r="E100">
        <f>[4]daily!H88</f>
        <v>3.1017408079789508</v>
      </c>
    </row>
    <row r="101" spans="2:5">
      <c r="B101" s="6">
        <v>41199</v>
      </c>
      <c r="C101" s="21">
        <f>[3]daily!H89</f>
        <v>3.9409748994720704</v>
      </c>
      <c r="D101" s="45">
        <v>41533</v>
      </c>
      <c r="E101">
        <f>[4]daily!H89</f>
        <v>3.1017408079789508</v>
      </c>
    </row>
    <row r="102" spans="2:5">
      <c r="B102" s="6">
        <v>41200</v>
      </c>
      <c r="C102" s="21">
        <f>[3]daily!H90</f>
        <v>3.763949842247337</v>
      </c>
      <c r="D102" s="45">
        <v>41534</v>
      </c>
      <c r="E102">
        <f>[4]daily!H90</f>
        <v>3.0999813889135668</v>
      </c>
    </row>
    <row r="103" spans="2:5">
      <c r="B103" s="6">
        <v>41201</v>
      </c>
      <c r="C103" s="21">
        <f>[3]daily!H91</f>
        <v>3.5960122989351384</v>
      </c>
      <c r="D103" s="45">
        <v>41535</v>
      </c>
      <c r="E103">
        <f>[4]daily!H91</f>
        <v>3.0884016454049217</v>
      </c>
    </row>
    <row r="104" spans="2:5">
      <c r="B104" s="6">
        <v>41202</v>
      </c>
      <c r="C104" s="21">
        <f>[3]daily!H92</f>
        <v>3.0296174118807508</v>
      </c>
      <c r="D104" s="45">
        <v>41536</v>
      </c>
      <c r="E104">
        <f>[4]daily!H92</f>
        <v>3.0489755191334185</v>
      </c>
    </row>
    <row r="105" spans="2:5">
      <c r="B105" s="6">
        <v>41203</v>
      </c>
      <c r="C105" s="21">
        <f>[3]daily!H93</f>
        <v>2.6252818074189306</v>
      </c>
      <c r="D105" s="45">
        <v>41537</v>
      </c>
      <c r="E105">
        <f>[4]daily!H93</f>
        <v>2.9947200526966409</v>
      </c>
    </row>
    <row r="106" spans="2:5">
      <c r="B106" s="6">
        <v>41204</v>
      </c>
      <c r="C106" s="21">
        <f>[3]daily!H94</f>
        <v>1.9100889335192106</v>
      </c>
      <c r="D106" s="45">
        <v>41538</v>
      </c>
      <c r="E106">
        <f>[4]daily!H94</f>
        <v>2.8816262737664715</v>
      </c>
    </row>
    <row r="107" spans="2:5">
      <c r="B107" s="6">
        <v>41205</v>
      </c>
      <c r="C107" s="21">
        <f>[3]daily!H95</f>
        <v>1.290367721081666</v>
      </c>
      <c r="D107" s="45">
        <v>41539</v>
      </c>
      <c r="E107">
        <f>[4]daily!H95</f>
        <v>2.6383651722121684</v>
      </c>
    </row>
    <row r="108" spans="2:5">
      <c r="B108" s="6">
        <v>41206</v>
      </c>
      <c r="C108" s="21">
        <f>[3]daily!H96</f>
        <v>0.72612437630888493</v>
      </c>
      <c r="D108" s="45">
        <v>41540</v>
      </c>
      <c r="E108">
        <f>[4]daily!H96</f>
        <v>2.3358140565303227</v>
      </c>
    </row>
    <row r="109" spans="2:5">
      <c r="B109" s="6">
        <v>41207</v>
      </c>
      <c r="C109" s="21">
        <f>[3]daily!H97</f>
        <v>0.1824676734579756</v>
      </c>
      <c r="D109" s="45">
        <v>41541</v>
      </c>
      <c r="E109">
        <f>[4]daily!H97</f>
        <v>1.8469272458900154</v>
      </c>
    </row>
    <row r="110" spans="2:5">
      <c r="B110" s="6">
        <v>41208</v>
      </c>
      <c r="C110" s="21">
        <f>[3]daily!H98</f>
        <v>1.0999999940395355E-2</v>
      </c>
      <c r="D110" s="45">
        <v>41542</v>
      </c>
      <c r="E110">
        <f>[4]daily!H98</f>
        <v>1.1329809452021788</v>
      </c>
    </row>
    <row r="111" spans="2:5">
      <c r="B111" s="6">
        <v>41209</v>
      </c>
      <c r="C111" s="21">
        <f>[3]daily!H99</f>
        <v>1.0999999940395355E-2</v>
      </c>
      <c r="D111" s="45">
        <v>41543</v>
      </c>
      <c r="E111">
        <f>[4]daily!H99</f>
        <v>0.34045933326900768</v>
      </c>
    </row>
    <row r="112" spans="2:5">
      <c r="B112" s="6">
        <v>41210</v>
      </c>
      <c r="C112" s="21">
        <f>[3]daily!H100</f>
        <v>1.0999999940395355E-2</v>
      </c>
      <c r="D112" s="45">
        <v>41544</v>
      </c>
      <c r="E112">
        <f>[4]daily!H100</f>
        <v>0.17857659623507285</v>
      </c>
    </row>
    <row r="113" spans="2:5">
      <c r="B113" s="6">
        <v>41211</v>
      </c>
      <c r="C113" s="21">
        <f>[3]daily!H101</f>
        <v>1.0999999940395355E-2</v>
      </c>
      <c r="D113" s="45">
        <v>41545</v>
      </c>
      <c r="E113">
        <f>[4]daily!H101</f>
        <v>0.13374449126757371</v>
      </c>
    </row>
    <row r="114" spans="2:5">
      <c r="B114" s="6">
        <v>41212</v>
      </c>
      <c r="C114" s="21">
        <f>[3]daily!H102</f>
        <v>1.0999999940395355E-2</v>
      </c>
      <c r="D114" s="45">
        <v>41546</v>
      </c>
      <c r="E114">
        <f>[4]daily!H102</f>
        <v>0.10124227937494308</v>
      </c>
    </row>
    <row r="115" spans="2:5">
      <c r="B115" s="6">
        <v>41213</v>
      </c>
      <c r="C115" s="21">
        <f>[3]daily!H103</f>
        <v>1.0999999940395355E-2</v>
      </c>
      <c r="D115" s="45">
        <v>41547</v>
      </c>
      <c r="E115">
        <f>[4]daily!H103</f>
        <v>0.11761472440439232</v>
      </c>
    </row>
    <row r="116" spans="2:5">
      <c r="B116" s="6">
        <v>41214</v>
      </c>
      <c r="C116" s="21">
        <f>[3]daily!H104</f>
        <v>1.0999999940395355E-2</v>
      </c>
      <c r="D116" s="45">
        <v>41548</v>
      </c>
      <c r="E116">
        <f>[4]daily!H104</f>
        <v>0.12880524896524836</v>
      </c>
    </row>
    <row r="117" spans="2:5">
      <c r="B117" s="6">
        <v>41215</v>
      </c>
      <c r="C117" s="21">
        <f>[3]daily!H105</f>
        <v>1.0999999940395355E-2</v>
      </c>
      <c r="D117" s="45">
        <v>41549</v>
      </c>
      <c r="E117">
        <f>[4]daily!H105</f>
        <v>0.11840971545223937</v>
      </c>
    </row>
    <row r="118" spans="2:5">
      <c r="B118" s="6">
        <v>41216</v>
      </c>
      <c r="C118" s="21">
        <f>[3]daily!H106</f>
        <v>1.0999999940395355E-2</v>
      </c>
      <c r="D118" s="45">
        <v>41550</v>
      </c>
      <c r="E118">
        <f>[4]daily!H106</f>
        <v>0.13603829072717233</v>
      </c>
    </row>
    <row r="119" spans="2:5">
      <c r="B119" s="6">
        <v>41217</v>
      </c>
      <c r="C119" s="21">
        <f>[3]daily!H107</f>
        <v>1.0999999940395355E-2</v>
      </c>
      <c r="D119" s="45">
        <v>41551</v>
      </c>
      <c r="E119">
        <f>[4]daily!H107</f>
        <v>0.14974317488169178</v>
      </c>
    </row>
    <row r="120" spans="2:5">
      <c r="B120" s="6">
        <v>41218</v>
      </c>
      <c r="C120" s="21">
        <f>[3]daily!H108</f>
        <v>1.0999999940395355E-2</v>
      </c>
      <c r="D120" s="45">
        <v>41552</v>
      </c>
      <c r="E120">
        <f>[4]daily!H108</f>
        <v>0.14974317488169178</v>
      </c>
    </row>
    <row r="121" spans="2:5">
      <c r="B121" s="6">
        <v>41219</v>
      </c>
      <c r="C121" s="21">
        <f>[3]daily!H109</f>
        <v>1.0999999940395355E-2</v>
      </c>
      <c r="D121" s="45">
        <v>41553</v>
      </c>
      <c r="E121">
        <f>[4]daily!H109</f>
        <v>0.14974317488169178</v>
      </c>
    </row>
    <row r="122" spans="2:5">
      <c r="B122" s="6">
        <v>41220</v>
      </c>
      <c r="C122" s="21">
        <f>[3]daily!H110</f>
        <v>1.0999999940395355E-2</v>
      </c>
      <c r="D122" s="45">
        <v>41554</v>
      </c>
      <c r="E122">
        <f>[4]daily!H110</f>
        <v>0.14974317488169178</v>
      </c>
    </row>
    <row r="123" spans="2:5">
      <c r="B123" s="6">
        <v>41221</v>
      </c>
      <c r="C123" s="21">
        <f>[3]daily!H111</f>
        <v>1.0999999940395355E-2</v>
      </c>
      <c r="D123" s="45">
        <v>41555</v>
      </c>
      <c r="E123">
        <f>[4]daily!H111</f>
        <v>0.14974317488169178</v>
      </c>
    </row>
    <row r="124" spans="2:5">
      <c r="B124" s="6">
        <v>41222</v>
      </c>
      <c r="C124" s="21">
        <f>[3]daily!H112</f>
        <v>1.0999999940395355E-2</v>
      </c>
      <c r="D124" s="45">
        <v>41556</v>
      </c>
      <c r="E124">
        <f>[4]daily!H112</f>
        <v>0.14974317488169178</v>
      </c>
    </row>
    <row r="125" spans="2:5">
      <c r="B125" s="6">
        <v>41223</v>
      </c>
      <c r="C125" s="21">
        <f>[3]daily!H113</f>
        <v>1.0999999940395355E-2</v>
      </c>
      <c r="D125" s="45">
        <v>41557</v>
      </c>
      <c r="E125">
        <f>[4]daily!H113</f>
        <v>0.14974317488169178</v>
      </c>
    </row>
    <row r="126" spans="2:5">
      <c r="B126" s="6">
        <v>41224</v>
      </c>
      <c r="C126" s="21">
        <f>[3]daily!H114</f>
        <v>1.0999999940395355E-2</v>
      </c>
      <c r="D126" s="45">
        <v>41558</v>
      </c>
      <c r="E126">
        <f>[4]daily!H114</f>
        <v>0.14974317488169178</v>
      </c>
    </row>
    <row r="127" spans="2:5">
      <c r="B127" s="6">
        <v>41225</v>
      </c>
      <c r="C127" s="21">
        <f>[3]daily!H115</f>
        <v>1.0999999940395355E-2</v>
      </c>
      <c r="D127" s="45">
        <v>41559</v>
      </c>
      <c r="E127">
        <f>[4]daily!H115</f>
        <v>0.14974317488169178</v>
      </c>
    </row>
    <row r="128" spans="2:5">
      <c r="B128" s="6">
        <v>41226</v>
      </c>
      <c r="C128" s="21">
        <f>[3]daily!H116</f>
        <v>1.0999999940395355E-2</v>
      </c>
      <c r="D128" s="45">
        <v>41560</v>
      </c>
      <c r="E128">
        <f>[4]daily!H116</f>
        <v>0.14974317488169178</v>
      </c>
    </row>
    <row r="129" spans="2:5">
      <c r="B129" s="6">
        <v>41227</v>
      </c>
      <c r="C129" s="21">
        <f>[3]daily!H117</f>
        <v>1.0999999940395355E-2</v>
      </c>
      <c r="D129" s="45">
        <v>41561</v>
      </c>
      <c r="E129">
        <f>[4]daily!H117</f>
        <v>0.14974317488169178</v>
      </c>
    </row>
    <row r="130" spans="2:5">
      <c r="B130" s="6">
        <v>41228</v>
      </c>
      <c r="C130" s="21">
        <f>[3]daily!H118</f>
        <v>1.0999999940395355E-2</v>
      </c>
      <c r="D130" s="45">
        <v>41562</v>
      </c>
      <c r="E130">
        <f>[4]daily!H118</f>
        <v>0.14974317488169178</v>
      </c>
    </row>
    <row r="131" spans="2:5">
      <c r="B131" s="6">
        <v>41229</v>
      </c>
      <c r="C131" s="21">
        <f>[3]daily!H119</f>
        <v>1.0999999940395355E-2</v>
      </c>
      <c r="D131" s="45">
        <v>41563</v>
      </c>
      <c r="E131">
        <f>[4]daily!H119</f>
        <v>0.14974317488169178</v>
      </c>
    </row>
    <row r="132" spans="2:5">
      <c r="B132" s="6">
        <v>41230</v>
      </c>
      <c r="C132" s="21">
        <f>[3]daily!H120</f>
        <v>1.0999999940395355E-2</v>
      </c>
      <c r="D132" s="45">
        <v>41564</v>
      </c>
      <c r="E132">
        <f>[4]daily!H120</f>
        <v>0.14974317488169178</v>
      </c>
    </row>
    <row r="133" spans="2:5">
      <c r="B133" s="6">
        <v>41231</v>
      </c>
      <c r="C133" s="21">
        <f>[3]daily!H121</f>
        <v>1.0999999940395355E-2</v>
      </c>
      <c r="D133" s="45">
        <v>41565</v>
      </c>
      <c r="E133">
        <f>[4]daily!H121</f>
        <v>0.14974317488169178</v>
      </c>
    </row>
    <row r="134" spans="2:5">
      <c r="B134" s="6">
        <v>41232</v>
      </c>
      <c r="C134" s="21">
        <f>[3]daily!H122</f>
        <v>1.0999999940395355E-2</v>
      </c>
      <c r="D134" s="45">
        <v>41566</v>
      </c>
      <c r="E134">
        <f>[4]daily!H122</f>
        <v>0.14974317488169178</v>
      </c>
    </row>
    <row r="135" spans="2:5">
      <c r="B135" s="6">
        <v>41233</v>
      </c>
      <c r="C135" s="21">
        <f>[3]daily!H123</f>
        <v>1.0999999940395355E-2</v>
      </c>
      <c r="D135" s="45">
        <v>41567</v>
      </c>
      <c r="E135">
        <f>[4]daily!H123</f>
        <v>0.14974317488169178</v>
      </c>
    </row>
    <row r="136" spans="2:5">
      <c r="B136" s="6">
        <v>41234</v>
      </c>
      <c r="C136" s="21">
        <f>[3]daily!H124</f>
        <v>1.0999999940395355E-2</v>
      </c>
      <c r="D136" s="45">
        <v>41568</v>
      </c>
      <c r="E136">
        <f>[4]daily!H124</f>
        <v>0.14974317488169178</v>
      </c>
    </row>
    <row r="137" spans="2:5">
      <c r="B137" s="6">
        <v>41235</v>
      </c>
      <c r="C137" s="21">
        <f>[3]daily!H125</f>
        <v>1.0999999940395355E-2</v>
      </c>
      <c r="D137" s="45">
        <v>41569</v>
      </c>
      <c r="E137">
        <f>[4]daily!H125</f>
        <v>0.14974317488169178</v>
      </c>
    </row>
    <row r="138" spans="2:5">
      <c r="B138" s="6">
        <v>41236</v>
      </c>
      <c r="C138" s="21">
        <f>[3]daily!H126</f>
        <v>1.0999999940395355E-2</v>
      </c>
      <c r="D138" s="45">
        <v>41570</v>
      </c>
      <c r="E138">
        <f>[4]daily!H126</f>
        <v>0.14974317488169178</v>
      </c>
    </row>
    <row r="139" spans="2:5">
      <c r="B139" s="6">
        <v>41237</v>
      </c>
      <c r="C139" s="21">
        <f>[3]daily!H127</f>
        <v>1.0999999940395355E-2</v>
      </c>
      <c r="D139" s="45">
        <v>41571</v>
      </c>
      <c r="E139">
        <f>[4]daily!H127</f>
        <v>0.14974317488169178</v>
      </c>
    </row>
    <row r="140" spans="2:5">
      <c r="B140" s="6">
        <v>41238</v>
      </c>
      <c r="C140" s="21">
        <f>[3]daily!H128</f>
        <v>1.0999999940395355E-2</v>
      </c>
      <c r="D140" s="45">
        <v>41572</v>
      </c>
      <c r="E140">
        <f>[4]daily!H128</f>
        <v>0.14974317488169178</v>
      </c>
    </row>
    <row r="141" spans="2:5">
      <c r="B141" s="6">
        <v>41239</v>
      </c>
      <c r="C141" s="21">
        <f>[3]daily!H129</f>
        <v>1.0999999940395355E-2</v>
      </c>
      <c r="D141" s="45">
        <v>41573</v>
      </c>
      <c r="E141">
        <f>[4]daily!H129</f>
        <v>0.14974317488169178</v>
      </c>
    </row>
    <row r="142" spans="2:5">
      <c r="B142" s="6">
        <v>41240</v>
      </c>
      <c r="C142" s="21">
        <f>[3]daily!H130</f>
        <v>1.0999999940395355E-2</v>
      </c>
      <c r="D142" s="45">
        <v>41574</v>
      </c>
      <c r="E142">
        <f>[4]daily!H130</f>
        <v>0.14974317488169178</v>
      </c>
    </row>
    <row r="143" spans="2:5">
      <c r="B143" s="6">
        <v>41241</v>
      </c>
      <c r="C143" s="21">
        <f>[3]daily!H131</f>
        <v>1.0999999940395355E-2</v>
      </c>
      <c r="D143" s="45">
        <v>41575</v>
      </c>
      <c r="E143">
        <f>[4]daily!H131</f>
        <v>0.14974317488169178</v>
      </c>
    </row>
    <row r="144" spans="2:5">
      <c r="B144" s="6">
        <v>41242</v>
      </c>
      <c r="C144" s="21">
        <f>[3]daily!H132</f>
        <v>0</v>
      </c>
      <c r="D144" s="45">
        <v>41576</v>
      </c>
      <c r="E144">
        <f>[4]daily!H132</f>
        <v>0.14974317488169178</v>
      </c>
    </row>
    <row r="145" spans="2:5">
      <c r="B145" s="6">
        <v>41243</v>
      </c>
      <c r="C145" s="21">
        <f>[3]daily!H133</f>
        <v>0</v>
      </c>
      <c r="D145" s="45">
        <v>41577</v>
      </c>
      <c r="E145">
        <f>[4]daily!H133</f>
        <v>0.14974317488169178</v>
      </c>
    </row>
    <row r="146" spans="2:5">
      <c r="B146" s="6">
        <v>41244</v>
      </c>
      <c r="C146" s="21">
        <f>[3]daily!H134</f>
        <v>0</v>
      </c>
      <c r="D146" s="45">
        <v>41578</v>
      </c>
      <c r="E146">
        <f>[4]daily!H134</f>
        <v>0.14974317488169178</v>
      </c>
    </row>
    <row r="147" spans="2:5">
      <c r="B147" s="6">
        <v>41245</v>
      </c>
      <c r="C147" s="21">
        <f>[3]daily!H135</f>
        <v>0</v>
      </c>
      <c r="D147" s="45">
        <v>41579</v>
      </c>
      <c r="E147">
        <f>[4]daily!H135</f>
        <v>0.14974317488169178</v>
      </c>
    </row>
    <row r="148" spans="2:5">
      <c r="B148" s="6">
        <v>41246</v>
      </c>
      <c r="C148" s="21">
        <f>[3]daily!H136</f>
        <v>0</v>
      </c>
      <c r="D148" s="45">
        <v>41580</v>
      </c>
      <c r="E148">
        <f>[4]daily!H136</f>
        <v>0.14974317488169178</v>
      </c>
    </row>
    <row r="149" spans="2:5">
      <c r="B149" s="6">
        <v>41247</v>
      </c>
      <c r="C149" s="21">
        <f>[3]daily!H137</f>
        <v>0</v>
      </c>
      <c r="D149" s="45">
        <v>41581</v>
      </c>
      <c r="E149">
        <f>[4]daily!H137</f>
        <v>0.14974317488169178</v>
      </c>
    </row>
    <row r="150" spans="2:5">
      <c r="B150" s="6">
        <v>41248</v>
      </c>
      <c r="C150" s="21">
        <f>[3]daily!H138</f>
        <v>0</v>
      </c>
      <c r="D150" s="45">
        <v>41582</v>
      </c>
      <c r="E150">
        <f>[4]daily!H138</f>
        <v>0.14974317488169178</v>
      </c>
    </row>
    <row r="151" spans="2:5">
      <c r="B151" s="6">
        <v>41249</v>
      </c>
      <c r="C151" s="21">
        <f>[3]daily!H139</f>
        <v>0</v>
      </c>
      <c r="D151" s="45">
        <v>41583</v>
      </c>
      <c r="E151">
        <f>[4]daily!H139</f>
        <v>0.14974317488169178</v>
      </c>
    </row>
    <row r="152" spans="2:5">
      <c r="B152" s="6">
        <v>41250</v>
      </c>
      <c r="C152" s="21">
        <f>[3]daily!H140</f>
        <v>0</v>
      </c>
      <c r="D152" s="45">
        <v>41584</v>
      </c>
      <c r="E152">
        <f>[4]daily!H140</f>
        <v>0.14974317488169178</v>
      </c>
    </row>
    <row r="153" spans="2:5">
      <c r="B153" s="6">
        <v>41251</v>
      </c>
      <c r="C153" s="21">
        <f>[3]daily!H141</f>
        <v>0</v>
      </c>
      <c r="D153" s="45">
        <v>41585</v>
      </c>
      <c r="E153">
        <f>[4]daily!H141</f>
        <v>0.14974317488169178</v>
      </c>
    </row>
    <row r="154" spans="2:5">
      <c r="B154" s="6">
        <v>41252</v>
      </c>
      <c r="C154" s="21">
        <f>[3]daily!H142</f>
        <v>0</v>
      </c>
      <c r="D154" s="45">
        <v>41586</v>
      </c>
      <c r="E154">
        <f>[4]daily!H142</f>
        <v>0.14974317488169178</v>
      </c>
    </row>
    <row r="155" spans="2:5">
      <c r="B155" s="6">
        <v>41253</v>
      </c>
      <c r="C155" s="21">
        <f>[3]daily!H143</f>
        <v>0</v>
      </c>
      <c r="D155" s="45">
        <v>41587</v>
      </c>
      <c r="E155">
        <f>[4]daily!H143</f>
        <v>0.14974317488169178</v>
      </c>
    </row>
    <row r="156" spans="2:5">
      <c r="B156" s="6">
        <v>41254</v>
      </c>
      <c r="C156" s="21">
        <f>[3]daily!H144</f>
        <v>0</v>
      </c>
      <c r="D156" s="45">
        <v>41588</v>
      </c>
      <c r="E156">
        <f>[4]daily!H144</f>
        <v>0.14974317488169178</v>
      </c>
    </row>
    <row r="157" spans="2:5">
      <c r="B157" s="6">
        <v>41255</v>
      </c>
      <c r="C157" s="21">
        <f>[3]daily!H145</f>
        <v>0</v>
      </c>
      <c r="D157" s="45">
        <v>41589</v>
      </c>
      <c r="E157">
        <f>[4]daily!H145</f>
        <v>0.14974317488169178</v>
      </c>
    </row>
    <row r="158" spans="2:5">
      <c r="B158" s="6">
        <v>41256</v>
      </c>
      <c r="C158" s="21">
        <f>[3]daily!H146</f>
        <v>0</v>
      </c>
      <c r="D158" s="45">
        <v>41590</v>
      </c>
      <c r="E158">
        <f>[4]daily!H146</f>
        <v>0.14974317488169178</v>
      </c>
    </row>
    <row r="159" spans="2:5">
      <c r="B159" s="6">
        <v>41257</v>
      </c>
      <c r="C159" s="21">
        <f>[3]daily!H147</f>
        <v>0</v>
      </c>
      <c r="D159" s="45">
        <v>41591</v>
      </c>
      <c r="E159">
        <f>[4]daily!H147</f>
        <v>0.14974317488169178</v>
      </c>
    </row>
    <row r="160" spans="2:5">
      <c r="B160" s="6">
        <v>41258</v>
      </c>
      <c r="C160" s="21">
        <f>[3]daily!H148</f>
        <v>0</v>
      </c>
      <c r="D160" s="45">
        <v>41592</v>
      </c>
      <c r="E160">
        <f>[4]daily!H148</f>
        <v>0.14974317488169178</v>
      </c>
    </row>
    <row r="161" spans="2:5">
      <c r="B161" s="6">
        <v>41259</v>
      </c>
      <c r="C161" s="21">
        <f>[3]daily!H149</f>
        <v>0</v>
      </c>
      <c r="D161" s="45">
        <v>41593</v>
      </c>
      <c r="E161">
        <f>[4]daily!H149</f>
        <v>0.14974317488169178</v>
      </c>
    </row>
    <row r="162" spans="2:5">
      <c r="B162" s="6">
        <v>41260</v>
      </c>
      <c r="C162" s="21">
        <f>[3]daily!H150</f>
        <v>0</v>
      </c>
      <c r="D162" s="45">
        <v>41594</v>
      </c>
      <c r="E162">
        <f>[4]daily!H150</f>
        <v>0.14974317488169178</v>
      </c>
    </row>
    <row r="163" spans="2:5">
      <c r="B163" s="6">
        <v>41261</v>
      </c>
      <c r="C163" s="21">
        <f>[3]daily!H151</f>
        <v>0</v>
      </c>
      <c r="D163" s="45">
        <v>41595</v>
      </c>
      <c r="E163">
        <f>[4]daily!H151</f>
        <v>0.14974317488169178</v>
      </c>
    </row>
    <row r="164" spans="2:5">
      <c r="B164" s="6">
        <v>41262</v>
      </c>
      <c r="C164" s="21">
        <f>[3]daily!H152</f>
        <v>0</v>
      </c>
      <c r="D164" s="45">
        <v>41596</v>
      </c>
      <c r="E164">
        <f>[4]daily!H152</f>
        <v>0.14974317488169178</v>
      </c>
    </row>
    <row r="165" spans="2:5">
      <c r="B165" s="6">
        <v>41263</v>
      </c>
      <c r="C165" s="21">
        <f>[3]daily!H153</f>
        <v>0</v>
      </c>
      <c r="D165" s="45">
        <v>41597</v>
      </c>
      <c r="E165">
        <f>[4]daily!H153</f>
        <v>0.14974317488169178</v>
      </c>
    </row>
    <row r="166" spans="2:5">
      <c r="B166" s="6">
        <v>41264</v>
      </c>
      <c r="C166" s="21">
        <f>[3]daily!H154</f>
        <v>0</v>
      </c>
      <c r="D166" s="45">
        <v>41598</v>
      </c>
      <c r="E166">
        <f>[4]daily!H154</f>
        <v>0.14974317488169178</v>
      </c>
    </row>
    <row r="167" spans="2:5">
      <c r="B167" s="6">
        <v>41265</v>
      </c>
      <c r="C167" s="21">
        <f>[3]daily!H155</f>
        <v>0</v>
      </c>
      <c r="D167" s="45">
        <v>41599</v>
      </c>
      <c r="E167">
        <f>[4]daily!H155</f>
        <v>0.14974317488169178</v>
      </c>
    </row>
    <row r="168" spans="2:5">
      <c r="B168" s="6">
        <v>41266</v>
      </c>
      <c r="C168" s="21">
        <f>[3]daily!H156</f>
        <v>0</v>
      </c>
      <c r="D168" s="45">
        <v>41600</v>
      </c>
      <c r="E168">
        <f>[4]daily!H156</f>
        <v>0.14974317488169178</v>
      </c>
    </row>
    <row r="169" spans="2:5">
      <c r="B169" s="6">
        <v>41267</v>
      </c>
      <c r="C169" s="21">
        <f>[3]daily!H157</f>
        <v>0</v>
      </c>
      <c r="D169" s="45">
        <v>41601</v>
      </c>
      <c r="E169">
        <f>[4]daily!H157</f>
        <v>0.14974317488169178</v>
      </c>
    </row>
    <row r="170" spans="2:5">
      <c r="B170" s="6">
        <v>41268</v>
      </c>
      <c r="C170" s="21">
        <f>[3]daily!H158</f>
        <v>0</v>
      </c>
      <c r="D170" s="45">
        <v>41602</v>
      </c>
      <c r="E170">
        <f>[4]daily!H158</f>
        <v>0.14974317488169178</v>
      </c>
    </row>
    <row r="171" spans="2:5">
      <c r="B171" s="6">
        <v>41269</v>
      </c>
      <c r="C171" s="21">
        <f>[3]daily!H159</f>
        <v>0</v>
      </c>
      <c r="D171" s="45">
        <v>41603</v>
      </c>
      <c r="E171">
        <f>[4]daily!H159</f>
        <v>0.14974317488169178</v>
      </c>
    </row>
    <row r="172" spans="2:5">
      <c r="B172" s="6">
        <v>41270</v>
      </c>
      <c r="C172" s="21">
        <f>[3]daily!H160</f>
        <v>0</v>
      </c>
      <c r="D172" s="45">
        <v>41604</v>
      </c>
      <c r="E172">
        <f>[4]daily!H160</f>
        <v>0.14974317488169178</v>
      </c>
    </row>
    <row r="173" spans="2:5">
      <c r="B173" s="6">
        <v>41271</v>
      </c>
      <c r="C173" s="21">
        <f>[3]daily!H161</f>
        <v>0</v>
      </c>
      <c r="D173" s="45">
        <v>41605</v>
      </c>
      <c r="E173">
        <f>[4]daily!H161</f>
        <v>0.14974317488169178</v>
      </c>
    </row>
    <row r="174" spans="2:5">
      <c r="B174" s="6">
        <v>41272</v>
      </c>
      <c r="C174" s="21">
        <f>[3]daily!H162</f>
        <v>0</v>
      </c>
      <c r="D174" s="45">
        <v>41606</v>
      </c>
      <c r="E174">
        <f>[4]daily!H162</f>
        <v>0.14974317488169178</v>
      </c>
    </row>
    <row r="175" spans="2:5">
      <c r="B175" s="6">
        <v>41273</v>
      </c>
      <c r="C175" s="21">
        <f>[3]daily!H163</f>
        <v>0</v>
      </c>
      <c r="D175" s="45">
        <v>41607</v>
      </c>
      <c r="E175">
        <f>[4]daily!H163</f>
        <v>0.14974317488169178</v>
      </c>
    </row>
    <row r="176" spans="2:5">
      <c r="B176" s="6">
        <v>41274</v>
      </c>
      <c r="C176" s="21">
        <f>[3]daily!H164</f>
        <v>0</v>
      </c>
      <c r="D176" s="45">
        <v>41608</v>
      </c>
      <c r="E176">
        <f>[4]daily!H164</f>
        <v>0.14974317488169178</v>
      </c>
    </row>
    <row r="177" spans="2:9">
      <c r="B177" s="6"/>
      <c r="C177" s="21"/>
      <c r="H177" s="45">
        <v>41609</v>
      </c>
      <c r="I177">
        <f>[4]daily!H165</f>
        <v>0.14974317488169178</v>
      </c>
    </row>
    <row r="178" spans="2:9">
      <c r="B178" s="6"/>
      <c r="C178" s="21"/>
      <c r="H178" s="45">
        <v>41610</v>
      </c>
      <c r="I178">
        <f>[4]daily!H166</f>
        <v>0.14974317488169178</v>
      </c>
    </row>
    <row r="179" spans="2:9">
      <c r="B179" s="6"/>
      <c r="C179" s="21"/>
      <c r="H179" s="45">
        <v>41611</v>
      </c>
      <c r="I179">
        <f>[4]daily!H167</f>
        <v>0.14974317488169178</v>
      </c>
    </row>
    <row r="180" spans="2:9">
      <c r="B180" s="6"/>
      <c r="C180" s="21"/>
      <c r="H180" s="45">
        <v>41612</v>
      </c>
      <c r="I180">
        <f>[4]daily!H168</f>
        <v>0.14974317488169178</v>
      </c>
    </row>
    <row r="181" spans="2:9">
      <c r="B181" s="6"/>
      <c r="C181" s="21"/>
      <c r="H181" s="45">
        <v>41613</v>
      </c>
      <c r="I181">
        <f>[4]daily!H169</f>
        <v>0.14974317488169178</v>
      </c>
    </row>
    <row r="182" spans="2:9">
      <c r="B182" s="6"/>
      <c r="C182" s="21"/>
      <c r="H182" s="45">
        <v>41614</v>
      </c>
      <c r="I182">
        <f>[4]daily!H170</f>
        <v>0.14974317488169178</v>
      </c>
    </row>
    <row r="183" spans="2:9">
      <c r="B183" s="6"/>
      <c r="C183" s="21"/>
      <c r="H183" s="45">
        <v>41615</v>
      </c>
      <c r="I183">
        <f>[4]daily!H171</f>
        <v>0.14974317488169178</v>
      </c>
    </row>
    <row r="184" spans="2:9">
      <c r="B184" s="6"/>
      <c r="C184" s="21"/>
      <c r="H184" s="45">
        <v>41616</v>
      </c>
      <c r="I184">
        <f>[4]daily!H172</f>
        <v>0.14974317488169178</v>
      </c>
    </row>
    <row r="185" spans="2:9">
      <c r="B185" s="6"/>
      <c r="C185" s="21"/>
      <c r="H185" s="45">
        <v>41617</v>
      </c>
      <c r="I185">
        <f>[4]daily!H173</f>
        <v>0.14974317488169178</v>
      </c>
    </row>
    <row r="186" spans="2:9">
      <c r="B186" s="6"/>
      <c r="C186" s="21"/>
      <c r="H186" s="45">
        <v>41618</v>
      </c>
      <c r="I186">
        <f>[4]daily!H174</f>
        <v>0.14974317488169178</v>
      </c>
    </row>
    <row r="187" spans="2:9">
      <c r="B187" s="6"/>
      <c r="C187" s="21"/>
      <c r="H187" s="45">
        <v>41619</v>
      </c>
      <c r="I187">
        <f>[4]daily!H175</f>
        <v>0.14974317488169178</v>
      </c>
    </row>
    <row r="188" spans="2:9">
      <c r="B188" s="6"/>
      <c r="C188" s="21"/>
      <c r="H188" s="45">
        <v>41620</v>
      </c>
      <c r="I188">
        <f>[4]daily!H176</f>
        <v>0.14974317488169178</v>
      </c>
    </row>
    <row r="189" spans="2:9">
      <c r="B189" s="6"/>
      <c r="C189" s="21"/>
      <c r="D189" s="45"/>
    </row>
    <row r="190" spans="2:9">
      <c r="B190" s="6"/>
      <c r="C190" s="21"/>
      <c r="D190" s="45"/>
    </row>
    <row r="191" spans="2:9">
      <c r="B191" s="6"/>
      <c r="C191" s="21"/>
      <c r="D191" s="45"/>
    </row>
    <row r="192" spans="2:9">
      <c r="B192" s="6"/>
      <c r="D192" s="45"/>
    </row>
    <row r="193" spans="2:4">
      <c r="B193" s="6"/>
      <c r="D193" s="45"/>
    </row>
    <row r="194" spans="2:4">
      <c r="B194" s="6"/>
      <c r="D194" s="45"/>
    </row>
    <row r="195" spans="2:4">
      <c r="B195" s="6"/>
      <c r="D195" s="45"/>
    </row>
    <row r="196" spans="2:4">
      <c r="B196" s="6"/>
      <c r="D196" s="45"/>
    </row>
    <row r="197" spans="2:4">
      <c r="B197" s="6"/>
      <c r="D197" s="45"/>
    </row>
    <row r="198" spans="2:4">
      <c r="B198" s="6"/>
      <c r="D198" s="45"/>
    </row>
    <row r="199" spans="2:4">
      <c r="B199" s="6"/>
      <c r="D199" s="45"/>
    </row>
    <row r="200" spans="2:4">
      <c r="B200" s="6"/>
      <c r="D200" s="45"/>
    </row>
    <row r="201" spans="2:4">
      <c r="B201" s="6"/>
      <c r="D201" s="45"/>
    </row>
    <row r="202" spans="2:4">
      <c r="B202" s="6"/>
      <c r="D202" s="45"/>
    </row>
    <row r="203" spans="2:4">
      <c r="B203" s="6"/>
      <c r="D203" s="45"/>
    </row>
    <row r="204" spans="2:4">
      <c r="B204" s="6"/>
      <c r="D204" s="45"/>
    </row>
    <row r="205" spans="2:4">
      <c r="B205" s="6"/>
      <c r="D205" s="45"/>
    </row>
    <row r="206" spans="2:4">
      <c r="B206" s="6"/>
      <c r="D206" s="45"/>
    </row>
    <row r="207" spans="2:4">
      <c r="B207" s="6"/>
      <c r="D207" s="45"/>
    </row>
    <row r="208" spans="2:4">
      <c r="B208" s="6"/>
    </row>
    <row r="209" spans="2:2">
      <c r="B209" s="6"/>
    </row>
    <row r="210" spans="2:2">
      <c r="B210" s="6"/>
    </row>
    <row r="211" spans="2:2">
      <c r="B211" s="6"/>
    </row>
    <row r="212" spans="2:2">
      <c r="B212" s="6"/>
    </row>
    <row r="213" spans="2:2">
      <c r="B213" s="6"/>
    </row>
    <row r="214" spans="2:2">
      <c r="B214" s="6"/>
    </row>
    <row r="215" spans="2:2">
      <c r="B215" s="6"/>
    </row>
    <row r="216" spans="2:2">
      <c r="B216" s="6"/>
    </row>
    <row r="217" spans="2:2">
      <c r="B217" s="6"/>
    </row>
    <row r="218" spans="2:2">
      <c r="B218" s="6"/>
    </row>
    <row r="219" spans="2:2">
      <c r="B219" s="6"/>
    </row>
    <row r="220" spans="2:2">
      <c r="B220" s="6"/>
    </row>
    <row r="221" spans="2:2">
      <c r="B221" s="6"/>
    </row>
    <row r="222" spans="2:2">
      <c r="B222" s="6"/>
    </row>
    <row r="223" spans="2:2">
      <c r="B223" s="6"/>
    </row>
    <row r="224" spans="2:2">
      <c r="B224" s="6"/>
    </row>
    <row r="225" spans="2:2">
      <c r="B225" s="6"/>
    </row>
    <row r="226" spans="2:2">
      <c r="B226" s="6"/>
    </row>
    <row r="227" spans="2:2">
      <c r="B227" s="6"/>
    </row>
    <row r="228" spans="2:2">
      <c r="B228" s="6"/>
    </row>
    <row r="229" spans="2:2">
      <c r="B229" s="6"/>
    </row>
    <row r="230" spans="2:2">
      <c r="B230" s="6"/>
    </row>
    <row r="231" spans="2:2">
      <c r="B231" s="6"/>
    </row>
    <row r="232" spans="2:2">
      <c r="B232" s="6"/>
    </row>
    <row r="233" spans="2:2">
      <c r="B233" s="6"/>
    </row>
    <row r="234" spans="2:2">
      <c r="B234" s="6"/>
    </row>
    <row r="235" spans="2:2">
      <c r="B235" s="6"/>
    </row>
    <row r="236" spans="2:2">
      <c r="B236" s="6"/>
    </row>
    <row r="237" spans="2:2">
      <c r="B237" s="6"/>
    </row>
    <row r="238" spans="2:2">
      <c r="B238" s="6"/>
    </row>
    <row r="239" spans="2:2">
      <c r="B239" s="6"/>
    </row>
    <row r="240" spans="2:2">
      <c r="B240" s="6"/>
    </row>
    <row r="241" spans="2:2">
      <c r="B241" s="6"/>
    </row>
    <row r="242" spans="2:2">
      <c r="B242" s="6"/>
    </row>
    <row r="243" spans="2:2">
      <c r="B243" s="6"/>
    </row>
    <row r="244" spans="2:2">
      <c r="B244" s="6"/>
    </row>
    <row r="245" spans="2:2">
      <c r="B245" s="6"/>
    </row>
    <row r="246" spans="2:2">
      <c r="B246" s="6"/>
    </row>
    <row r="247" spans="2:2">
      <c r="B247" s="6"/>
    </row>
    <row r="248" spans="2:2">
      <c r="B248" s="6"/>
    </row>
    <row r="249" spans="2:2">
      <c r="B249" s="6"/>
    </row>
    <row r="250" spans="2:2">
      <c r="B250" s="6"/>
    </row>
    <row r="251" spans="2:2">
      <c r="B251" s="6"/>
    </row>
    <row r="252" spans="2:2">
      <c r="B252" s="6"/>
    </row>
    <row r="253" spans="2:2">
      <c r="B253" s="6"/>
    </row>
    <row r="254" spans="2:2">
      <c r="B254" s="6"/>
    </row>
    <row r="255" spans="2:2">
      <c r="B255" s="6"/>
    </row>
    <row r="256" spans="2:2">
      <c r="B256" s="6"/>
    </row>
    <row r="257" spans="2:2">
      <c r="B257" s="6"/>
    </row>
    <row r="258" spans="2:2">
      <c r="B258" s="6"/>
    </row>
    <row r="259" spans="2:2">
      <c r="B259" s="6"/>
    </row>
    <row r="260" spans="2:2">
      <c r="B260" s="6"/>
    </row>
    <row r="261" spans="2:2">
      <c r="B261" s="6"/>
    </row>
    <row r="262" spans="2:2">
      <c r="B262" s="6"/>
    </row>
    <row r="263" spans="2:2">
      <c r="B263" s="6"/>
    </row>
    <row r="264" spans="2:2">
      <c r="B264" s="6"/>
    </row>
    <row r="265" spans="2:2">
      <c r="B265" s="6"/>
    </row>
    <row r="266" spans="2:2">
      <c r="B266" s="6"/>
    </row>
    <row r="267" spans="2:2">
      <c r="B267" s="6"/>
    </row>
    <row r="268" spans="2:2">
      <c r="B268" s="6"/>
    </row>
    <row r="269" spans="2:2">
      <c r="B269" s="6"/>
    </row>
    <row r="270" spans="2:2">
      <c r="B270" s="6"/>
    </row>
    <row r="271" spans="2:2">
      <c r="B271" s="6"/>
    </row>
    <row r="272" spans="2:2">
      <c r="B272" s="6"/>
    </row>
    <row r="273" spans="2:2">
      <c r="B273" s="6"/>
    </row>
    <row r="274" spans="2:2">
      <c r="B274" s="6"/>
    </row>
    <row r="275" spans="2:2">
      <c r="B275" s="6"/>
    </row>
    <row r="276" spans="2:2">
      <c r="B276" s="6"/>
    </row>
    <row r="277" spans="2:2">
      <c r="B277" s="6"/>
    </row>
    <row r="278" spans="2:2">
      <c r="B278" s="6"/>
    </row>
    <row r="279" spans="2:2">
      <c r="B279" s="6"/>
    </row>
    <row r="280" spans="2:2">
      <c r="B280" s="6"/>
    </row>
    <row r="281" spans="2:2">
      <c r="B281" s="6"/>
    </row>
    <row r="282" spans="2:2">
      <c r="B282" s="6"/>
    </row>
    <row r="283" spans="2:2">
      <c r="B283" s="6"/>
    </row>
    <row r="284" spans="2:2">
      <c r="B284" s="6"/>
    </row>
    <row r="285" spans="2:2">
      <c r="B285" s="6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5"/>
  <sheetViews>
    <sheetView topLeftCell="A4" workbookViewId="0">
      <selection activeCell="F31" sqref="F31"/>
    </sheetView>
  </sheetViews>
  <sheetFormatPr defaultRowHeight="15"/>
  <cols>
    <col min="1" max="1" width="70.85546875" customWidth="1"/>
    <col min="2" max="2" width="12.7109375" customWidth="1"/>
    <col min="3" max="3" width="12.140625" bestFit="1" customWidth="1"/>
    <col min="4" max="4" width="10.140625" bestFit="1" customWidth="1"/>
    <col min="5" max="5" width="11.85546875" bestFit="1" customWidth="1"/>
    <col min="6" max="6" width="11.5703125" customWidth="1"/>
    <col min="7" max="7" width="12.42578125" bestFit="1" customWidth="1"/>
  </cols>
  <sheetData>
    <row r="1" spans="1:7">
      <c r="A1" s="1" t="s">
        <v>22</v>
      </c>
    </row>
    <row r="2" spans="1:7" ht="26.25">
      <c r="A2" s="2" t="s">
        <v>0</v>
      </c>
      <c r="C2" t="s">
        <v>14</v>
      </c>
      <c r="E2" t="s">
        <v>15</v>
      </c>
    </row>
    <row r="3" spans="1:7">
      <c r="A3" s="4"/>
    </row>
    <row r="4" spans="1:7">
      <c r="A4" s="4" t="s">
        <v>1</v>
      </c>
      <c r="B4" s="3"/>
    </row>
    <row r="5" spans="1:7">
      <c r="A5" s="4" t="s">
        <v>2</v>
      </c>
      <c r="B5" s="3"/>
    </row>
    <row r="6" spans="1:7">
      <c r="A6" s="5" t="s">
        <v>3</v>
      </c>
      <c r="C6" s="23">
        <v>41134</v>
      </c>
      <c r="E6" s="6"/>
    </row>
    <row r="7" spans="1:7">
      <c r="A7" s="7" t="s">
        <v>4</v>
      </c>
      <c r="B7" s="8"/>
      <c r="C7" s="8">
        <v>41143</v>
      </c>
      <c r="E7" s="6" t="str">
        <f>CONCATENATE(RIGHT(G7,2),".",LEFT(RIGHT(G7,6),3),".",LEFT(G7,4))</f>
        <v>20.Aug.2012</v>
      </c>
      <c r="F7" s="6"/>
      <c r="G7" s="14" t="str">
        <f>[5]season!$C$12</f>
        <v>2012/Aug/20</v>
      </c>
    </row>
    <row r="8" spans="1:7">
      <c r="A8" s="7" t="s">
        <v>5</v>
      </c>
      <c r="B8" s="8"/>
      <c r="C8" s="8">
        <v>41162</v>
      </c>
      <c r="E8" s="6"/>
      <c r="F8" s="6"/>
      <c r="G8" s="19"/>
    </row>
    <row r="9" spans="1:7">
      <c r="A9" s="7" t="s">
        <v>6</v>
      </c>
      <c r="B9" s="8"/>
      <c r="C9" s="8">
        <v>41170</v>
      </c>
      <c r="E9" s="6"/>
      <c r="F9" s="6"/>
      <c r="G9" s="19"/>
    </row>
    <row r="10" spans="1:7">
      <c r="A10" s="7" t="s">
        <v>7</v>
      </c>
      <c r="B10" s="8"/>
      <c r="C10" s="8">
        <v>41184</v>
      </c>
      <c r="E10" s="6" t="str">
        <f>CONCATENATE(RIGHT(G10,2),".",LEFT(RIGHT(G10,6),3),".",LEFT(G10,4))</f>
        <v>28.Sep.2012</v>
      </c>
      <c r="F10" s="6"/>
      <c r="G10" s="14" t="str">
        <f>[5]season!$D$12</f>
        <v>2012/Sep/28</v>
      </c>
    </row>
    <row r="11" spans="1:7">
      <c r="A11" s="7" t="s">
        <v>8</v>
      </c>
      <c r="B11" s="8"/>
      <c r="C11" s="8">
        <v>41209</v>
      </c>
      <c r="E11" s="6" t="str">
        <f>CONCATENATE(RIGHT(G11,2),".",LEFT(RIGHT(G11,6),3),".",LEFT(G11,4))</f>
        <v>14.Oct.2012</v>
      </c>
      <c r="F11" s="6"/>
      <c r="G11" s="20" t="str">
        <f>[5]season!$E$12</f>
        <v>2012/Oct/14</v>
      </c>
    </row>
    <row r="12" spans="1:7">
      <c r="A12" s="7" t="s">
        <v>9</v>
      </c>
      <c r="B12" s="8"/>
      <c r="C12" s="8">
        <v>41241</v>
      </c>
      <c r="E12" s="6" t="str">
        <f>CONCATENATE(RIGHT(G12,2),".",LEFT(RIGHT(G12,6),3),".",LEFT(G12,4))</f>
        <v>26.Oct.2012</v>
      </c>
      <c r="F12" s="6"/>
      <c r="G12" s="20" t="str">
        <f>[5]season!$G$12</f>
        <v>2012/Oct/26</v>
      </c>
    </row>
    <row r="13" spans="1:7">
      <c r="A13" s="9" t="s">
        <v>10</v>
      </c>
      <c r="C13" s="20">
        <v>41252</v>
      </c>
      <c r="E13" s="6"/>
      <c r="F13" s="6"/>
    </row>
    <row r="14" spans="1:7">
      <c r="A14" s="7"/>
    </row>
    <row r="15" spans="1:7">
      <c r="A15" t="s">
        <v>11</v>
      </c>
      <c r="B15" s="10"/>
      <c r="C15">
        <v>865</v>
      </c>
      <c r="E15" s="11">
        <f>[5]season!$J$12</f>
        <v>92.516346913671967</v>
      </c>
      <c r="F15" s="12"/>
      <c r="G15" s="12"/>
    </row>
    <row r="16" spans="1:7">
      <c r="A16" s="7" t="s">
        <v>12</v>
      </c>
      <c r="B16" s="10"/>
      <c r="C16">
        <v>3333</v>
      </c>
      <c r="E16" s="12">
        <f>[5]season!$K$12</f>
        <v>366.02473862536863</v>
      </c>
      <c r="F16" s="12"/>
      <c r="G16" s="12"/>
    </row>
    <row r="17" spans="1:14">
      <c r="A17" s="7" t="s">
        <v>13</v>
      </c>
      <c r="B17" s="10"/>
      <c r="C17" s="13">
        <f>C15/C16</f>
        <v>0.25952595259525951</v>
      </c>
      <c r="E17" s="13">
        <f>E15/E16</f>
        <v>0.25275981962619126</v>
      </c>
    </row>
    <row r="18" spans="1:14">
      <c r="A18" s="7" t="s">
        <v>19</v>
      </c>
      <c r="B18" s="10"/>
      <c r="C18">
        <v>50.6</v>
      </c>
      <c r="E18" s="13">
        <f>[5]season!$Y$12</f>
        <v>23.074089324838628</v>
      </c>
      <c r="G18" s="13"/>
    </row>
    <row r="19" spans="1:14">
      <c r="A19" s="7"/>
      <c r="B19" s="10"/>
      <c r="E19" s="13"/>
    </row>
    <row r="20" spans="1:14">
      <c r="B20" s="17"/>
      <c r="C20" s="18"/>
    </row>
    <row r="22" spans="1:14">
      <c r="C22" t="s">
        <v>16</v>
      </c>
      <c r="E22" t="s">
        <v>20</v>
      </c>
    </row>
    <row r="23" spans="1:14">
      <c r="C23" t="s">
        <v>17</v>
      </c>
    </row>
    <row r="24" spans="1:14">
      <c r="B24" s="6">
        <v>41122</v>
      </c>
      <c r="C24" s="21">
        <f>[6]daily!H12</f>
        <v>0</v>
      </c>
      <c r="E24" s="15">
        <v>41166</v>
      </c>
      <c r="F24" s="22">
        <v>7.3800000000000004E-2</v>
      </c>
      <c r="I24" s="22"/>
    </row>
    <row r="25" spans="1:14">
      <c r="B25" s="6">
        <v>41123</v>
      </c>
      <c r="C25" s="21">
        <f>[6]daily!H13</f>
        <v>0</v>
      </c>
      <c r="E25" s="15">
        <v>41197</v>
      </c>
      <c r="F25" s="22">
        <v>0.31690000000000002</v>
      </c>
      <c r="I25" s="22"/>
    </row>
    <row r="26" spans="1:14">
      <c r="B26" s="6">
        <v>41124</v>
      </c>
      <c r="C26" s="21">
        <f>[6]daily!H14</f>
        <v>0</v>
      </c>
      <c r="E26" s="15">
        <v>41225</v>
      </c>
      <c r="F26" s="22">
        <v>0.36070000000000002</v>
      </c>
      <c r="I26" s="22"/>
    </row>
    <row r="27" spans="1:14">
      <c r="B27" s="6">
        <v>41125</v>
      </c>
      <c r="C27" s="21">
        <f>[6]daily!H15</f>
        <v>0</v>
      </c>
      <c r="E27" s="15">
        <v>41250</v>
      </c>
      <c r="F27" s="22">
        <v>8.9899999999999994E-2</v>
      </c>
      <c r="I27" s="22"/>
    </row>
    <row r="28" spans="1:14">
      <c r="B28" s="6">
        <v>41126</v>
      </c>
      <c r="C28" s="21">
        <f>[6]daily!H16</f>
        <v>0</v>
      </c>
      <c r="E28" s="16"/>
    </row>
    <row r="29" spans="1:14">
      <c r="B29" s="6">
        <v>41127</v>
      </c>
      <c r="C29" s="21">
        <f>[6]daily!H17</f>
        <v>0</v>
      </c>
      <c r="E29" s="15"/>
    </row>
    <row r="30" spans="1:14">
      <c r="B30" s="6">
        <v>41128</v>
      </c>
      <c r="C30" s="21">
        <f>[6]daily!H18</f>
        <v>0</v>
      </c>
      <c r="E30" s="15"/>
      <c r="F30" s="22">
        <v>0.25411</v>
      </c>
      <c r="G30" s="22">
        <v>1.7365200000000001</v>
      </c>
      <c r="H30" s="22">
        <v>3.4617749999999998</v>
      </c>
      <c r="I30" s="22">
        <v>0.44650000000000001</v>
      </c>
      <c r="K30">
        <v>3.9021251474783622E-2</v>
      </c>
      <c r="L30">
        <v>0.65028007322313786</v>
      </c>
      <c r="M30">
        <v>3.9546078170493537</v>
      </c>
      <c r="N30">
        <v>1.0999999940395355E-2</v>
      </c>
    </row>
    <row r="31" spans="1:14">
      <c r="B31" s="6">
        <v>41129</v>
      </c>
      <c r="C31" s="21">
        <f>[6]daily!H19</f>
        <v>0</v>
      </c>
      <c r="E31" s="15"/>
    </row>
    <row r="32" spans="1:14">
      <c r="B32" s="6">
        <v>41130</v>
      </c>
      <c r="C32" s="21">
        <f>[6]daily!H20</f>
        <v>0</v>
      </c>
      <c r="E32" s="15"/>
    </row>
    <row r="33" spans="2:6">
      <c r="B33" s="6">
        <v>41131</v>
      </c>
      <c r="C33" s="21">
        <f>[6]daily!H21</f>
        <v>0</v>
      </c>
      <c r="F33" s="17" t="s">
        <v>18</v>
      </c>
    </row>
    <row r="34" spans="2:6">
      <c r="B34" s="6">
        <v>41132</v>
      </c>
      <c r="C34" s="21">
        <f>[6]daily!H22</f>
        <v>0</v>
      </c>
      <c r="E34" s="15"/>
      <c r="F34" s="22">
        <f>SQRT( SUMXMY2(F30:I30,K30:N30)/COUNT(K30:N30))</f>
        <v>0.64395744888134199</v>
      </c>
    </row>
    <row r="35" spans="2:6">
      <c r="B35" s="6">
        <v>41133</v>
      </c>
      <c r="C35" s="21">
        <f>[6]daily!H23</f>
        <v>0</v>
      </c>
      <c r="E35" s="15"/>
    </row>
    <row r="36" spans="2:6">
      <c r="B36" s="6">
        <v>41134</v>
      </c>
      <c r="C36" s="21">
        <f>[6]daily!H24</f>
        <v>0</v>
      </c>
      <c r="E36" s="15"/>
    </row>
    <row r="37" spans="2:6">
      <c r="B37" s="6">
        <v>41135</v>
      </c>
      <c r="C37" s="21">
        <f>[6]daily!H25</f>
        <v>0</v>
      </c>
      <c r="E37" s="15"/>
    </row>
    <row r="38" spans="2:6">
      <c r="B38" s="6">
        <v>41136</v>
      </c>
      <c r="C38" s="21">
        <f>[6]daily!H26</f>
        <v>0</v>
      </c>
    </row>
    <row r="39" spans="2:6">
      <c r="B39" s="6">
        <v>41137</v>
      </c>
      <c r="C39" s="21">
        <f>[6]daily!H27</f>
        <v>0</v>
      </c>
      <c r="E39" s="15"/>
    </row>
    <row r="40" spans="2:6">
      <c r="B40" s="6">
        <v>41138</v>
      </c>
      <c r="C40" s="21">
        <f>[6]daily!H28</f>
        <v>0</v>
      </c>
      <c r="E40" s="15"/>
    </row>
    <row r="41" spans="2:6">
      <c r="B41" s="6">
        <v>41139</v>
      </c>
      <c r="C41" s="21">
        <f>[6]daily!H29</f>
        <v>0</v>
      </c>
      <c r="E41" s="15"/>
    </row>
    <row r="42" spans="2:6">
      <c r="B42" s="6">
        <v>41140</v>
      </c>
      <c r="C42" s="21">
        <f>[6]daily!H30</f>
        <v>0</v>
      </c>
      <c r="E42" s="15"/>
    </row>
    <row r="43" spans="2:6">
      <c r="B43" s="6">
        <v>41141</v>
      </c>
      <c r="C43" s="21">
        <f>[6]daily!H31</f>
        <v>1.0999999940395355E-2</v>
      </c>
    </row>
    <row r="44" spans="2:6">
      <c r="B44" s="6">
        <v>41142</v>
      </c>
      <c r="C44" s="21">
        <f>[6]daily!H32</f>
        <v>1.3216501336240277E-2</v>
      </c>
    </row>
    <row r="45" spans="2:6">
      <c r="B45" s="6">
        <v>41143</v>
      </c>
      <c r="C45" s="21">
        <f>[6]daily!H33</f>
        <v>1.5661791997065744E-2</v>
      </c>
    </row>
    <row r="46" spans="2:6">
      <c r="B46" s="6">
        <v>41144</v>
      </c>
      <c r="C46" s="21">
        <f>[6]daily!H34</f>
        <v>1.832384524918006E-2</v>
      </c>
    </row>
    <row r="47" spans="2:6">
      <c r="B47" s="6">
        <v>41145</v>
      </c>
      <c r="C47" s="21">
        <f>[6]daily!H35</f>
        <v>2.1645486749669974E-2</v>
      </c>
    </row>
    <row r="48" spans="2:6">
      <c r="B48" s="6">
        <v>41146</v>
      </c>
      <c r="C48" s="21">
        <f>[6]daily!H36</f>
        <v>2.5173076374444159E-2</v>
      </c>
    </row>
    <row r="49" spans="2:3">
      <c r="B49" s="6">
        <v>41147</v>
      </c>
      <c r="C49" s="21">
        <f>[6]daily!H37</f>
        <v>2.9849304734351899E-2</v>
      </c>
    </row>
    <row r="50" spans="2:3">
      <c r="B50" s="6">
        <v>41148</v>
      </c>
      <c r="C50" s="21">
        <f>[6]daily!H38</f>
        <v>3.6650010538559846E-2</v>
      </c>
    </row>
    <row r="51" spans="2:3">
      <c r="B51" s="6">
        <v>41149</v>
      </c>
      <c r="C51" s="21">
        <f>[6]daily!H39</f>
        <v>4.1660297932921288E-2</v>
      </c>
    </row>
    <row r="52" spans="2:3">
      <c r="B52" s="6">
        <v>41150</v>
      </c>
      <c r="C52" s="21">
        <f>[6]daily!H40</f>
        <v>4.8080811940130752E-2</v>
      </c>
    </row>
    <row r="53" spans="2:3">
      <c r="B53" s="6">
        <v>41151</v>
      </c>
      <c r="C53" s="21">
        <f>[6]daily!H41</f>
        <v>5.7034977451522494E-2</v>
      </c>
    </row>
    <row r="54" spans="2:3">
      <c r="B54" s="6">
        <v>41152</v>
      </c>
      <c r="C54" s="21">
        <f>[6]daily!H42</f>
        <v>6.6927673228719453E-2</v>
      </c>
    </row>
    <row r="55" spans="2:3">
      <c r="B55" s="6">
        <v>41153</v>
      </c>
      <c r="C55" s="21">
        <f>[6]daily!H43</f>
        <v>7.8614416661623443E-2</v>
      </c>
    </row>
    <row r="56" spans="2:3">
      <c r="B56" s="6">
        <v>41154</v>
      </c>
      <c r="C56" s="21">
        <f>[6]daily!H44</f>
        <v>9.0720760867831263E-2</v>
      </c>
    </row>
    <row r="57" spans="2:3">
      <c r="B57" s="6">
        <v>41155</v>
      </c>
      <c r="C57" s="21">
        <f>[6]daily!H45</f>
        <v>0.10645949852972181</v>
      </c>
    </row>
    <row r="58" spans="2:3">
      <c r="B58" s="6">
        <v>41156</v>
      </c>
      <c r="C58" s="21">
        <f>[6]daily!H46</f>
        <v>0.1222686871878834</v>
      </c>
    </row>
    <row r="59" spans="2:3">
      <c r="B59" s="6">
        <v>41157</v>
      </c>
      <c r="C59" s="21">
        <f>[6]daily!H47</f>
        <v>0.13718822814481063</v>
      </c>
    </row>
    <row r="60" spans="2:3">
      <c r="B60" s="6">
        <v>41158</v>
      </c>
      <c r="C60" s="21">
        <f>[6]daily!H48</f>
        <v>0.13718822814481063</v>
      </c>
    </row>
    <row r="61" spans="2:3">
      <c r="B61" s="6">
        <v>41159</v>
      </c>
      <c r="C61" s="21">
        <f>[6]daily!H49</f>
        <v>0.13718822814481063</v>
      </c>
    </row>
    <row r="62" spans="2:3">
      <c r="B62" s="6">
        <v>41160</v>
      </c>
      <c r="C62" s="21">
        <f>[6]daily!H50</f>
        <v>0.13718822814481063</v>
      </c>
    </row>
    <row r="63" spans="2:3">
      <c r="B63" s="6">
        <v>41161</v>
      </c>
      <c r="C63" s="21">
        <f>[6]daily!H51</f>
        <v>0.13718822814481063</v>
      </c>
    </row>
    <row r="64" spans="2:3">
      <c r="B64" s="6">
        <v>41162</v>
      </c>
      <c r="C64" s="21">
        <f>[6]daily!H52</f>
        <v>0.13718822814481063</v>
      </c>
    </row>
    <row r="65" spans="2:3">
      <c r="B65" s="6">
        <v>41163</v>
      </c>
      <c r="C65" s="21">
        <f>[6]daily!H53</f>
        <v>0.13718822814481063</v>
      </c>
    </row>
    <row r="66" spans="2:3">
      <c r="B66" s="6">
        <v>41164</v>
      </c>
      <c r="C66" s="21">
        <f>[6]daily!H54</f>
        <v>0.13718822814481063</v>
      </c>
    </row>
    <row r="67" spans="2:3">
      <c r="B67" s="6">
        <v>41165</v>
      </c>
      <c r="C67" s="21">
        <f>[6]daily!H55</f>
        <v>0.13718822814481063</v>
      </c>
    </row>
    <row r="68" spans="2:3">
      <c r="B68" s="6">
        <v>41166</v>
      </c>
      <c r="C68" s="21">
        <f>[6]daily!H56</f>
        <v>0.13718822814481063</v>
      </c>
    </row>
    <row r="69" spans="2:3">
      <c r="B69" s="6">
        <v>41167</v>
      </c>
      <c r="C69" s="21">
        <f>[6]daily!H57</f>
        <v>0.13718822814481063</v>
      </c>
    </row>
    <row r="70" spans="2:3">
      <c r="B70" s="6">
        <v>41168</v>
      </c>
      <c r="C70" s="21">
        <f>[6]daily!H58</f>
        <v>0.13718822814481063</v>
      </c>
    </row>
    <row r="71" spans="2:3">
      <c r="B71" s="6">
        <v>41169</v>
      </c>
      <c r="C71" s="21">
        <f>[6]daily!H59</f>
        <v>0.13718822814481063</v>
      </c>
    </row>
    <row r="72" spans="2:3">
      <c r="B72" s="6">
        <v>41170</v>
      </c>
      <c r="C72" s="21">
        <f>[6]daily!H60</f>
        <v>0.13718822814481063</v>
      </c>
    </row>
    <row r="73" spans="2:3">
      <c r="B73" s="6">
        <v>41171</v>
      </c>
      <c r="C73" s="21">
        <f>[6]daily!H61</f>
        <v>0.13718822814481063</v>
      </c>
    </row>
    <row r="74" spans="2:3">
      <c r="B74" s="6">
        <v>41172</v>
      </c>
      <c r="C74" s="21">
        <f>[6]daily!H62</f>
        <v>0.13718822814481063</v>
      </c>
    </row>
    <row r="75" spans="2:3">
      <c r="B75" s="6">
        <v>41173</v>
      </c>
      <c r="C75" s="21">
        <f>[6]daily!H63</f>
        <v>0.13718822814481063</v>
      </c>
    </row>
    <row r="76" spans="2:3">
      <c r="B76" s="6">
        <v>41174</v>
      </c>
      <c r="C76" s="21">
        <f>[6]daily!H64</f>
        <v>0.13718822814481063</v>
      </c>
    </row>
    <row r="77" spans="2:3">
      <c r="B77" s="6">
        <v>41175</v>
      </c>
      <c r="C77" s="21">
        <f>[6]daily!H65</f>
        <v>0.13718822814481063</v>
      </c>
    </row>
    <row r="78" spans="2:3">
      <c r="B78" s="6">
        <v>41176</v>
      </c>
      <c r="C78" s="21">
        <f>[6]daily!H66</f>
        <v>0.13718822814481063</v>
      </c>
    </row>
    <row r="79" spans="2:3">
      <c r="B79" s="6">
        <v>41177</v>
      </c>
      <c r="C79" s="21">
        <f>[6]daily!H67</f>
        <v>0.13718822814481063</v>
      </c>
    </row>
    <row r="80" spans="2:3">
      <c r="B80" s="6">
        <v>41178</v>
      </c>
      <c r="C80" s="21">
        <f>[6]daily!H68</f>
        <v>0.13497172674896571</v>
      </c>
    </row>
    <row r="81" spans="2:3">
      <c r="B81" s="6">
        <v>41179</v>
      </c>
      <c r="C81" s="21">
        <f>[6]daily!H69</f>
        <v>0.13252643608814024</v>
      </c>
    </row>
    <row r="82" spans="2:3">
      <c r="B82" s="6">
        <v>41180</v>
      </c>
      <c r="C82" s="21">
        <f>[6]daily!H70</f>
        <v>0.12986438283602592</v>
      </c>
    </row>
    <row r="83" spans="2:3">
      <c r="B83" s="6">
        <v>41181</v>
      </c>
      <c r="C83" s="21">
        <f>[6]daily!H71</f>
        <v>0.126542741335536</v>
      </c>
    </row>
    <row r="84" spans="2:3">
      <c r="B84" s="6">
        <v>41182</v>
      </c>
      <c r="C84" s="21">
        <f>[6]daily!H72</f>
        <v>0.12301515171076183</v>
      </c>
    </row>
    <row r="85" spans="2:3">
      <c r="B85" s="6">
        <v>41183</v>
      </c>
      <c r="C85" s="21">
        <f>[6]daily!H73</f>
        <v>0.11833892335085408</v>
      </c>
    </row>
    <row r="86" spans="2:3">
      <c r="B86" s="6">
        <v>41184</v>
      </c>
      <c r="C86" s="21">
        <f>[6]daily!H74</f>
        <v>0.11153821754664614</v>
      </c>
    </row>
    <row r="87" spans="2:3">
      <c r="B87" s="6">
        <v>41185</v>
      </c>
      <c r="C87" s="21">
        <f>[6]daily!H75</f>
        <v>0.10652793015228469</v>
      </c>
    </row>
    <row r="88" spans="2:3">
      <c r="B88" s="6">
        <v>41186</v>
      </c>
      <c r="C88" s="21">
        <f>[6]daily!H76</f>
        <v>0.10010741614507523</v>
      </c>
    </row>
    <row r="89" spans="2:3">
      <c r="B89" s="6">
        <v>41187</v>
      </c>
      <c r="C89" s="21">
        <f>[6]daily!H77</f>
        <v>9.1153250633683486E-2</v>
      </c>
    </row>
    <row r="90" spans="2:3">
      <c r="B90" s="6">
        <v>41188</v>
      </c>
      <c r="C90" s="21">
        <f>[6]daily!H78</f>
        <v>8.1260554856486519E-2</v>
      </c>
    </row>
    <row r="91" spans="2:3">
      <c r="B91" s="6">
        <v>41189</v>
      </c>
      <c r="C91" s="21">
        <f>[6]daily!H79</f>
        <v>6.9573811423582543E-2</v>
      </c>
    </row>
    <row r="92" spans="2:3">
      <c r="B92" s="6">
        <v>41190</v>
      </c>
      <c r="C92" s="21">
        <f>[6]daily!H80</f>
        <v>5.7467467217374724E-2</v>
      </c>
    </row>
    <row r="93" spans="2:3">
      <c r="B93" s="6">
        <v>41191</v>
      </c>
      <c r="C93" s="21">
        <f>[6]daily!H81</f>
        <v>4.1728729555484186E-2</v>
      </c>
    </row>
    <row r="94" spans="2:3">
      <c r="B94" s="6">
        <v>41192</v>
      </c>
      <c r="C94" s="21">
        <f>[6]daily!H82</f>
        <v>2.5919540897322586E-2</v>
      </c>
    </row>
    <row r="95" spans="2:3">
      <c r="B95" s="6">
        <v>41193</v>
      </c>
      <c r="C95" s="21">
        <f>[6]daily!H83</f>
        <v>1.0999999940395355E-2</v>
      </c>
    </row>
    <row r="96" spans="2:3">
      <c r="B96" s="6">
        <v>41194</v>
      </c>
      <c r="C96" s="21">
        <f>[6]daily!H84</f>
        <v>1.0999999940395355E-2</v>
      </c>
    </row>
    <row r="97" spans="2:3">
      <c r="B97" s="6">
        <v>41195</v>
      </c>
      <c r="C97" s="21">
        <f>[6]daily!H85</f>
        <v>1.0999999940395355E-2</v>
      </c>
    </row>
    <row r="98" spans="2:3">
      <c r="B98" s="6">
        <v>41196</v>
      </c>
      <c r="C98" s="21">
        <f>[6]daily!H86</f>
        <v>1.0999999940395355E-2</v>
      </c>
    </row>
    <row r="99" spans="2:3">
      <c r="B99" s="6">
        <v>41197</v>
      </c>
      <c r="C99" s="21">
        <f>[6]daily!H87</f>
        <v>1.0999999940395355E-2</v>
      </c>
    </row>
    <row r="100" spans="2:3">
      <c r="B100" s="6">
        <v>41198</v>
      </c>
      <c r="C100" s="21">
        <f>[6]daily!H88</f>
        <v>1.0999999940395355E-2</v>
      </c>
    </row>
    <row r="101" spans="2:3">
      <c r="B101" s="6">
        <v>41199</v>
      </c>
      <c r="C101" s="21">
        <f>[6]daily!H89</f>
        <v>1.0999999940395355E-2</v>
      </c>
    </row>
    <row r="102" spans="2:3">
      <c r="B102" s="6">
        <v>41200</v>
      </c>
      <c r="C102" s="21">
        <f>[6]daily!H90</f>
        <v>1.0999999940395355E-2</v>
      </c>
    </row>
    <row r="103" spans="2:3">
      <c r="B103" s="6">
        <v>41201</v>
      </c>
      <c r="C103" s="21">
        <f>[6]daily!H91</f>
        <v>1.0999999940395355E-2</v>
      </c>
    </row>
    <row r="104" spans="2:3">
      <c r="B104" s="6">
        <v>41202</v>
      </c>
      <c r="C104" s="21">
        <f>[6]daily!H92</f>
        <v>1.0999999940395355E-2</v>
      </c>
    </row>
    <row r="105" spans="2:3">
      <c r="B105" s="6">
        <v>41203</v>
      </c>
      <c r="C105" s="21">
        <f>[6]daily!H93</f>
        <v>1.0999999940395355E-2</v>
      </c>
    </row>
    <row r="106" spans="2:3">
      <c r="B106" s="6">
        <v>41204</v>
      </c>
      <c r="C106" s="21">
        <f>[6]daily!H94</f>
        <v>1.0999999940395355E-2</v>
      </c>
    </row>
    <row r="107" spans="2:3">
      <c r="B107" s="6">
        <v>41205</v>
      </c>
      <c r="C107" s="21">
        <f>[6]daily!H95</f>
        <v>1.0999999940395355E-2</v>
      </c>
    </row>
    <row r="108" spans="2:3">
      <c r="B108" s="6">
        <v>41206</v>
      </c>
      <c r="C108" s="21">
        <f>[6]daily!H96</f>
        <v>1.0999999940395355E-2</v>
      </c>
    </row>
    <row r="109" spans="2:3">
      <c r="B109" s="6">
        <v>41207</v>
      </c>
      <c r="C109" s="21">
        <f>[6]daily!H97</f>
        <v>1.0999999940395355E-2</v>
      </c>
    </row>
    <row r="110" spans="2:3">
      <c r="B110" s="6">
        <v>41208</v>
      </c>
      <c r="C110" s="21">
        <f>[6]daily!H98</f>
        <v>1.0999999940395355E-2</v>
      </c>
    </row>
    <row r="111" spans="2:3">
      <c r="B111" s="6">
        <v>41209</v>
      </c>
      <c r="C111" s="21">
        <f>[6]daily!H99</f>
        <v>1.0999999940395355E-2</v>
      </c>
    </row>
    <row r="112" spans="2:3">
      <c r="B112" s="6">
        <v>41210</v>
      </c>
      <c r="C112" s="21">
        <f>[6]daily!H100</f>
        <v>1.0999999940395355E-2</v>
      </c>
    </row>
    <row r="113" spans="2:3">
      <c r="B113" s="6">
        <v>41211</v>
      </c>
      <c r="C113" s="21">
        <f>[6]daily!H101</f>
        <v>1.0999999940395355E-2</v>
      </c>
    </row>
    <row r="114" spans="2:3">
      <c r="B114" s="6">
        <v>41212</v>
      </c>
      <c r="C114" s="21">
        <f>[6]daily!H102</f>
        <v>1.0999999940395355E-2</v>
      </c>
    </row>
    <row r="115" spans="2:3">
      <c r="B115" s="6">
        <v>41213</v>
      </c>
      <c r="C115" s="21">
        <f>[6]daily!H103</f>
        <v>1.0999999940395355E-2</v>
      </c>
    </row>
    <row r="116" spans="2:3">
      <c r="B116" s="6">
        <v>41214</v>
      </c>
      <c r="C116" s="21">
        <f>[6]daily!H104</f>
        <v>1.0999999940395355E-2</v>
      </c>
    </row>
    <row r="117" spans="2:3">
      <c r="B117" s="6">
        <v>41215</v>
      </c>
      <c r="C117" s="21">
        <f>[6]daily!H105</f>
        <v>1.0999999940395355E-2</v>
      </c>
    </row>
    <row r="118" spans="2:3">
      <c r="B118" s="6">
        <v>41216</v>
      </c>
      <c r="C118" s="21">
        <f>[6]daily!H106</f>
        <v>1.0999999940395355E-2</v>
      </c>
    </row>
    <row r="119" spans="2:3">
      <c r="B119" s="6">
        <v>41217</v>
      </c>
      <c r="C119" s="21">
        <f>[6]daily!H107</f>
        <v>1.0999999940395355E-2</v>
      </c>
    </row>
    <row r="120" spans="2:3">
      <c r="B120" s="6">
        <v>41218</v>
      </c>
      <c r="C120" s="21">
        <f>[6]daily!H108</f>
        <v>0</v>
      </c>
    </row>
    <row r="121" spans="2:3">
      <c r="B121" s="6">
        <v>41219</v>
      </c>
      <c r="C121" s="21">
        <f>[6]daily!H109</f>
        <v>0</v>
      </c>
    </row>
    <row r="122" spans="2:3">
      <c r="B122" s="6">
        <v>41220</v>
      </c>
      <c r="C122" s="21">
        <f>[6]daily!H110</f>
        <v>0</v>
      </c>
    </row>
    <row r="123" spans="2:3">
      <c r="B123" s="6">
        <v>41221</v>
      </c>
      <c r="C123" s="21">
        <f>[6]daily!H111</f>
        <v>0</v>
      </c>
    </row>
    <row r="124" spans="2:3">
      <c r="B124" s="6">
        <v>41222</v>
      </c>
      <c r="C124" s="21">
        <f>[6]daily!H112</f>
        <v>0</v>
      </c>
    </row>
    <row r="125" spans="2:3">
      <c r="B125" s="6">
        <v>41223</v>
      </c>
      <c r="C125" s="21">
        <f>[6]daily!H113</f>
        <v>0</v>
      </c>
    </row>
    <row r="126" spans="2:3">
      <c r="B126" s="6">
        <v>41224</v>
      </c>
      <c r="C126" s="21">
        <f>[6]daily!H114</f>
        <v>0</v>
      </c>
    </row>
    <row r="127" spans="2:3">
      <c r="B127" s="6">
        <v>41225</v>
      </c>
      <c r="C127" s="21">
        <f>[6]daily!H115</f>
        <v>0</v>
      </c>
    </row>
    <row r="128" spans="2:3">
      <c r="B128" s="6">
        <v>41226</v>
      </c>
      <c r="C128" s="21">
        <f>[6]daily!H116</f>
        <v>0</v>
      </c>
    </row>
    <row r="129" spans="2:3">
      <c r="B129" s="6">
        <v>41227</v>
      </c>
      <c r="C129" s="21">
        <f>[6]daily!H117</f>
        <v>0</v>
      </c>
    </row>
    <row r="130" spans="2:3">
      <c r="B130" s="6">
        <v>41228</v>
      </c>
      <c r="C130" s="21">
        <f>[6]daily!H118</f>
        <v>0</v>
      </c>
    </row>
    <row r="131" spans="2:3">
      <c r="B131" s="6">
        <v>41229</v>
      </c>
      <c r="C131" s="21">
        <f>[6]daily!H119</f>
        <v>0</v>
      </c>
    </row>
    <row r="132" spans="2:3">
      <c r="B132" s="6">
        <v>41230</v>
      </c>
      <c r="C132" s="21">
        <f>[6]daily!H120</f>
        <v>0</v>
      </c>
    </row>
    <row r="133" spans="2:3">
      <c r="B133" s="6">
        <v>41231</v>
      </c>
      <c r="C133" s="21">
        <f>[6]daily!H121</f>
        <v>0</v>
      </c>
    </row>
    <row r="134" spans="2:3">
      <c r="B134" s="6">
        <v>41232</v>
      </c>
      <c r="C134" s="21">
        <f>[6]daily!H122</f>
        <v>0</v>
      </c>
    </row>
    <row r="135" spans="2:3">
      <c r="B135" s="6">
        <v>41233</v>
      </c>
      <c r="C135" s="21">
        <f>[6]daily!H123</f>
        <v>0</v>
      </c>
    </row>
    <row r="136" spans="2:3">
      <c r="B136" s="6">
        <v>41234</v>
      </c>
      <c r="C136" s="21">
        <f>[6]daily!H124</f>
        <v>0</v>
      </c>
    </row>
    <row r="137" spans="2:3">
      <c r="B137" s="6">
        <v>41235</v>
      </c>
      <c r="C137" s="21">
        <f>[6]daily!H125</f>
        <v>0</v>
      </c>
    </row>
    <row r="138" spans="2:3">
      <c r="B138" s="6">
        <v>41236</v>
      </c>
      <c r="C138" s="21">
        <f>[6]daily!H126</f>
        <v>0</v>
      </c>
    </row>
    <row r="139" spans="2:3">
      <c r="B139" s="6">
        <v>41237</v>
      </c>
      <c r="C139" s="21">
        <f>[6]daily!H127</f>
        <v>0</v>
      </c>
    </row>
    <row r="140" spans="2:3">
      <c r="B140" s="6">
        <v>41238</v>
      </c>
      <c r="C140" s="21">
        <f>[6]daily!H128</f>
        <v>0</v>
      </c>
    </row>
    <row r="141" spans="2:3">
      <c r="B141" s="6">
        <v>41239</v>
      </c>
      <c r="C141" s="21">
        <f>[6]daily!H129</f>
        <v>0</v>
      </c>
    </row>
    <row r="142" spans="2:3">
      <c r="B142" s="6">
        <v>41240</v>
      </c>
      <c r="C142" s="21">
        <f>[6]daily!H130</f>
        <v>0</v>
      </c>
    </row>
    <row r="143" spans="2:3">
      <c r="B143" s="6">
        <v>41241</v>
      </c>
      <c r="C143" s="21">
        <f>[6]daily!H131</f>
        <v>0</v>
      </c>
    </row>
    <row r="144" spans="2:3">
      <c r="B144" s="6">
        <v>41242</v>
      </c>
      <c r="C144" s="21">
        <f>[6]daily!H132</f>
        <v>0</v>
      </c>
    </row>
    <row r="145" spans="2:3">
      <c r="B145" s="6">
        <v>41243</v>
      </c>
      <c r="C145" s="21">
        <f>[6]daily!H133</f>
        <v>0</v>
      </c>
    </row>
    <row r="146" spans="2:3">
      <c r="B146" s="6">
        <v>41244</v>
      </c>
      <c r="C146" s="21">
        <f>[6]daily!H134</f>
        <v>0</v>
      </c>
    </row>
    <row r="147" spans="2:3">
      <c r="B147" s="6">
        <v>41245</v>
      </c>
      <c r="C147" s="21">
        <f>[6]daily!H135</f>
        <v>0</v>
      </c>
    </row>
    <row r="148" spans="2:3">
      <c r="B148" s="6">
        <v>41246</v>
      </c>
      <c r="C148" s="21">
        <f>[6]daily!H136</f>
        <v>0</v>
      </c>
    </row>
    <row r="149" spans="2:3">
      <c r="B149" s="6">
        <v>41247</v>
      </c>
      <c r="C149" s="21">
        <f>[6]daily!H137</f>
        <v>0</v>
      </c>
    </row>
    <row r="150" spans="2:3">
      <c r="B150" s="6">
        <v>41248</v>
      </c>
      <c r="C150" s="21">
        <f>[6]daily!H138</f>
        <v>0</v>
      </c>
    </row>
    <row r="151" spans="2:3">
      <c r="B151" s="6">
        <v>41249</v>
      </c>
      <c r="C151" s="21">
        <f>[6]daily!H139</f>
        <v>0</v>
      </c>
    </row>
    <row r="152" spans="2:3">
      <c r="B152" s="6">
        <v>41250</v>
      </c>
      <c r="C152" s="21">
        <f>[6]daily!H140</f>
        <v>0</v>
      </c>
    </row>
    <row r="153" spans="2:3">
      <c r="B153" s="6">
        <v>41251</v>
      </c>
      <c r="C153" s="21">
        <f>[6]daily!H141</f>
        <v>0</v>
      </c>
    </row>
    <row r="154" spans="2:3">
      <c r="B154" s="6">
        <v>41252</v>
      </c>
      <c r="C154" s="21">
        <f>[6]daily!H142</f>
        <v>0</v>
      </c>
    </row>
    <row r="155" spans="2:3">
      <c r="B155" s="6">
        <v>41253</v>
      </c>
      <c r="C155" s="21">
        <f>[6]daily!H143</f>
        <v>0</v>
      </c>
    </row>
    <row r="156" spans="2:3">
      <c r="B156" s="6">
        <v>41254</v>
      </c>
      <c r="C156" s="21">
        <f>[6]daily!H144</f>
        <v>0</v>
      </c>
    </row>
    <row r="157" spans="2:3">
      <c r="B157" s="6">
        <v>41255</v>
      </c>
      <c r="C157" s="21">
        <f>[6]daily!H145</f>
        <v>0</v>
      </c>
    </row>
    <row r="158" spans="2:3">
      <c r="B158" s="6">
        <v>41256</v>
      </c>
      <c r="C158" s="21">
        <f>[6]daily!H146</f>
        <v>0</v>
      </c>
    </row>
    <row r="159" spans="2:3">
      <c r="B159" s="6">
        <v>41257</v>
      </c>
      <c r="C159" s="21">
        <f>[6]daily!H147</f>
        <v>0</v>
      </c>
    </row>
    <row r="160" spans="2:3">
      <c r="B160" s="6">
        <v>41258</v>
      </c>
      <c r="C160" s="21">
        <f>[6]daily!H148</f>
        <v>0</v>
      </c>
    </row>
    <row r="161" spans="2:3">
      <c r="B161" s="6">
        <v>41259</v>
      </c>
      <c r="C161" s="21">
        <f>[6]daily!H149</f>
        <v>0</v>
      </c>
    </row>
    <row r="162" spans="2:3">
      <c r="B162" s="6">
        <v>41260</v>
      </c>
      <c r="C162" s="21">
        <f>[6]daily!H150</f>
        <v>0</v>
      </c>
    </row>
    <row r="163" spans="2:3">
      <c r="B163" s="6">
        <v>41261</v>
      </c>
      <c r="C163" s="21">
        <f>[6]daily!H151</f>
        <v>0</v>
      </c>
    </row>
    <row r="164" spans="2:3">
      <c r="B164" s="6">
        <v>41262</v>
      </c>
      <c r="C164" s="21">
        <f>[6]daily!H152</f>
        <v>0</v>
      </c>
    </row>
    <row r="165" spans="2:3">
      <c r="B165" s="6">
        <v>41263</v>
      </c>
      <c r="C165" s="21">
        <f>[6]daily!H153</f>
        <v>0</v>
      </c>
    </row>
    <row r="166" spans="2:3">
      <c r="B166" s="6">
        <v>41264</v>
      </c>
      <c r="C166" s="21">
        <f>[6]daily!H154</f>
        <v>0</v>
      </c>
    </row>
    <row r="167" spans="2:3">
      <c r="B167" s="6">
        <v>41265</v>
      </c>
      <c r="C167" s="21">
        <f>[6]daily!H155</f>
        <v>0</v>
      </c>
    </row>
    <row r="168" spans="2:3">
      <c r="B168" s="6">
        <v>41266</v>
      </c>
      <c r="C168" s="21">
        <f>[6]daily!H156</f>
        <v>0</v>
      </c>
    </row>
    <row r="169" spans="2:3">
      <c r="B169" s="6">
        <v>41267</v>
      </c>
      <c r="C169" s="21">
        <f>[6]daily!H157</f>
        <v>0</v>
      </c>
    </row>
    <row r="170" spans="2:3">
      <c r="B170" s="6">
        <v>41268</v>
      </c>
      <c r="C170" s="21">
        <f>[6]daily!H158</f>
        <v>0</v>
      </c>
    </row>
    <row r="171" spans="2:3">
      <c r="B171" s="6">
        <v>41269</v>
      </c>
      <c r="C171" s="21">
        <f>[6]daily!H159</f>
        <v>0</v>
      </c>
    </row>
    <row r="172" spans="2:3">
      <c r="B172" s="6">
        <v>41270</v>
      </c>
      <c r="C172" s="21">
        <f>[6]daily!H160</f>
        <v>0</v>
      </c>
    </row>
    <row r="173" spans="2:3">
      <c r="B173" s="6">
        <v>41271</v>
      </c>
      <c r="C173" s="21">
        <f>[6]daily!H161</f>
        <v>0</v>
      </c>
    </row>
    <row r="174" spans="2:3">
      <c r="B174" s="6">
        <v>41272</v>
      </c>
      <c r="C174" s="21">
        <f>[6]daily!H162</f>
        <v>0</v>
      </c>
    </row>
    <row r="175" spans="2:3">
      <c r="B175" s="6">
        <v>41273</v>
      </c>
      <c r="C175" s="21">
        <f>[6]daily!H163</f>
        <v>0</v>
      </c>
    </row>
    <row r="176" spans="2:3">
      <c r="B176" s="6">
        <v>41274</v>
      </c>
      <c r="C176" s="21">
        <f>[6]daily!H164</f>
        <v>0</v>
      </c>
    </row>
    <row r="177" spans="2:3">
      <c r="B177" s="6"/>
      <c r="C177" s="21"/>
    </row>
    <row r="178" spans="2:3">
      <c r="B178" s="6"/>
      <c r="C178" s="21"/>
    </row>
    <row r="179" spans="2:3">
      <c r="B179" s="6"/>
      <c r="C179" s="21"/>
    </row>
    <row r="180" spans="2:3">
      <c r="B180" s="6"/>
      <c r="C180" s="21"/>
    </row>
    <row r="181" spans="2:3">
      <c r="B181" s="6"/>
      <c r="C181" s="21"/>
    </row>
    <row r="182" spans="2:3">
      <c r="B182" s="6"/>
      <c r="C182" s="21"/>
    </row>
    <row r="183" spans="2:3">
      <c r="B183" s="6"/>
      <c r="C183" s="21"/>
    </row>
    <row r="184" spans="2:3">
      <c r="B184" s="6"/>
      <c r="C184" s="21"/>
    </row>
    <row r="185" spans="2:3">
      <c r="B185" s="6"/>
      <c r="C185" s="21"/>
    </row>
    <row r="186" spans="2:3">
      <c r="B186" s="6"/>
      <c r="C186" s="21"/>
    </row>
    <row r="187" spans="2:3">
      <c r="B187" s="6"/>
      <c r="C187" s="21"/>
    </row>
    <row r="188" spans="2:3">
      <c r="B188" s="6"/>
      <c r="C188" s="21"/>
    </row>
    <row r="189" spans="2:3">
      <c r="B189" s="6"/>
      <c r="C189" s="21"/>
    </row>
    <row r="190" spans="2:3">
      <c r="B190" s="6"/>
      <c r="C190" s="21"/>
    </row>
    <row r="191" spans="2:3">
      <c r="B191" s="6"/>
      <c r="C191" s="21"/>
    </row>
    <row r="192" spans="2:3">
      <c r="B192" s="6"/>
    </row>
    <row r="193" spans="2:2">
      <c r="B193" s="6"/>
    </row>
    <row r="194" spans="2:2">
      <c r="B194" s="6"/>
    </row>
    <row r="195" spans="2:2">
      <c r="B195" s="6"/>
    </row>
    <row r="196" spans="2:2">
      <c r="B196" s="6"/>
    </row>
    <row r="197" spans="2:2">
      <c r="B197" s="6"/>
    </row>
    <row r="198" spans="2:2">
      <c r="B198" s="6"/>
    </row>
    <row r="199" spans="2:2">
      <c r="B199" s="6"/>
    </row>
    <row r="200" spans="2:2">
      <c r="B200" s="6"/>
    </row>
    <row r="201" spans="2:2">
      <c r="B201" s="6"/>
    </row>
    <row r="202" spans="2:2">
      <c r="B202" s="6"/>
    </row>
    <row r="203" spans="2:2">
      <c r="B203" s="6"/>
    </row>
    <row r="204" spans="2:2">
      <c r="B204" s="6"/>
    </row>
    <row r="205" spans="2:2">
      <c r="B205" s="6"/>
    </row>
    <row r="206" spans="2:2">
      <c r="B206" s="6"/>
    </row>
    <row r="207" spans="2:2">
      <c r="B207" s="6"/>
    </row>
    <row r="208" spans="2:2">
      <c r="B208" s="6"/>
    </row>
    <row r="209" spans="2:2">
      <c r="B209" s="6"/>
    </row>
    <row r="210" spans="2:2">
      <c r="B210" s="6"/>
    </row>
    <row r="211" spans="2:2">
      <c r="B211" s="6"/>
    </row>
    <row r="212" spans="2:2">
      <c r="B212" s="6"/>
    </row>
    <row r="213" spans="2:2">
      <c r="B213" s="6"/>
    </row>
    <row r="214" spans="2:2">
      <c r="B214" s="6"/>
    </row>
    <row r="215" spans="2:2">
      <c r="B215" s="6"/>
    </row>
    <row r="216" spans="2:2">
      <c r="B216" s="6"/>
    </row>
    <row r="217" spans="2:2">
      <c r="B217" s="6"/>
    </row>
    <row r="218" spans="2:2">
      <c r="B218" s="6"/>
    </row>
    <row r="219" spans="2:2">
      <c r="B219" s="6"/>
    </row>
    <row r="220" spans="2:2">
      <c r="B220" s="6"/>
    </row>
    <row r="221" spans="2:2">
      <c r="B221" s="6"/>
    </row>
    <row r="222" spans="2:2">
      <c r="B222" s="6"/>
    </row>
    <row r="223" spans="2:2">
      <c r="B223" s="6"/>
    </row>
    <row r="224" spans="2:2">
      <c r="B224" s="6"/>
    </row>
    <row r="225" spans="2:2">
      <c r="B225" s="6"/>
    </row>
    <row r="226" spans="2:2">
      <c r="B226" s="6"/>
    </row>
    <row r="227" spans="2:2">
      <c r="B227" s="6"/>
    </row>
    <row r="228" spans="2:2">
      <c r="B228" s="6"/>
    </row>
    <row r="229" spans="2:2">
      <c r="B229" s="6"/>
    </row>
    <row r="230" spans="2:2">
      <c r="B230" s="6"/>
    </row>
    <row r="231" spans="2:2">
      <c r="B231" s="6"/>
    </row>
    <row r="232" spans="2:2">
      <c r="B232" s="6"/>
    </row>
    <row r="233" spans="2:2">
      <c r="B233" s="6"/>
    </row>
    <row r="234" spans="2:2">
      <c r="B234" s="6"/>
    </row>
    <row r="235" spans="2:2">
      <c r="B235" s="6"/>
    </row>
    <row r="236" spans="2:2">
      <c r="B236" s="6"/>
    </row>
    <row r="237" spans="2:2">
      <c r="B237" s="6"/>
    </row>
    <row r="238" spans="2:2">
      <c r="B238" s="6"/>
    </row>
    <row r="239" spans="2:2">
      <c r="B239" s="6"/>
    </row>
    <row r="240" spans="2:2">
      <c r="B240" s="6"/>
    </row>
    <row r="241" spans="2:2">
      <c r="B241" s="6"/>
    </row>
    <row r="242" spans="2:2">
      <c r="B242" s="6"/>
    </row>
    <row r="243" spans="2:2">
      <c r="B243" s="6"/>
    </row>
    <row r="244" spans="2:2">
      <c r="B244" s="6"/>
    </row>
    <row r="245" spans="2:2">
      <c r="B245" s="6"/>
    </row>
    <row r="246" spans="2:2">
      <c r="B246" s="6"/>
    </row>
    <row r="247" spans="2:2">
      <c r="B247" s="6"/>
    </row>
    <row r="248" spans="2:2">
      <c r="B248" s="6"/>
    </row>
    <row r="249" spans="2:2">
      <c r="B249" s="6"/>
    </row>
    <row r="250" spans="2:2">
      <c r="B250" s="6"/>
    </row>
    <row r="251" spans="2:2">
      <c r="B251" s="6"/>
    </row>
    <row r="252" spans="2:2">
      <c r="B252" s="6"/>
    </row>
    <row r="253" spans="2:2">
      <c r="B253" s="6"/>
    </row>
    <row r="254" spans="2:2">
      <c r="B254" s="6"/>
    </row>
    <row r="255" spans="2:2">
      <c r="B255" s="6"/>
    </row>
    <row r="256" spans="2:2">
      <c r="B256" s="6"/>
    </row>
    <row r="257" spans="2:2">
      <c r="B257" s="6"/>
    </row>
    <row r="258" spans="2:2">
      <c r="B258" s="6"/>
    </row>
    <row r="259" spans="2:2">
      <c r="B259" s="6"/>
    </row>
    <row r="260" spans="2:2">
      <c r="B260" s="6"/>
    </row>
    <row r="261" spans="2:2">
      <c r="B261" s="6"/>
    </row>
    <row r="262" spans="2:2">
      <c r="B262" s="6"/>
    </row>
    <row r="263" spans="2:2">
      <c r="B263" s="6"/>
    </row>
    <row r="264" spans="2:2">
      <c r="B264" s="6"/>
    </row>
    <row r="265" spans="2:2">
      <c r="B265" s="6"/>
    </row>
    <row r="266" spans="2:2">
      <c r="B266" s="6"/>
    </row>
    <row r="267" spans="2:2">
      <c r="B267" s="6"/>
    </row>
    <row r="268" spans="2:2">
      <c r="B268" s="6"/>
    </row>
    <row r="269" spans="2:2">
      <c r="B269" s="6"/>
    </row>
    <row r="270" spans="2:2">
      <c r="B270" s="6"/>
    </row>
    <row r="271" spans="2:2">
      <c r="B271" s="6"/>
    </row>
    <row r="272" spans="2:2">
      <c r="B272" s="6"/>
    </row>
    <row r="273" spans="2:2">
      <c r="B273" s="6"/>
    </row>
    <row r="274" spans="2:2">
      <c r="B274" s="6"/>
    </row>
    <row r="275" spans="2:2">
      <c r="B275" s="6"/>
    </row>
    <row r="276" spans="2:2">
      <c r="B276" s="6"/>
    </row>
    <row r="277" spans="2:2">
      <c r="B277" s="6"/>
    </row>
    <row r="278" spans="2:2">
      <c r="B278" s="6"/>
    </row>
    <row r="279" spans="2:2">
      <c r="B279" s="6"/>
    </row>
    <row r="280" spans="2:2">
      <c r="B280" s="6"/>
    </row>
    <row r="281" spans="2:2">
      <c r="B281" s="6"/>
    </row>
    <row r="282" spans="2:2">
      <c r="B282" s="6"/>
    </row>
    <row r="283" spans="2:2">
      <c r="B283" s="6"/>
    </row>
    <row r="284" spans="2:2">
      <c r="B284" s="6"/>
    </row>
    <row r="285" spans="2:2">
      <c r="B285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85"/>
  <sheetViews>
    <sheetView workbookViewId="0">
      <selection activeCell="F19" sqref="F19"/>
    </sheetView>
  </sheetViews>
  <sheetFormatPr defaultRowHeight="15"/>
  <cols>
    <col min="1" max="1" width="70.85546875" customWidth="1"/>
    <col min="2" max="2" width="12.7109375" customWidth="1"/>
    <col min="3" max="3" width="12.140625" bestFit="1" customWidth="1"/>
    <col min="4" max="4" width="10.140625" bestFit="1" customWidth="1"/>
    <col min="5" max="5" width="11.85546875" bestFit="1" customWidth="1"/>
    <col min="6" max="6" width="11.5703125" customWidth="1"/>
    <col min="7" max="7" width="12.42578125" bestFit="1" customWidth="1"/>
  </cols>
  <sheetData>
    <row r="1" spans="1:7">
      <c r="A1" s="1" t="s">
        <v>21</v>
      </c>
    </row>
    <row r="2" spans="1:7" ht="26.25">
      <c r="A2" s="2" t="s">
        <v>0</v>
      </c>
      <c r="C2" t="s">
        <v>14</v>
      </c>
      <c r="E2" t="s">
        <v>15</v>
      </c>
    </row>
    <row r="3" spans="1:7">
      <c r="A3" s="4"/>
    </row>
    <row r="4" spans="1:7">
      <c r="A4" s="4" t="s">
        <v>1</v>
      </c>
      <c r="B4" s="3"/>
    </row>
    <row r="5" spans="1:7">
      <c r="A5" s="4" t="s">
        <v>2</v>
      </c>
      <c r="B5" s="3"/>
    </row>
    <row r="6" spans="1:7">
      <c r="A6" s="5" t="s">
        <v>3</v>
      </c>
      <c r="C6" s="23">
        <v>41134</v>
      </c>
      <c r="E6" s="6"/>
    </row>
    <row r="7" spans="1:7">
      <c r="A7" s="7" t="s">
        <v>4</v>
      </c>
      <c r="B7" s="8"/>
      <c r="C7" s="8">
        <v>41143</v>
      </c>
      <c r="E7" s="6" t="str">
        <f>CONCATENATE(RIGHT(G7,2),".",LEFT(RIGHT(G7,6),3),".",LEFT(G7,4))</f>
        <v>20.Aug.2012</v>
      </c>
      <c r="F7" s="6"/>
      <c r="G7" s="14" t="str">
        <f>[7]season!$C$12</f>
        <v>2012/Aug/20</v>
      </c>
    </row>
    <row r="8" spans="1:7">
      <c r="A8" s="7" t="s">
        <v>5</v>
      </c>
      <c r="B8" s="8"/>
      <c r="C8" s="8">
        <v>41162</v>
      </c>
      <c r="E8" s="6"/>
      <c r="F8" s="6"/>
      <c r="G8" s="19"/>
    </row>
    <row r="9" spans="1:7">
      <c r="A9" s="7" t="s">
        <v>6</v>
      </c>
      <c r="B9" s="8"/>
      <c r="C9" s="8">
        <v>41170</v>
      </c>
      <c r="E9" s="6"/>
      <c r="F9" s="6"/>
      <c r="G9" s="19"/>
    </row>
    <row r="10" spans="1:7">
      <c r="A10" s="7" t="s">
        <v>7</v>
      </c>
      <c r="B10" s="8"/>
      <c r="C10" s="8">
        <v>41184</v>
      </c>
      <c r="E10" s="6" t="str">
        <f>CONCATENATE(RIGHT(G10,2),".",LEFT(RIGHT(G10,6),3),".",LEFT(G10,4))</f>
        <v>27.Aug.2012</v>
      </c>
      <c r="F10" s="6"/>
      <c r="G10" s="14" t="str">
        <f>[7]season!$D$12</f>
        <v>2012/Aug/27</v>
      </c>
    </row>
    <row r="11" spans="1:7">
      <c r="A11" s="7" t="s">
        <v>8</v>
      </c>
      <c r="B11" s="8"/>
      <c r="C11" s="8">
        <v>41205</v>
      </c>
      <c r="E11" s="6" t="str">
        <f>CONCATENATE(RIGHT(G11,2),".",LEFT(RIGHT(G11,6),3),".",LEFT(G11,4))</f>
        <v>06.Sep.2012</v>
      </c>
      <c r="F11" s="6"/>
      <c r="G11" s="20" t="str">
        <f>[7]season!$E$12</f>
        <v>2012/Sep/06</v>
      </c>
    </row>
    <row r="12" spans="1:7">
      <c r="A12" s="7" t="s">
        <v>9</v>
      </c>
      <c r="B12" s="8"/>
      <c r="C12" s="8">
        <v>41238</v>
      </c>
      <c r="E12" s="6" t="str">
        <f>CONCATENATE(RIGHT(G12,2),".",LEFT(RIGHT(G12,6),3),".",LEFT(G12,4))</f>
        <v>18.Sep.2012</v>
      </c>
      <c r="F12" s="6"/>
      <c r="G12" s="20" t="str">
        <f>[7]season!$G$12</f>
        <v>2012/Sep/18</v>
      </c>
    </row>
    <row r="13" spans="1:7">
      <c r="A13" s="9" t="s">
        <v>10</v>
      </c>
      <c r="C13" s="20">
        <v>41249</v>
      </c>
      <c r="E13" s="6"/>
      <c r="F13" s="6"/>
    </row>
    <row r="14" spans="1:7">
      <c r="A14" s="7"/>
    </row>
    <row r="15" spans="1:7">
      <c r="A15" t="s">
        <v>11</v>
      </c>
      <c r="B15" s="10"/>
      <c r="C15">
        <v>950</v>
      </c>
      <c r="E15" s="11">
        <f>[7]season!$J$12</f>
        <v>22.080983768615155</v>
      </c>
      <c r="F15" s="12"/>
      <c r="G15" s="12"/>
    </row>
    <row r="16" spans="1:7">
      <c r="A16" s="7" t="s">
        <v>12</v>
      </c>
      <c r="B16" s="10"/>
      <c r="C16">
        <v>3597</v>
      </c>
      <c r="E16" s="12">
        <f>[7]season!$K$12</f>
        <v>78.664978333108209</v>
      </c>
      <c r="F16" s="12"/>
      <c r="G16" s="12"/>
    </row>
    <row r="17" spans="1:14">
      <c r="A17" s="7" t="s">
        <v>13</v>
      </c>
      <c r="B17" s="10"/>
      <c r="C17" s="13">
        <f>C15/C16</f>
        <v>0.26410897970531</v>
      </c>
      <c r="E17" s="13">
        <f>E15/E16</f>
        <v>0.28069649590587631</v>
      </c>
      <c r="K17">
        <v>3.9021251474783622E-2</v>
      </c>
    </row>
    <row r="18" spans="1:14">
      <c r="A18" s="7" t="s">
        <v>19</v>
      </c>
      <c r="B18" s="10"/>
      <c r="C18">
        <v>54.9</v>
      </c>
      <c r="E18" s="13">
        <f>[7]season!$Y$12</f>
        <v>13.112861678252534</v>
      </c>
      <c r="G18" s="13"/>
      <c r="K18">
        <v>0.65028007322313786</v>
      </c>
    </row>
    <row r="19" spans="1:14">
      <c r="A19" s="7"/>
      <c r="B19" s="10"/>
      <c r="E19" s="13"/>
      <c r="K19">
        <v>3.9546078170493537</v>
      </c>
    </row>
    <row r="20" spans="1:14">
      <c r="B20" s="17"/>
      <c r="C20" s="18"/>
      <c r="K20">
        <v>1.0999999940395355E-2</v>
      </c>
    </row>
    <row r="22" spans="1:14">
      <c r="C22" t="s">
        <v>16</v>
      </c>
      <c r="E22" t="s">
        <v>20</v>
      </c>
    </row>
    <row r="23" spans="1:14">
      <c r="C23" t="s">
        <v>17</v>
      </c>
    </row>
    <row r="24" spans="1:14">
      <c r="B24" s="6">
        <v>41122</v>
      </c>
      <c r="C24" s="21">
        <f>[8]daily!H12</f>
        <v>0</v>
      </c>
      <c r="E24" s="15">
        <v>41166</v>
      </c>
      <c r="F24" s="22">
        <v>7.3800000000000004E-2</v>
      </c>
      <c r="I24" s="22"/>
    </row>
    <row r="25" spans="1:14">
      <c r="B25" s="6">
        <v>41123</v>
      </c>
      <c r="C25" s="21">
        <f>[8]daily!H13</f>
        <v>0</v>
      </c>
      <c r="E25" s="15">
        <v>41197</v>
      </c>
      <c r="F25" s="22">
        <v>0.31690000000000002</v>
      </c>
      <c r="I25" s="22"/>
    </row>
    <row r="26" spans="1:14">
      <c r="B26" s="6">
        <v>41124</v>
      </c>
      <c r="C26" s="21">
        <f>[8]daily!H14</f>
        <v>0</v>
      </c>
      <c r="E26" s="15">
        <v>41225</v>
      </c>
      <c r="F26" s="22">
        <v>0.36070000000000002</v>
      </c>
      <c r="I26" s="22"/>
    </row>
    <row r="27" spans="1:14">
      <c r="B27" s="6">
        <v>41125</v>
      </c>
      <c r="C27" s="21">
        <f>[8]daily!H15</f>
        <v>0</v>
      </c>
      <c r="E27" s="15">
        <v>41250</v>
      </c>
      <c r="F27" s="22">
        <v>8.9899999999999994E-2</v>
      </c>
      <c r="I27" s="22"/>
    </row>
    <row r="28" spans="1:14">
      <c r="B28" s="6">
        <v>41126</v>
      </c>
      <c r="C28" s="21">
        <f>[8]daily!H16</f>
        <v>0</v>
      </c>
      <c r="E28" s="16"/>
    </row>
    <row r="29" spans="1:14">
      <c r="B29" s="6">
        <v>41127</v>
      </c>
      <c r="C29" s="21">
        <f>[8]daily!H17</f>
        <v>0</v>
      </c>
      <c r="E29" s="15"/>
    </row>
    <row r="30" spans="1:14">
      <c r="B30" s="6">
        <v>41128</v>
      </c>
      <c r="C30" s="21">
        <f>[8]daily!H18</f>
        <v>0</v>
      </c>
      <c r="E30" s="15"/>
      <c r="F30" s="22">
        <v>0.25411</v>
      </c>
      <c r="G30" s="22">
        <v>1.7365200000000001</v>
      </c>
      <c r="H30" s="22">
        <v>3.4617749999999998</v>
      </c>
      <c r="I30" s="22">
        <v>0.44650000000000001</v>
      </c>
      <c r="K30">
        <v>3.9021251474783622E-2</v>
      </c>
      <c r="L30">
        <v>0.65028007322313786</v>
      </c>
      <c r="M30">
        <v>3.9546078170493537</v>
      </c>
      <c r="N30">
        <v>1.0999999940395355E-2</v>
      </c>
    </row>
    <row r="31" spans="1:14">
      <c r="B31" s="6">
        <v>41129</v>
      </c>
      <c r="C31" s="21">
        <f>[8]daily!H19</f>
        <v>0</v>
      </c>
      <c r="E31" s="15"/>
    </row>
    <row r="32" spans="1:14">
      <c r="B32" s="6">
        <v>41130</v>
      </c>
      <c r="C32" s="21">
        <f>[8]daily!H20</f>
        <v>0</v>
      </c>
      <c r="E32" s="15"/>
    </row>
    <row r="33" spans="2:6">
      <c r="B33" s="6">
        <v>41131</v>
      </c>
      <c r="C33" s="21">
        <f>[8]daily!H21</f>
        <v>0</v>
      </c>
      <c r="F33" s="17" t="s">
        <v>18</v>
      </c>
    </row>
    <row r="34" spans="2:6">
      <c r="B34" s="6">
        <v>41132</v>
      </c>
      <c r="C34" s="21">
        <f>[8]daily!H22</f>
        <v>0</v>
      </c>
      <c r="E34" s="15"/>
      <c r="F34" s="22">
        <f>SQRT( SUMXMY2(F30:I30,K30:N30)/COUNT(K30:N30))</f>
        <v>0.64395744888134199</v>
      </c>
    </row>
    <row r="35" spans="2:6">
      <c r="B35" s="6">
        <v>41133</v>
      </c>
      <c r="C35" s="21">
        <f>[8]daily!H23</f>
        <v>0</v>
      </c>
      <c r="E35" s="15"/>
    </row>
    <row r="36" spans="2:6">
      <c r="B36" s="6">
        <v>41134</v>
      </c>
      <c r="C36" s="21">
        <f>[8]daily!H24</f>
        <v>0</v>
      </c>
      <c r="E36" s="15"/>
    </row>
    <row r="37" spans="2:6">
      <c r="B37" s="6">
        <v>41135</v>
      </c>
      <c r="C37" s="21">
        <f>[8]daily!H25</f>
        <v>0</v>
      </c>
      <c r="E37" s="15"/>
    </row>
    <row r="38" spans="2:6">
      <c r="B38" s="6">
        <v>41136</v>
      </c>
      <c r="C38" s="21">
        <f>[8]daily!H26</f>
        <v>0</v>
      </c>
    </row>
    <row r="39" spans="2:6">
      <c r="B39" s="6">
        <v>41137</v>
      </c>
      <c r="C39" s="21">
        <f>[8]daily!H27</f>
        <v>0</v>
      </c>
      <c r="E39" s="15"/>
    </row>
    <row r="40" spans="2:6">
      <c r="B40" s="6">
        <v>41138</v>
      </c>
      <c r="C40" s="21">
        <f>[8]daily!H28</f>
        <v>0</v>
      </c>
      <c r="E40" s="15"/>
    </row>
    <row r="41" spans="2:6">
      <c r="B41" s="6">
        <v>41139</v>
      </c>
      <c r="C41" s="21">
        <f>[8]daily!H29</f>
        <v>0</v>
      </c>
      <c r="E41" s="15"/>
    </row>
    <row r="42" spans="2:6">
      <c r="B42" s="6">
        <v>41140</v>
      </c>
      <c r="C42" s="21">
        <f>[8]daily!H30</f>
        <v>0</v>
      </c>
      <c r="E42" s="15"/>
    </row>
    <row r="43" spans="2:6">
      <c r="B43" s="6">
        <v>41141</v>
      </c>
      <c r="C43" s="21">
        <f>[8]daily!H31</f>
        <v>1.0999999940395355E-2</v>
      </c>
    </row>
    <row r="44" spans="2:6">
      <c r="B44" s="6">
        <v>41142</v>
      </c>
      <c r="C44" s="21">
        <f>[8]daily!H32</f>
        <v>1.3216501336240277E-2</v>
      </c>
    </row>
    <row r="45" spans="2:6">
      <c r="B45" s="6">
        <v>41143</v>
      </c>
      <c r="C45" s="21">
        <f>[8]daily!H33</f>
        <v>1.5661791997065744E-2</v>
      </c>
    </row>
    <row r="46" spans="2:6">
      <c r="B46" s="6">
        <v>41144</v>
      </c>
      <c r="C46" s="21">
        <f>[8]daily!H34</f>
        <v>1.832384524918006E-2</v>
      </c>
    </row>
    <row r="47" spans="2:6">
      <c r="B47" s="6">
        <v>41145</v>
      </c>
      <c r="C47" s="21">
        <f>[8]daily!H35</f>
        <v>2.164548674966997E-2</v>
      </c>
    </row>
    <row r="48" spans="2:6">
      <c r="B48" s="6">
        <v>41146</v>
      </c>
      <c r="C48" s="21">
        <f>[8]daily!H36</f>
        <v>2.5173076374444155E-2</v>
      </c>
    </row>
    <row r="49" spans="2:3">
      <c r="B49" s="6">
        <v>41147</v>
      </c>
      <c r="C49" s="21">
        <f>[8]daily!H37</f>
        <v>2.9849304734351895E-2</v>
      </c>
    </row>
    <row r="50" spans="2:3">
      <c r="B50" s="6">
        <v>41148</v>
      </c>
      <c r="C50" s="21">
        <f>[8]daily!H38</f>
        <v>3.6650010538559839E-2</v>
      </c>
    </row>
    <row r="51" spans="2:3">
      <c r="B51" s="6">
        <v>41149</v>
      </c>
      <c r="C51" s="21">
        <f>[8]daily!H39</f>
        <v>4.1660297932921281E-2</v>
      </c>
    </row>
    <row r="52" spans="2:3">
      <c r="B52" s="6">
        <v>41150</v>
      </c>
      <c r="C52" s="21">
        <f>[8]daily!H40</f>
        <v>4.1660297932921281E-2</v>
      </c>
    </row>
    <row r="53" spans="2:3">
      <c r="B53" s="6">
        <v>41151</v>
      </c>
      <c r="C53" s="21">
        <f>[8]daily!H41</f>
        <v>4.1660297932921281E-2</v>
      </c>
    </row>
    <row r="54" spans="2:3">
      <c r="B54" s="6">
        <v>41152</v>
      </c>
      <c r="C54" s="21">
        <f>[8]daily!H42</f>
        <v>4.1660297932921281E-2</v>
      </c>
    </row>
    <row r="55" spans="2:3">
      <c r="B55" s="6">
        <v>41153</v>
      </c>
      <c r="C55" s="21">
        <f>[8]daily!H43</f>
        <v>4.1660297932921281E-2</v>
      </c>
    </row>
    <row r="56" spans="2:3">
      <c r="B56" s="6">
        <v>41154</v>
      </c>
      <c r="C56" s="21">
        <f>[8]daily!H44</f>
        <v>4.1660297932921281E-2</v>
      </c>
    </row>
    <row r="57" spans="2:3">
      <c r="B57" s="6">
        <v>41155</v>
      </c>
      <c r="C57" s="21">
        <f>[8]daily!H45</f>
        <v>4.1660297932921281E-2</v>
      </c>
    </row>
    <row r="58" spans="2:3">
      <c r="B58" s="6">
        <v>41156</v>
      </c>
      <c r="C58" s="21">
        <f>[8]daily!H46</f>
        <v>4.1660297932921281E-2</v>
      </c>
    </row>
    <row r="59" spans="2:3">
      <c r="B59" s="6">
        <v>41157</v>
      </c>
      <c r="C59" s="21">
        <f>[8]daily!H47</f>
        <v>4.1660297932921281E-2</v>
      </c>
    </row>
    <row r="60" spans="2:3">
      <c r="B60" s="6">
        <v>41158</v>
      </c>
      <c r="C60" s="21">
        <f>[8]daily!H48</f>
        <v>4.1660297932921281E-2</v>
      </c>
    </row>
    <row r="61" spans="2:3">
      <c r="B61" s="6">
        <v>41159</v>
      </c>
      <c r="C61" s="21">
        <f>[8]daily!H49</f>
        <v>4.1660297932921281E-2</v>
      </c>
    </row>
    <row r="62" spans="2:3">
      <c r="B62" s="6">
        <v>41160</v>
      </c>
      <c r="C62" s="21">
        <f>[8]daily!H50</f>
        <v>4.1660297932921281E-2</v>
      </c>
    </row>
    <row r="63" spans="2:3">
      <c r="B63" s="6">
        <v>41161</v>
      </c>
      <c r="C63" s="21">
        <f>[8]daily!H51</f>
        <v>4.1660297932921281E-2</v>
      </c>
    </row>
    <row r="64" spans="2:3">
      <c r="B64" s="6">
        <v>41162</v>
      </c>
      <c r="C64" s="21">
        <f>[8]daily!H52</f>
        <v>4.1660297932921281E-2</v>
      </c>
    </row>
    <row r="65" spans="2:3">
      <c r="B65" s="6">
        <v>41163</v>
      </c>
      <c r="C65" s="21">
        <f>[8]daily!H53</f>
        <v>4.1660297932921281E-2</v>
      </c>
    </row>
    <row r="66" spans="2:3">
      <c r="B66" s="6">
        <v>41164</v>
      </c>
      <c r="C66" s="21">
        <f>[8]daily!H54</f>
        <v>4.1660297932921281E-2</v>
      </c>
    </row>
    <row r="67" spans="2:3">
      <c r="B67" s="6">
        <v>41165</v>
      </c>
      <c r="C67" s="21">
        <f>[8]daily!H55</f>
        <v>4.1660297932921281E-2</v>
      </c>
    </row>
    <row r="68" spans="2:3">
      <c r="B68" s="6">
        <v>41166</v>
      </c>
      <c r="C68" s="21">
        <f>[8]daily!H56</f>
        <v>4.1660297932921281E-2</v>
      </c>
    </row>
    <row r="69" spans="2:3">
      <c r="B69" s="6">
        <v>41167</v>
      </c>
      <c r="C69" s="21">
        <f>[8]daily!H57</f>
        <v>4.1660297932921281E-2</v>
      </c>
    </row>
    <row r="70" spans="2:3">
      <c r="B70" s="6">
        <v>41168</v>
      </c>
      <c r="C70" s="21">
        <f>[8]daily!H58</f>
        <v>4.1660297932921281E-2</v>
      </c>
    </row>
    <row r="71" spans="2:3">
      <c r="B71" s="6">
        <v>41169</v>
      </c>
      <c r="C71" s="21">
        <f>[8]daily!H59</f>
        <v>4.1660297932921281E-2</v>
      </c>
    </row>
    <row r="72" spans="2:3">
      <c r="B72" s="6">
        <v>41170</v>
      </c>
      <c r="C72" s="21">
        <f>[8]daily!H60</f>
        <v>4.1660297932921281E-2</v>
      </c>
    </row>
    <row r="73" spans="2:3">
      <c r="B73" s="6">
        <v>41171</v>
      </c>
      <c r="C73" s="21">
        <f>[8]daily!H61</f>
        <v>4.1660297932921281E-2</v>
      </c>
    </row>
    <row r="74" spans="2:3">
      <c r="B74" s="6">
        <v>41172</v>
      </c>
      <c r="C74" s="21">
        <f>[8]daily!H62</f>
        <v>4.1660297932921281E-2</v>
      </c>
    </row>
    <row r="75" spans="2:3">
      <c r="B75" s="6">
        <v>41173</v>
      </c>
      <c r="C75" s="21">
        <f>[8]daily!H63</f>
        <v>4.1660297932921281E-2</v>
      </c>
    </row>
    <row r="76" spans="2:3">
      <c r="B76" s="6">
        <v>41174</v>
      </c>
      <c r="C76" s="21">
        <f>[8]daily!H64</f>
        <v>4.1660297932921281E-2</v>
      </c>
    </row>
    <row r="77" spans="2:3">
      <c r="B77" s="6">
        <v>41175</v>
      </c>
      <c r="C77" s="21">
        <f>[8]daily!H65</f>
        <v>4.1660297932921281E-2</v>
      </c>
    </row>
    <row r="78" spans="2:3">
      <c r="B78" s="6">
        <v>41176</v>
      </c>
      <c r="C78" s="21">
        <f>[8]daily!H66</f>
        <v>4.1660297932921281E-2</v>
      </c>
    </row>
    <row r="79" spans="2:3">
      <c r="B79" s="6">
        <v>41177</v>
      </c>
      <c r="C79" s="21">
        <f>[8]daily!H67</f>
        <v>4.1660297932921281E-2</v>
      </c>
    </row>
    <row r="80" spans="2:3">
      <c r="B80" s="6">
        <v>41178</v>
      </c>
      <c r="C80" s="21">
        <f>[8]daily!H68</f>
        <v>3.9443796537076366E-2</v>
      </c>
    </row>
    <row r="81" spans="2:3">
      <c r="B81" s="6">
        <v>41179</v>
      </c>
      <c r="C81" s="21">
        <f>[8]daily!H69</f>
        <v>3.6998505876250899E-2</v>
      </c>
    </row>
    <row r="82" spans="2:3">
      <c r="B82" s="6">
        <v>41180</v>
      </c>
      <c r="C82" s="21">
        <f>[8]daily!H70</f>
        <v>0</v>
      </c>
    </row>
    <row r="83" spans="2:3">
      <c r="B83" s="6">
        <v>41181</v>
      </c>
      <c r="C83" s="21">
        <f>[8]daily!H71</f>
        <v>0</v>
      </c>
    </row>
    <row r="84" spans="2:3">
      <c r="B84" s="6">
        <v>41182</v>
      </c>
      <c r="C84" s="21">
        <f>[8]daily!H72</f>
        <v>0</v>
      </c>
    </row>
    <row r="85" spans="2:3">
      <c r="B85" s="6">
        <v>41183</v>
      </c>
      <c r="C85" s="21">
        <f>[8]daily!H73</f>
        <v>0</v>
      </c>
    </row>
    <row r="86" spans="2:3">
      <c r="B86" s="6">
        <v>41184</v>
      </c>
      <c r="C86" s="21">
        <f>[8]daily!H74</f>
        <v>0</v>
      </c>
    </row>
    <row r="87" spans="2:3">
      <c r="B87" s="6">
        <v>41185</v>
      </c>
      <c r="C87" s="21">
        <f>[8]daily!H75</f>
        <v>0</v>
      </c>
    </row>
    <row r="88" spans="2:3">
      <c r="B88" s="6">
        <v>41186</v>
      </c>
      <c r="C88" s="21">
        <f>[8]daily!H76</f>
        <v>0</v>
      </c>
    </row>
    <row r="89" spans="2:3">
      <c r="B89" s="6">
        <v>41187</v>
      </c>
      <c r="C89" s="21">
        <f>[8]daily!H77</f>
        <v>0</v>
      </c>
    </row>
    <row r="90" spans="2:3">
      <c r="B90" s="6">
        <v>41188</v>
      </c>
      <c r="C90" s="21">
        <f>[8]daily!H78</f>
        <v>0</v>
      </c>
    </row>
    <row r="91" spans="2:3">
      <c r="B91" s="6">
        <v>41189</v>
      </c>
      <c r="C91" s="21">
        <f>[8]daily!H79</f>
        <v>0</v>
      </c>
    </row>
    <row r="92" spans="2:3">
      <c r="B92" s="6">
        <v>41190</v>
      </c>
      <c r="C92" s="21">
        <f>[8]daily!H80</f>
        <v>0</v>
      </c>
    </row>
    <row r="93" spans="2:3">
      <c r="B93" s="6">
        <v>41191</v>
      </c>
      <c r="C93" s="21">
        <f>[8]daily!H81</f>
        <v>0</v>
      </c>
    </row>
    <row r="94" spans="2:3">
      <c r="B94" s="6">
        <v>41192</v>
      </c>
      <c r="C94" s="21">
        <f>[8]daily!H82</f>
        <v>0</v>
      </c>
    </row>
    <row r="95" spans="2:3">
      <c r="B95" s="6">
        <v>41193</v>
      </c>
      <c r="C95" s="21">
        <f>[8]daily!H83</f>
        <v>0</v>
      </c>
    </row>
    <row r="96" spans="2:3">
      <c r="B96" s="6">
        <v>41194</v>
      </c>
      <c r="C96" s="21">
        <f>[8]daily!H84</f>
        <v>0</v>
      </c>
    </row>
    <row r="97" spans="2:3">
      <c r="B97" s="6">
        <v>41195</v>
      </c>
      <c r="C97" s="21">
        <f>[8]daily!H85</f>
        <v>0</v>
      </c>
    </row>
    <row r="98" spans="2:3">
      <c r="B98" s="6">
        <v>41196</v>
      </c>
      <c r="C98" s="21">
        <f>[8]daily!H86</f>
        <v>0</v>
      </c>
    </row>
    <row r="99" spans="2:3">
      <c r="B99" s="6">
        <v>41197</v>
      </c>
      <c r="C99" s="21">
        <f>[8]daily!H87</f>
        <v>0</v>
      </c>
    </row>
    <row r="100" spans="2:3">
      <c r="B100" s="6">
        <v>41198</v>
      </c>
      <c r="C100" s="21">
        <f>[8]daily!H88</f>
        <v>0</v>
      </c>
    </row>
    <row r="101" spans="2:3">
      <c r="B101" s="6">
        <v>41199</v>
      </c>
      <c r="C101" s="21">
        <f>[8]daily!H89</f>
        <v>0</v>
      </c>
    </row>
    <row r="102" spans="2:3">
      <c r="B102" s="6">
        <v>41200</v>
      </c>
      <c r="C102" s="21">
        <f>[8]daily!H90</f>
        <v>0</v>
      </c>
    </row>
    <row r="103" spans="2:3">
      <c r="B103" s="6">
        <v>41201</v>
      </c>
      <c r="C103" s="21">
        <f>[8]daily!H91</f>
        <v>0</v>
      </c>
    </row>
    <row r="104" spans="2:3">
      <c r="B104" s="6">
        <v>41202</v>
      </c>
      <c r="C104" s="21">
        <f>[8]daily!H92</f>
        <v>0</v>
      </c>
    </row>
    <row r="105" spans="2:3">
      <c r="B105" s="6">
        <v>41203</v>
      </c>
      <c r="C105" s="21">
        <f>[8]daily!H93</f>
        <v>0</v>
      </c>
    </row>
    <row r="106" spans="2:3">
      <c r="B106" s="6">
        <v>41204</v>
      </c>
      <c r="C106" s="21">
        <f>[8]daily!H94</f>
        <v>0</v>
      </c>
    </row>
    <row r="107" spans="2:3">
      <c r="B107" s="6">
        <v>41205</v>
      </c>
      <c r="C107" s="21">
        <f>[8]daily!H95</f>
        <v>0</v>
      </c>
    </row>
    <row r="108" spans="2:3">
      <c r="B108" s="6">
        <v>41206</v>
      </c>
      <c r="C108" s="21">
        <f>[8]daily!H96</f>
        <v>0</v>
      </c>
    </row>
    <row r="109" spans="2:3">
      <c r="B109" s="6">
        <v>41207</v>
      </c>
      <c r="C109" s="21">
        <f>[8]daily!H97</f>
        <v>0</v>
      </c>
    </row>
    <row r="110" spans="2:3">
      <c r="B110" s="6">
        <v>41208</v>
      </c>
      <c r="C110" s="21">
        <f>[8]daily!H98</f>
        <v>0</v>
      </c>
    </row>
    <row r="111" spans="2:3">
      <c r="B111" s="6">
        <v>41209</v>
      </c>
      <c r="C111" s="21">
        <f>[8]daily!H99</f>
        <v>0</v>
      </c>
    </row>
    <row r="112" spans="2:3">
      <c r="B112" s="6">
        <v>41210</v>
      </c>
      <c r="C112" s="21">
        <f>[8]daily!H100</f>
        <v>0</v>
      </c>
    </row>
    <row r="113" spans="2:3">
      <c r="B113" s="6">
        <v>41211</v>
      </c>
      <c r="C113" s="21">
        <f>[8]daily!H101</f>
        <v>0</v>
      </c>
    </row>
    <row r="114" spans="2:3">
      <c r="B114" s="6">
        <v>41212</v>
      </c>
      <c r="C114" s="21">
        <f>[8]daily!H102</f>
        <v>0</v>
      </c>
    </row>
    <row r="115" spans="2:3">
      <c r="B115" s="6">
        <v>41213</v>
      </c>
      <c r="C115" s="21">
        <f>[8]daily!H103</f>
        <v>0</v>
      </c>
    </row>
    <row r="116" spans="2:3">
      <c r="B116" s="6">
        <v>41214</v>
      </c>
      <c r="C116" s="21">
        <f>[8]daily!H104</f>
        <v>0</v>
      </c>
    </row>
    <row r="117" spans="2:3">
      <c r="B117" s="6">
        <v>41215</v>
      </c>
      <c r="C117" s="21">
        <f>[8]daily!H105</f>
        <v>0</v>
      </c>
    </row>
    <row r="118" spans="2:3">
      <c r="B118" s="6">
        <v>41216</v>
      </c>
      <c r="C118" s="21">
        <f>[8]daily!H106</f>
        <v>0</v>
      </c>
    </row>
    <row r="119" spans="2:3">
      <c r="B119" s="6">
        <v>41217</v>
      </c>
      <c r="C119" s="21">
        <f>[8]daily!H107</f>
        <v>0</v>
      </c>
    </row>
    <row r="120" spans="2:3">
      <c r="B120" s="6">
        <v>41218</v>
      </c>
      <c r="C120" s="21">
        <f>[8]daily!H108</f>
        <v>0</v>
      </c>
    </row>
    <row r="121" spans="2:3">
      <c r="B121" s="6">
        <v>41219</v>
      </c>
      <c r="C121" s="21">
        <f>[8]daily!H109</f>
        <v>0</v>
      </c>
    </row>
    <row r="122" spans="2:3">
      <c r="B122" s="6">
        <v>41220</v>
      </c>
      <c r="C122" s="21">
        <f>[8]daily!H110</f>
        <v>0</v>
      </c>
    </row>
    <row r="123" spans="2:3">
      <c r="B123" s="6">
        <v>41221</v>
      </c>
      <c r="C123" s="21">
        <f>[8]daily!H111</f>
        <v>0</v>
      </c>
    </row>
    <row r="124" spans="2:3">
      <c r="B124" s="6">
        <v>41222</v>
      </c>
      <c r="C124" s="21">
        <f>[8]daily!H112</f>
        <v>0</v>
      </c>
    </row>
    <row r="125" spans="2:3">
      <c r="B125" s="6">
        <v>41223</v>
      </c>
      <c r="C125" s="21">
        <f>[8]daily!H113</f>
        <v>0</v>
      </c>
    </row>
    <row r="126" spans="2:3">
      <c r="B126" s="6">
        <v>41224</v>
      </c>
      <c r="C126" s="21">
        <f>[8]daily!H114</f>
        <v>0</v>
      </c>
    </row>
    <row r="127" spans="2:3">
      <c r="B127" s="6">
        <v>41225</v>
      </c>
      <c r="C127" s="21">
        <f>[8]daily!H115</f>
        <v>0</v>
      </c>
    </row>
    <row r="128" spans="2:3">
      <c r="B128" s="6">
        <v>41226</v>
      </c>
      <c r="C128" s="21">
        <f>[8]daily!H116</f>
        <v>0</v>
      </c>
    </row>
    <row r="129" spans="2:3">
      <c r="B129" s="6">
        <v>41227</v>
      </c>
      <c r="C129" s="21">
        <f>[8]daily!H117</f>
        <v>0</v>
      </c>
    </row>
    <row r="130" spans="2:3">
      <c r="B130" s="6">
        <v>41228</v>
      </c>
      <c r="C130" s="21">
        <f>[8]daily!H118</f>
        <v>0</v>
      </c>
    </row>
    <row r="131" spans="2:3">
      <c r="B131" s="6">
        <v>41229</v>
      </c>
      <c r="C131" s="21">
        <f>[8]daily!H119</f>
        <v>0</v>
      </c>
    </row>
    <row r="132" spans="2:3">
      <c r="B132" s="6">
        <v>41230</v>
      </c>
      <c r="C132" s="21">
        <f>[8]daily!H120</f>
        <v>0</v>
      </c>
    </row>
    <row r="133" spans="2:3">
      <c r="B133" s="6">
        <v>41231</v>
      </c>
      <c r="C133" s="21">
        <f>[8]daily!H121</f>
        <v>0</v>
      </c>
    </row>
    <row r="134" spans="2:3">
      <c r="B134" s="6">
        <v>41232</v>
      </c>
      <c r="C134" s="21">
        <f>[8]daily!H122</f>
        <v>0</v>
      </c>
    </row>
    <row r="135" spans="2:3">
      <c r="B135" s="6">
        <v>41233</v>
      </c>
      <c r="C135" s="21">
        <f>[8]daily!H123</f>
        <v>0</v>
      </c>
    </row>
    <row r="136" spans="2:3">
      <c r="B136" s="6">
        <v>41234</v>
      </c>
      <c r="C136" s="21">
        <f>[8]daily!H124</f>
        <v>0</v>
      </c>
    </row>
    <row r="137" spans="2:3">
      <c r="B137" s="6">
        <v>41235</v>
      </c>
      <c r="C137" s="21">
        <f>[8]daily!H125</f>
        <v>0</v>
      </c>
    </row>
    <row r="138" spans="2:3">
      <c r="B138" s="6">
        <v>41236</v>
      </c>
      <c r="C138" s="21">
        <f>[8]daily!H126</f>
        <v>0</v>
      </c>
    </row>
    <row r="139" spans="2:3">
      <c r="B139" s="6">
        <v>41237</v>
      </c>
      <c r="C139" s="21">
        <f>[8]daily!H127</f>
        <v>0</v>
      </c>
    </row>
    <row r="140" spans="2:3">
      <c r="B140" s="6">
        <v>41238</v>
      </c>
      <c r="C140" s="21">
        <f>[8]daily!H128</f>
        <v>0</v>
      </c>
    </row>
    <row r="141" spans="2:3">
      <c r="B141" s="6">
        <v>41239</v>
      </c>
      <c r="C141" s="21">
        <f>[8]daily!H129</f>
        <v>0</v>
      </c>
    </row>
    <row r="142" spans="2:3">
      <c r="B142" s="6">
        <v>41240</v>
      </c>
      <c r="C142" s="21">
        <f>[8]daily!H130</f>
        <v>0</v>
      </c>
    </row>
    <row r="143" spans="2:3">
      <c r="B143" s="6">
        <v>41241</v>
      </c>
      <c r="C143" s="21">
        <f>[8]daily!H131</f>
        <v>0</v>
      </c>
    </row>
    <row r="144" spans="2:3">
      <c r="B144" s="6">
        <v>41242</v>
      </c>
      <c r="C144" s="21">
        <f>[8]daily!H132</f>
        <v>0</v>
      </c>
    </row>
    <row r="145" spans="2:3">
      <c r="B145" s="6">
        <v>41243</v>
      </c>
      <c r="C145" s="21">
        <f>[8]daily!H133</f>
        <v>0</v>
      </c>
    </row>
    <row r="146" spans="2:3">
      <c r="B146" s="6">
        <v>41244</v>
      </c>
      <c r="C146" s="21">
        <f>[8]daily!H134</f>
        <v>0</v>
      </c>
    </row>
    <row r="147" spans="2:3">
      <c r="B147" s="6">
        <v>41245</v>
      </c>
      <c r="C147" s="21">
        <f>[8]daily!H135</f>
        <v>0</v>
      </c>
    </row>
    <row r="148" spans="2:3">
      <c r="B148" s="6">
        <v>41246</v>
      </c>
      <c r="C148" s="21">
        <f>[8]daily!H136</f>
        <v>0</v>
      </c>
    </row>
    <row r="149" spans="2:3">
      <c r="B149" s="6">
        <v>41247</v>
      </c>
      <c r="C149" s="21">
        <f>[8]daily!H137</f>
        <v>0</v>
      </c>
    </row>
    <row r="150" spans="2:3">
      <c r="B150" s="6">
        <v>41248</v>
      </c>
      <c r="C150" s="21">
        <f>[8]daily!H138</f>
        <v>0</v>
      </c>
    </row>
    <row r="151" spans="2:3">
      <c r="B151" s="6">
        <v>41249</v>
      </c>
      <c r="C151" s="21">
        <f>[8]daily!H139</f>
        <v>0</v>
      </c>
    </row>
    <row r="152" spans="2:3">
      <c r="B152" s="6">
        <v>41250</v>
      </c>
      <c r="C152" s="21">
        <f>[8]daily!H140</f>
        <v>0</v>
      </c>
    </row>
    <row r="153" spans="2:3">
      <c r="B153" s="6">
        <v>41251</v>
      </c>
      <c r="C153" s="21">
        <f>[8]daily!H141</f>
        <v>0</v>
      </c>
    </row>
    <row r="154" spans="2:3">
      <c r="B154" s="6">
        <v>41252</v>
      </c>
      <c r="C154" s="21">
        <f>[8]daily!H142</f>
        <v>0</v>
      </c>
    </row>
    <row r="155" spans="2:3">
      <c r="B155" s="6">
        <v>41253</v>
      </c>
      <c r="C155" s="21">
        <f>[8]daily!H143</f>
        <v>0</v>
      </c>
    </row>
    <row r="156" spans="2:3">
      <c r="B156" s="6">
        <v>41254</v>
      </c>
      <c r="C156" s="21">
        <f>[8]daily!H144</f>
        <v>0</v>
      </c>
    </row>
    <row r="157" spans="2:3">
      <c r="B157" s="6">
        <v>41255</v>
      </c>
      <c r="C157" s="21">
        <f>[8]daily!H145</f>
        <v>0</v>
      </c>
    </row>
    <row r="158" spans="2:3">
      <c r="B158" s="6">
        <v>41256</v>
      </c>
      <c r="C158" s="21">
        <f>[8]daily!H146</f>
        <v>0</v>
      </c>
    </row>
    <row r="159" spans="2:3">
      <c r="B159" s="6">
        <v>41257</v>
      </c>
      <c r="C159" s="21">
        <f>[8]daily!H147</f>
        <v>0</v>
      </c>
    </row>
    <row r="160" spans="2:3">
      <c r="B160" s="6">
        <v>41258</v>
      </c>
      <c r="C160" s="21">
        <f>[8]daily!H148</f>
        <v>0</v>
      </c>
    </row>
    <row r="161" spans="2:3">
      <c r="B161" s="6">
        <v>41259</v>
      </c>
      <c r="C161" s="21">
        <f>[8]daily!H149</f>
        <v>0</v>
      </c>
    </row>
    <row r="162" spans="2:3">
      <c r="B162" s="6">
        <v>41260</v>
      </c>
      <c r="C162" s="21">
        <f>[8]daily!H150</f>
        <v>0</v>
      </c>
    </row>
    <row r="163" spans="2:3">
      <c r="B163" s="6">
        <v>41261</v>
      </c>
      <c r="C163" s="21">
        <f>[8]daily!H151</f>
        <v>0</v>
      </c>
    </row>
    <row r="164" spans="2:3">
      <c r="B164" s="6">
        <v>41262</v>
      </c>
      <c r="C164" s="21">
        <f>[8]daily!H152</f>
        <v>0</v>
      </c>
    </row>
    <row r="165" spans="2:3">
      <c r="B165" s="6">
        <v>41263</v>
      </c>
      <c r="C165" s="21">
        <f>[8]daily!H153</f>
        <v>0</v>
      </c>
    </row>
    <row r="166" spans="2:3">
      <c r="B166" s="6">
        <v>41264</v>
      </c>
      <c r="C166" s="21">
        <f>[8]daily!H154</f>
        <v>0</v>
      </c>
    </row>
    <row r="167" spans="2:3">
      <c r="B167" s="6">
        <v>41265</v>
      </c>
      <c r="C167" s="21">
        <f>[8]daily!H155</f>
        <v>0</v>
      </c>
    </row>
    <row r="168" spans="2:3">
      <c r="B168" s="6">
        <v>41266</v>
      </c>
      <c r="C168" s="21">
        <f>[8]daily!H156</f>
        <v>0</v>
      </c>
    </row>
    <row r="169" spans="2:3">
      <c r="B169" s="6">
        <v>41267</v>
      </c>
      <c r="C169" s="21">
        <f>[8]daily!H157</f>
        <v>0</v>
      </c>
    </row>
    <row r="170" spans="2:3">
      <c r="B170" s="6">
        <v>41268</v>
      </c>
      <c r="C170" s="21">
        <f>[8]daily!H158</f>
        <v>0</v>
      </c>
    </row>
    <row r="171" spans="2:3">
      <c r="B171" s="6">
        <v>41269</v>
      </c>
      <c r="C171" s="21">
        <f>[8]daily!H159</f>
        <v>0</v>
      </c>
    </row>
    <row r="172" spans="2:3">
      <c r="B172" s="6">
        <v>41270</v>
      </c>
      <c r="C172" s="21">
        <f>[8]daily!H160</f>
        <v>0</v>
      </c>
    </row>
    <row r="173" spans="2:3">
      <c r="B173" s="6">
        <v>41271</v>
      </c>
      <c r="C173" s="21">
        <f>[8]daily!H161</f>
        <v>0</v>
      </c>
    </row>
    <row r="174" spans="2:3">
      <c r="B174" s="6">
        <v>41272</v>
      </c>
      <c r="C174" s="21">
        <f>[8]daily!H162</f>
        <v>0</v>
      </c>
    </row>
    <row r="175" spans="2:3">
      <c r="B175" s="6">
        <v>41273</v>
      </c>
      <c r="C175" s="21">
        <f>[8]daily!H163</f>
        <v>0</v>
      </c>
    </row>
    <row r="176" spans="2:3">
      <c r="B176" s="6">
        <v>41274</v>
      </c>
      <c r="C176" s="21">
        <f>[8]daily!H164</f>
        <v>0</v>
      </c>
    </row>
    <row r="177" spans="2:3">
      <c r="B177" s="6">
        <v>41275</v>
      </c>
      <c r="C177" s="21"/>
    </row>
    <row r="178" spans="2:3">
      <c r="B178" s="6">
        <v>41276</v>
      </c>
      <c r="C178" s="21"/>
    </row>
    <row r="179" spans="2:3">
      <c r="B179" s="6">
        <v>41277</v>
      </c>
      <c r="C179" s="21"/>
    </row>
    <row r="180" spans="2:3">
      <c r="B180" s="6">
        <v>41278</v>
      </c>
      <c r="C180" s="21"/>
    </row>
    <row r="181" spans="2:3">
      <c r="B181" s="6">
        <v>41279</v>
      </c>
      <c r="C181" s="21"/>
    </row>
    <row r="182" spans="2:3">
      <c r="B182" s="6">
        <v>41280</v>
      </c>
      <c r="C182" s="21"/>
    </row>
    <row r="183" spans="2:3">
      <c r="B183" s="6">
        <v>41281</v>
      </c>
      <c r="C183" s="21"/>
    </row>
    <row r="184" spans="2:3">
      <c r="B184" s="6">
        <v>41282</v>
      </c>
      <c r="C184" s="21"/>
    </row>
    <row r="185" spans="2:3">
      <c r="B185" s="6">
        <v>41283</v>
      </c>
      <c r="C185" s="21"/>
    </row>
    <row r="186" spans="2:3">
      <c r="B186" s="6">
        <v>41284</v>
      </c>
      <c r="C186" s="21"/>
    </row>
    <row r="187" spans="2:3">
      <c r="B187" s="6">
        <v>41285</v>
      </c>
      <c r="C187" s="21"/>
    </row>
    <row r="188" spans="2:3">
      <c r="B188" s="6">
        <v>41286</v>
      </c>
      <c r="C188" s="21"/>
    </row>
    <row r="189" spans="2:3">
      <c r="B189" s="6">
        <v>41287</v>
      </c>
      <c r="C189" s="21"/>
    </row>
    <row r="190" spans="2:3">
      <c r="B190" s="6">
        <v>41288</v>
      </c>
      <c r="C190" s="21"/>
    </row>
    <row r="191" spans="2:3">
      <c r="B191" s="6">
        <v>41289</v>
      </c>
      <c r="C191" s="21"/>
    </row>
    <row r="192" spans="2:3">
      <c r="B192" s="6">
        <v>41290</v>
      </c>
    </row>
    <row r="193" spans="2:2">
      <c r="B193" s="6">
        <v>41291</v>
      </c>
    </row>
    <row r="194" spans="2:2">
      <c r="B194" s="6">
        <v>41292</v>
      </c>
    </row>
    <row r="195" spans="2:2">
      <c r="B195" s="6">
        <v>41293</v>
      </c>
    </row>
    <row r="196" spans="2:2">
      <c r="B196" s="6">
        <v>41294</v>
      </c>
    </row>
    <row r="197" spans="2:2">
      <c r="B197" s="6">
        <v>41295</v>
      </c>
    </row>
    <row r="198" spans="2:2">
      <c r="B198" s="6">
        <v>41296</v>
      </c>
    </row>
    <row r="199" spans="2:2">
      <c r="B199" s="6">
        <v>41297</v>
      </c>
    </row>
    <row r="200" spans="2:2">
      <c r="B200" s="6">
        <v>41298</v>
      </c>
    </row>
    <row r="201" spans="2:2">
      <c r="B201" s="6">
        <v>41299</v>
      </c>
    </row>
    <row r="202" spans="2:2">
      <c r="B202" s="6">
        <v>41300</v>
      </c>
    </row>
    <row r="203" spans="2:2">
      <c r="B203" s="6">
        <v>41301</v>
      </c>
    </row>
    <row r="204" spans="2:2">
      <c r="B204" s="6">
        <v>41302</v>
      </c>
    </row>
    <row r="205" spans="2:2">
      <c r="B205" s="6">
        <v>41303</v>
      </c>
    </row>
    <row r="206" spans="2:2">
      <c r="B206" s="6">
        <v>41304</v>
      </c>
    </row>
    <row r="207" spans="2:2">
      <c r="B207" s="6"/>
    </row>
    <row r="208" spans="2:2">
      <c r="B208" s="6"/>
    </row>
    <row r="209" spans="2:2">
      <c r="B209" s="6"/>
    </row>
    <row r="210" spans="2:2">
      <c r="B210" s="6"/>
    </row>
    <row r="211" spans="2:2">
      <c r="B211" s="6"/>
    </row>
    <row r="212" spans="2:2">
      <c r="B212" s="6"/>
    </row>
    <row r="213" spans="2:2">
      <c r="B213" s="6"/>
    </row>
    <row r="214" spans="2:2">
      <c r="B214" s="6"/>
    </row>
    <row r="215" spans="2:2">
      <c r="B215" s="6"/>
    </row>
    <row r="216" spans="2:2">
      <c r="B216" s="6"/>
    </row>
    <row r="217" spans="2:2">
      <c r="B217" s="6"/>
    </row>
    <row r="218" spans="2:2">
      <c r="B218" s="6"/>
    </row>
    <row r="219" spans="2:2">
      <c r="B219" s="6"/>
    </row>
    <row r="220" spans="2:2">
      <c r="B220" s="6"/>
    </row>
    <row r="221" spans="2:2">
      <c r="B221" s="6"/>
    </row>
    <row r="222" spans="2:2">
      <c r="B222" s="6"/>
    </row>
    <row r="223" spans="2:2">
      <c r="B223" s="6"/>
    </row>
    <row r="224" spans="2:2">
      <c r="B224" s="6"/>
    </row>
    <row r="225" spans="2:2">
      <c r="B225" s="6"/>
    </row>
    <row r="226" spans="2:2">
      <c r="B226" s="6"/>
    </row>
    <row r="227" spans="2:2">
      <c r="B227" s="6"/>
    </row>
    <row r="228" spans="2:2">
      <c r="B228" s="6"/>
    </row>
    <row r="229" spans="2:2">
      <c r="B229" s="6"/>
    </row>
    <row r="230" spans="2:2">
      <c r="B230" s="6"/>
    </row>
    <row r="231" spans="2:2">
      <c r="B231" s="6"/>
    </row>
    <row r="232" spans="2:2">
      <c r="B232" s="6"/>
    </row>
    <row r="233" spans="2:2">
      <c r="B233" s="6"/>
    </row>
    <row r="234" spans="2:2">
      <c r="B234" s="6"/>
    </row>
    <row r="235" spans="2:2">
      <c r="B235" s="6"/>
    </row>
    <row r="236" spans="2:2">
      <c r="B236" s="6"/>
    </row>
    <row r="237" spans="2:2">
      <c r="B237" s="6"/>
    </row>
    <row r="238" spans="2:2">
      <c r="B238" s="6"/>
    </row>
    <row r="239" spans="2:2">
      <c r="B239" s="6"/>
    </row>
    <row r="240" spans="2:2">
      <c r="B240" s="6"/>
    </row>
    <row r="241" spans="2:2">
      <c r="B241" s="6"/>
    </row>
    <row r="242" spans="2:2">
      <c r="B242" s="6"/>
    </row>
    <row r="243" spans="2:2">
      <c r="B243" s="6"/>
    </row>
    <row r="244" spans="2:2">
      <c r="B244" s="6"/>
    </row>
    <row r="245" spans="2:2">
      <c r="B245" s="6"/>
    </row>
    <row r="246" spans="2:2">
      <c r="B246" s="6"/>
    </row>
    <row r="247" spans="2:2">
      <c r="B247" s="6"/>
    </row>
    <row r="248" spans="2:2">
      <c r="B248" s="6"/>
    </row>
    <row r="249" spans="2:2">
      <c r="B249" s="6"/>
    </row>
    <row r="250" spans="2:2">
      <c r="B250" s="6"/>
    </row>
    <row r="251" spans="2:2">
      <c r="B251" s="6"/>
    </row>
    <row r="252" spans="2:2">
      <c r="B252" s="6"/>
    </row>
    <row r="253" spans="2:2">
      <c r="B253" s="6"/>
    </row>
    <row r="254" spans="2:2">
      <c r="B254" s="6"/>
    </row>
    <row r="255" spans="2:2">
      <c r="B255" s="6"/>
    </row>
    <row r="256" spans="2:2">
      <c r="B256" s="6"/>
    </row>
    <row r="257" spans="2:2">
      <c r="B257" s="6"/>
    </row>
    <row r="258" spans="2:2">
      <c r="B258" s="6"/>
    </row>
    <row r="259" spans="2:2">
      <c r="B259" s="6"/>
    </row>
    <row r="260" spans="2:2">
      <c r="B260" s="6"/>
    </row>
    <row r="261" spans="2:2">
      <c r="B261" s="6"/>
    </row>
    <row r="262" spans="2:2">
      <c r="B262" s="6"/>
    </row>
    <row r="263" spans="2:2">
      <c r="B263" s="6"/>
    </row>
    <row r="264" spans="2:2">
      <c r="B264" s="6"/>
    </row>
    <row r="265" spans="2:2">
      <c r="B265" s="6"/>
    </row>
    <row r="266" spans="2:2">
      <c r="B266" s="6"/>
    </row>
    <row r="267" spans="2:2">
      <c r="B267" s="6"/>
    </row>
    <row r="268" spans="2:2">
      <c r="B268" s="6"/>
    </row>
    <row r="269" spans="2:2">
      <c r="B269" s="6"/>
    </row>
    <row r="270" spans="2:2">
      <c r="B270" s="6"/>
    </row>
    <row r="271" spans="2:2">
      <c r="B271" s="6"/>
    </row>
    <row r="272" spans="2:2">
      <c r="B272" s="6"/>
    </row>
    <row r="273" spans="2:2">
      <c r="B273" s="6"/>
    </row>
    <row r="274" spans="2:2">
      <c r="B274" s="6"/>
    </row>
    <row r="275" spans="2:2">
      <c r="B275" s="6"/>
    </row>
    <row r="276" spans="2:2">
      <c r="B276" s="6"/>
    </row>
    <row r="277" spans="2:2">
      <c r="B277" s="6"/>
    </row>
    <row r="278" spans="2:2">
      <c r="B278" s="6"/>
    </row>
    <row r="279" spans="2:2">
      <c r="B279" s="6"/>
    </row>
    <row r="280" spans="2:2">
      <c r="B280" s="6"/>
    </row>
    <row r="281" spans="2:2">
      <c r="B281" s="6"/>
    </row>
    <row r="282" spans="2:2">
      <c r="B282" s="6"/>
    </row>
    <row r="283" spans="2:2">
      <c r="B283" s="6"/>
    </row>
    <row r="284" spans="2:2">
      <c r="B284" s="6"/>
    </row>
    <row r="285" spans="2:2">
      <c r="B285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E3:T34"/>
  <sheetViews>
    <sheetView topLeftCell="A9" workbookViewId="0">
      <selection activeCell="R26" sqref="R26"/>
    </sheetView>
  </sheetViews>
  <sheetFormatPr defaultRowHeight="15"/>
  <sheetData>
    <row r="3" spans="5:20" ht="15.75" thickBot="1"/>
    <row r="4" spans="5:20" ht="16.5" thickBot="1">
      <c r="E4" s="25" t="s">
        <v>26</v>
      </c>
      <c r="F4" s="25" t="s">
        <v>27</v>
      </c>
      <c r="H4" s="25" t="s">
        <v>28</v>
      </c>
      <c r="N4" s="27">
        <v>0.254</v>
      </c>
      <c r="O4" s="27">
        <v>3.9E-2</v>
      </c>
      <c r="Q4">
        <f>N4-O4</f>
        <v>0.215</v>
      </c>
      <c r="R4">
        <v>0.215</v>
      </c>
    </row>
    <row r="5" spans="5:20" ht="15.75">
      <c r="E5" s="27">
        <v>0.29370000000000002</v>
      </c>
      <c r="F5" s="27">
        <v>0.1295</v>
      </c>
      <c r="H5" s="24">
        <f>F5-E5</f>
        <v>-0.16420000000000001</v>
      </c>
      <c r="N5" s="28">
        <v>1.736</v>
      </c>
      <c r="O5" s="28">
        <v>0.65</v>
      </c>
      <c r="Q5">
        <f t="shared" ref="Q5:Q7" si="0">N5-O5</f>
        <v>1.0859999999999999</v>
      </c>
      <c r="R5">
        <v>1.0859999999999999</v>
      </c>
    </row>
    <row r="6" spans="5:20" ht="15.75">
      <c r="E6" s="28">
        <v>1.5046999999999999</v>
      </c>
      <c r="F6" s="28">
        <v>1.6517999999999999</v>
      </c>
      <c r="H6" s="24">
        <f>F6-E6</f>
        <v>0.14710000000000001</v>
      </c>
      <c r="N6" s="28">
        <v>3.4609999999999999</v>
      </c>
      <c r="O6" s="28">
        <v>3.9540000000000002</v>
      </c>
      <c r="Q6">
        <f t="shared" si="0"/>
        <v>-0.49300000000000033</v>
      </c>
      <c r="R6">
        <v>0.49299999999999999</v>
      </c>
    </row>
    <row r="7" spans="5:20" ht="16.5" thickBot="1">
      <c r="E7" s="28">
        <v>2.6019999999999999</v>
      </c>
      <c r="F7" s="28">
        <v>2.4744000000000002</v>
      </c>
      <c r="H7" s="24">
        <f>E7-F7</f>
        <v>0.12759999999999971</v>
      </c>
      <c r="N7" s="29">
        <v>0.44600000000000001</v>
      </c>
      <c r="O7" s="29">
        <v>1.0999999999999999E-2</v>
      </c>
      <c r="Q7">
        <f t="shared" si="0"/>
        <v>0.435</v>
      </c>
      <c r="R7">
        <v>0.435</v>
      </c>
    </row>
    <row r="8" spans="5:20" ht="16.5" thickBot="1">
      <c r="E8" s="29">
        <v>0.30120000000000002</v>
      </c>
      <c r="F8" s="29">
        <v>0.1076</v>
      </c>
      <c r="H8" s="24">
        <f>E8-F8</f>
        <v>0.19360000000000002</v>
      </c>
      <c r="N8">
        <f>SUM(N4:N7)</f>
        <v>5.8969999999999994</v>
      </c>
      <c r="O8">
        <f>SUM(O4:O7)</f>
        <v>4.6540000000000008</v>
      </c>
      <c r="Q8">
        <f>AVERAGE(Q4:Q7)</f>
        <v>0.31074999999999992</v>
      </c>
      <c r="R8">
        <f>AVERAGE(R4:R7)</f>
        <v>0.55725000000000002</v>
      </c>
      <c r="S8">
        <f>Q8/N9*100</f>
        <v>21.078514498897739</v>
      </c>
      <c r="T8">
        <f>R8/N9*100</f>
        <v>37.798880786840769</v>
      </c>
    </row>
    <row r="9" spans="5:20">
      <c r="E9" s="24">
        <f>AVERAGE(E5:E8)</f>
        <v>1.1753999999999998</v>
      </c>
      <c r="F9" s="24">
        <f>AVERAGE(F5:F8)</f>
        <v>1.0908249999999999</v>
      </c>
      <c r="H9" s="24">
        <f>AVERAGE(H5:H8)</f>
        <v>7.6024999999999926E-2</v>
      </c>
      <c r="J9" s="13">
        <f>E9-F9</f>
        <v>8.4574999999999845E-2</v>
      </c>
      <c r="K9" s="26">
        <f>J9/E9*100</f>
        <v>7.1954228347796372</v>
      </c>
      <c r="N9">
        <f>AVERAGE(N4:N7)</f>
        <v>1.4742499999999998</v>
      </c>
      <c r="O9">
        <f>AVERAGE(O4:O7)</f>
        <v>1.1635000000000002</v>
      </c>
      <c r="P9">
        <f>N9-O9</f>
        <v>0.31074999999999964</v>
      </c>
    </row>
    <row r="10" spans="5:20">
      <c r="N10">
        <f>N8-O8</f>
        <v>1.2429999999999986</v>
      </c>
    </row>
    <row r="12" spans="5:20" ht="15.75" thickBot="1"/>
    <row r="13" spans="5:20" ht="15.75">
      <c r="E13" s="27">
        <v>9.6000000000000002E-2</v>
      </c>
      <c r="F13" s="27">
        <v>0.29299999999999998</v>
      </c>
      <c r="H13">
        <f>E13-F13</f>
        <v>-0.19699999999999998</v>
      </c>
      <c r="I13">
        <v>0.19700000000000001</v>
      </c>
      <c r="N13" s="36">
        <v>0.55300000000000005</v>
      </c>
      <c r="O13" s="37">
        <v>0.15</v>
      </c>
      <c r="Q13">
        <f>N13-O13</f>
        <v>0.40300000000000002</v>
      </c>
      <c r="R13">
        <v>0.40300000000000002</v>
      </c>
    </row>
    <row r="14" spans="5:20" ht="15.75">
      <c r="E14" s="28">
        <v>0.92300000000000004</v>
      </c>
      <c r="F14" s="28">
        <v>1.1180000000000001</v>
      </c>
      <c r="H14">
        <f t="shared" ref="H14:H16" si="1">E14-F14</f>
        <v>-0.19500000000000006</v>
      </c>
      <c r="I14">
        <v>0.19500000000000001</v>
      </c>
      <c r="N14" s="38">
        <v>1.399</v>
      </c>
      <c r="O14" s="39">
        <v>2.6920000000000002</v>
      </c>
      <c r="Q14">
        <f t="shared" ref="Q14:Q15" si="2">N14-O14</f>
        <v>-1.2930000000000001</v>
      </c>
      <c r="R14">
        <v>1.2929999999999999</v>
      </c>
    </row>
    <row r="15" spans="5:20" ht="16.5" thickBot="1">
      <c r="E15" s="28">
        <v>1.2470000000000001</v>
      </c>
      <c r="F15" s="28">
        <v>1.1180000000000001</v>
      </c>
      <c r="H15">
        <f t="shared" si="1"/>
        <v>0.129</v>
      </c>
      <c r="I15">
        <v>0.129</v>
      </c>
      <c r="N15" s="40">
        <v>1.173</v>
      </c>
      <c r="O15" s="41">
        <v>1.8240000000000001</v>
      </c>
      <c r="Q15">
        <f t="shared" si="2"/>
        <v>-0.65100000000000002</v>
      </c>
      <c r="R15">
        <v>0.65100000000000002</v>
      </c>
    </row>
    <row r="16" spans="5:20" ht="16.5" thickBot="1">
      <c r="E16" s="29">
        <v>0.35099999999999998</v>
      </c>
      <c r="F16" s="29">
        <v>1.0999999999999999E-2</v>
      </c>
      <c r="H16">
        <f t="shared" si="1"/>
        <v>0.33999999999999997</v>
      </c>
      <c r="I16">
        <v>0.33999999999999997</v>
      </c>
      <c r="N16">
        <f>AVERAGE(N13:N15)</f>
        <v>1.0416666666666667</v>
      </c>
      <c r="O16">
        <f>AVERAGE(O13:O15)</f>
        <v>1.5553333333333335</v>
      </c>
      <c r="Q16">
        <f>AVERAGE(Q13:Q15)</f>
        <v>-0.51366666666666672</v>
      </c>
      <c r="R16">
        <f>AVERAGE(R13:R15)</f>
        <v>0.78233333333333333</v>
      </c>
      <c r="S16">
        <f>R16/N16*100</f>
        <v>75.103999999999999</v>
      </c>
    </row>
    <row r="17" spans="5:19">
      <c r="E17">
        <f>AVERAGE(E13:E16)</f>
        <v>0.65425</v>
      </c>
      <c r="F17">
        <f>AVERAGE(F13:F16)</f>
        <v>0.63500000000000001</v>
      </c>
      <c r="H17" s="24">
        <f>AVERAGE(H13:H16)</f>
        <v>1.9249999999999989E-2</v>
      </c>
      <c r="I17" s="24">
        <f>AVERAGE(I13:I16)</f>
        <v>0.21525</v>
      </c>
      <c r="J17" s="24">
        <f>E17-F17</f>
        <v>1.9249999999999989E-2</v>
      </c>
      <c r="K17">
        <f>J17/E17*100</f>
        <v>2.9423003439052331</v>
      </c>
    </row>
    <row r="18" spans="5:19">
      <c r="J18" s="24">
        <f>I17</f>
        <v>0.21525</v>
      </c>
      <c r="K18">
        <f>J18/E17*100</f>
        <v>32.90026748184944</v>
      </c>
    </row>
    <row r="19" spans="5:19" ht="15.75" thickBot="1"/>
    <row r="20" spans="5:19" ht="16.5" thickBot="1">
      <c r="N20" s="27">
        <v>0.34</v>
      </c>
      <c r="O20" s="27">
        <v>3.7999999999999999E-2</v>
      </c>
      <c r="Q20">
        <f>N20-O20</f>
        <v>0.30200000000000005</v>
      </c>
      <c r="R20">
        <v>0.30200000000000005</v>
      </c>
    </row>
    <row r="21" spans="5:19" ht="15.75">
      <c r="E21" s="30">
        <v>0.54300000000000004</v>
      </c>
      <c r="F21" s="30">
        <v>8.6999999999999994E-2</v>
      </c>
      <c r="H21">
        <f>E21-F21</f>
        <v>0.45600000000000007</v>
      </c>
      <c r="N21" s="28">
        <v>2.2200000000000002</v>
      </c>
      <c r="O21" s="28">
        <v>1.8</v>
      </c>
      <c r="Q21">
        <f t="shared" ref="Q21:Q23" si="3">N21-O21</f>
        <v>0.42000000000000015</v>
      </c>
      <c r="R21">
        <v>0.42000000000000015</v>
      </c>
    </row>
    <row r="22" spans="5:19" ht="15.75">
      <c r="E22" s="31">
        <v>2.379</v>
      </c>
      <c r="F22" s="31">
        <v>1.4750000000000001</v>
      </c>
      <c r="H22">
        <f t="shared" ref="H22:H24" si="4">E22-F22</f>
        <v>0.90399999999999991</v>
      </c>
      <c r="N22" s="28">
        <v>4.5</v>
      </c>
      <c r="O22" s="28">
        <v>4.7</v>
      </c>
      <c r="Q22">
        <f t="shared" si="3"/>
        <v>-0.20000000000000018</v>
      </c>
      <c r="R22">
        <v>0.2</v>
      </c>
    </row>
    <row r="23" spans="5:19" ht="16.5" thickBot="1">
      <c r="E23" s="31">
        <v>3.79</v>
      </c>
      <c r="F23" s="31">
        <v>3.9449999999999998</v>
      </c>
      <c r="H23">
        <f t="shared" si="4"/>
        <v>-0.1549999999999998</v>
      </c>
      <c r="N23" s="29">
        <v>1.35</v>
      </c>
      <c r="O23" s="29">
        <v>3.97</v>
      </c>
      <c r="Q23">
        <f t="shared" si="3"/>
        <v>-2.62</v>
      </c>
      <c r="R23">
        <v>2.62</v>
      </c>
    </row>
    <row r="24" spans="5:19" ht="16.5" thickBot="1">
      <c r="E24" s="32">
        <v>1.022</v>
      </c>
      <c r="F24" s="32">
        <v>1.5780000000000001</v>
      </c>
      <c r="H24">
        <f t="shared" si="4"/>
        <v>-0.55600000000000005</v>
      </c>
      <c r="N24">
        <f>AVERAGE(N20:N23)</f>
        <v>2.1025</v>
      </c>
      <c r="R24">
        <f>AVERAGE(R20:R23)</f>
        <v>0.88550000000000006</v>
      </c>
      <c r="S24">
        <f>R24/N24*100</f>
        <v>42.116527942925089</v>
      </c>
    </row>
    <row r="25" spans="5:19">
      <c r="E25">
        <f>AVERAGE(E21:E24)</f>
        <v>1.9335</v>
      </c>
      <c r="F25">
        <f>AVERAGE(F21:F24)</f>
        <v>1.77125</v>
      </c>
      <c r="H25">
        <f>AVERAGE(H21:H24)</f>
        <v>0.16225000000000001</v>
      </c>
      <c r="J25" s="13">
        <f>E25-F25</f>
        <v>0.16225000000000001</v>
      </c>
      <c r="K25" s="13">
        <f>J25/E25*100</f>
        <v>8.39151797258857</v>
      </c>
    </row>
    <row r="27" spans="5:19" ht="15.75" thickBot="1"/>
    <row r="28" spans="5:19" ht="15.75">
      <c r="E28" s="33">
        <v>0.77200000000000002</v>
      </c>
      <c r="F28" s="33">
        <v>0.16500000000000001</v>
      </c>
      <c r="H28">
        <f>E28-F28</f>
        <v>0.60699999999999998</v>
      </c>
    </row>
    <row r="29" spans="5:19" ht="15.75">
      <c r="E29" s="34">
        <v>1.8640000000000001</v>
      </c>
      <c r="F29" s="34">
        <v>1.653</v>
      </c>
      <c r="H29">
        <f t="shared" ref="H29:H31" si="5">E29-F29</f>
        <v>0.21100000000000008</v>
      </c>
    </row>
    <row r="30" spans="5:19" ht="15.75">
      <c r="E30" s="34">
        <v>2.68</v>
      </c>
      <c r="F30" s="34">
        <v>2.7429999999999999</v>
      </c>
      <c r="H30">
        <f t="shared" si="5"/>
        <v>-6.2999999999999723E-2</v>
      </c>
    </row>
    <row r="31" spans="5:19" ht="16.5" thickBot="1">
      <c r="E31" s="35">
        <v>1.0329999999999999</v>
      </c>
      <c r="F31" s="35">
        <v>1.0999999999999999E-2</v>
      </c>
      <c r="H31">
        <f t="shared" si="5"/>
        <v>1.022</v>
      </c>
    </row>
    <row r="32" spans="5:19">
      <c r="E32">
        <f>AVERAGE(E28:E31)</f>
        <v>1.58725</v>
      </c>
      <c r="F32">
        <f>AVERAGE(F28:F31)</f>
        <v>1.143</v>
      </c>
      <c r="H32">
        <f>AVERAGE(H28:H31)</f>
        <v>0.44425000000000009</v>
      </c>
      <c r="J32">
        <f>H32/E32*100</f>
        <v>27.988659631438029</v>
      </c>
    </row>
    <row r="34" spans="6:6">
      <c r="F34">
        <f>E32-F32</f>
        <v>0.44425000000000003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:K11"/>
  <sheetViews>
    <sheetView workbookViewId="0">
      <selection activeCell="G9" sqref="G9:G11"/>
    </sheetView>
  </sheetViews>
  <sheetFormatPr defaultRowHeight="15"/>
  <sheetData>
    <row r="2" spans="3:11" ht="15.75" thickBot="1"/>
    <row r="3" spans="3:11" ht="15.75">
      <c r="C3" s="36">
        <v>1145</v>
      </c>
      <c r="D3" s="36">
        <v>1138</v>
      </c>
      <c r="E3" s="33">
        <v>7</v>
      </c>
      <c r="F3" s="33">
        <v>0.6</v>
      </c>
      <c r="I3">
        <f>C3-D3</f>
        <v>7</v>
      </c>
      <c r="K3">
        <f>I3/C3*100</f>
        <v>0.611353711790393</v>
      </c>
    </row>
    <row r="4" spans="3:11" ht="15.75">
      <c r="C4" s="38">
        <v>4202</v>
      </c>
      <c r="D4" s="38">
        <v>4066</v>
      </c>
      <c r="E4" s="34">
        <v>136</v>
      </c>
      <c r="F4" s="34">
        <v>3.2</v>
      </c>
      <c r="I4">
        <f>C4-D4</f>
        <v>136</v>
      </c>
      <c r="K4">
        <f t="shared" ref="K4:K5" si="0">I4/C4*100</f>
        <v>3.2365540218943361</v>
      </c>
    </row>
    <row r="5" spans="3:11">
      <c r="C5" s="46">
        <v>64.8</v>
      </c>
      <c r="D5" s="46">
        <v>69.650000000000006</v>
      </c>
      <c r="E5" s="48">
        <v>5</v>
      </c>
      <c r="F5" s="48">
        <v>7.5</v>
      </c>
      <c r="I5">
        <v>5</v>
      </c>
      <c r="K5">
        <f t="shared" si="0"/>
        <v>7.7160493827160508</v>
      </c>
    </row>
    <row r="6" spans="3:11" ht="15.75" thickBot="1">
      <c r="C6" s="47"/>
      <c r="D6" s="47"/>
      <c r="E6" s="49"/>
      <c r="F6" s="49"/>
      <c r="I6">
        <f t="shared" ref="I6" si="1">C6-D6</f>
        <v>0</v>
      </c>
    </row>
    <row r="8" spans="3:11" ht="15.75" thickBot="1">
      <c r="G8" s="25" t="s">
        <v>24</v>
      </c>
      <c r="H8" s="25" t="s">
        <v>25</v>
      </c>
    </row>
    <row r="9" spans="3:11">
      <c r="C9" s="42">
        <v>2470</v>
      </c>
      <c r="D9" s="42">
        <v>2125</v>
      </c>
      <c r="F9">
        <f>C9-D9</f>
        <v>345</v>
      </c>
      <c r="G9">
        <v>345</v>
      </c>
      <c r="H9">
        <f>G9/C9*100</f>
        <v>13.967611336032389</v>
      </c>
    </row>
    <row r="10" spans="3:11">
      <c r="C10" s="43">
        <v>5871</v>
      </c>
      <c r="D10" s="43">
        <v>4954</v>
      </c>
      <c r="F10">
        <f t="shared" ref="F10:F11" si="2">C10-D10</f>
        <v>917</v>
      </c>
      <c r="G10">
        <v>917</v>
      </c>
      <c r="H10">
        <f t="shared" ref="H10:H11" si="3">G10/C10*100</f>
        <v>15.619144949753021</v>
      </c>
    </row>
    <row r="11" spans="3:11" ht="15.75" thickBot="1">
      <c r="C11" s="44">
        <v>78.760000000000005</v>
      </c>
      <c r="D11" s="44">
        <v>88.36</v>
      </c>
      <c r="F11">
        <f t="shared" si="2"/>
        <v>-9.5999999999999943</v>
      </c>
      <c r="G11">
        <v>9.5999999999999908</v>
      </c>
      <c r="H11">
        <f t="shared" si="3"/>
        <v>12.188928390045696</v>
      </c>
    </row>
  </sheetData>
  <mergeCells count="4"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RSG 936</vt:lpstr>
      <vt:lpstr>RSG 1003</vt:lpstr>
      <vt:lpstr>RSG 1043</vt:lpstr>
      <vt:lpstr>Sheet1</vt:lpstr>
      <vt:lpstr>Sheet2</vt:lpstr>
      <vt:lpstr>Sheet2!_GoBack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lenovo</cp:lastModifiedBy>
  <dcterms:created xsi:type="dcterms:W3CDTF">2013-05-29T09:21:33Z</dcterms:created>
  <dcterms:modified xsi:type="dcterms:W3CDTF">2014-08-08T09:13:31Z</dcterms:modified>
</cp:coreProperties>
</file>