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0" windowHeight="11760" activeTab="7"/>
  </bookViews>
  <sheets>
    <sheet name="Cooperators" sheetId="1" r:id="rId1"/>
    <sheet name="Cultivars" sheetId="2" r:id="rId2"/>
    <sheet name="Selected" sheetId="3" r:id="rId3"/>
    <sheet name="Heading Days" sheetId="5" r:id="rId4"/>
    <sheet name="Plant Height" sheetId="4" r:id="rId5"/>
    <sheet name="Yield" sheetId="6" r:id="rId6"/>
    <sheet name="Diseases" sheetId="7" r:id="rId7"/>
    <sheet name="Miscellaneous" sheetId="8" r:id="rId8"/>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5" i="6" l="1"/>
  <c r="AH81" i="6"/>
  <c r="AH97" i="6"/>
  <c r="AH6" i="6"/>
  <c r="AH10" i="6"/>
  <c r="AH14" i="6"/>
  <c r="AH18" i="6"/>
  <c r="AH22" i="6"/>
  <c r="AH26" i="6"/>
  <c r="AH30" i="6"/>
  <c r="AH34" i="6"/>
  <c r="AH38" i="6"/>
  <c r="AH42" i="6"/>
  <c r="AH46" i="6"/>
  <c r="AH50" i="6"/>
  <c r="AH54" i="6"/>
  <c r="AH58" i="6"/>
  <c r="AH62" i="6"/>
  <c r="AH66" i="6"/>
  <c r="AH5" i="6"/>
  <c r="AG6" i="6"/>
  <c r="AG7" i="6"/>
  <c r="AH7" i="6" s="1"/>
  <c r="AG8" i="6"/>
  <c r="AG9" i="6"/>
  <c r="AG10" i="6"/>
  <c r="AG11" i="6"/>
  <c r="AH11" i="6" s="1"/>
  <c r="AG12" i="6"/>
  <c r="AG13" i="6"/>
  <c r="AG14" i="6"/>
  <c r="AG15" i="6"/>
  <c r="AH15" i="6" s="1"/>
  <c r="AG16" i="6"/>
  <c r="AG17" i="6"/>
  <c r="AG18" i="6"/>
  <c r="AG19" i="6"/>
  <c r="AH19" i="6" s="1"/>
  <c r="AG20" i="6"/>
  <c r="AG21" i="6"/>
  <c r="AG22" i="6"/>
  <c r="AG23" i="6"/>
  <c r="AH23" i="6" s="1"/>
  <c r="AG24" i="6"/>
  <c r="AG25" i="6"/>
  <c r="AG26" i="6"/>
  <c r="AG27" i="6"/>
  <c r="AH27" i="6" s="1"/>
  <c r="AG28" i="6"/>
  <c r="AG29" i="6"/>
  <c r="AG30" i="6"/>
  <c r="AG31" i="6"/>
  <c r="AH31" i="6" s="1"/>
  <c r="AG32" i="6"/>
  <c r="AG33" i="6"/>
  <c r="AG34" i="6"/>
  <c r="AG35" i="6"/>
  <c r="AH35" i="6" s="1"/>
  <c r="AG36" i="6"/>
  <c r="AG37" i="6"/>
  <c r="AG38" i="6"/>
  <c r="AG39" i="6"/>
  <c r="AH39" i="6" s="1"/>
  <c r="AG40" i="6"/>
  <c r="AG41" i="6"/>
  <c r="AG42" i="6"/>
  <c r="AG43" i="6"/>
  <c r="AH43" i="6" s="1"/>
  <c r="AG44" i="6"/>
  <c r="AG45" i="6"/>
  <c r="AG46" i="6"/>
  <c r="AG47" i="6"/>
  <c r="AH47" i="6" s="1"/>
  <c r="AG48" i="6"/>
  <c r="AG49" i="6"/>
  <c r="AG50" i="6"/>
  <c r="AG51" i="6"/>
  <c r="AH51" i="6" s="1"/>
  <c r="AG52" i="6"/>
  <c r="AG53" i="6"/>
  <c r="AG54" i="6"/>
  <c r="AG55" i="6"/>
  <c r="AH55" i="6" s="1"/>
  <c r="AG56" i="6"/>
  <c r="AG57" i="6"/>
  <c r="AG58" i="6"/>
  <c r="AG59" i="6"/>
  <c r="AH59" i="6" s="1"/>
  <c r="AG60" i="6"/>
  <c r="AG61" i="6"/>
  <c r="AG62" i="6"/>
  <c r="AG63" i="6"/>
  <c r="AH63" i="6" s="1"/>
  <c r="AG64" i="6"/>
  <c r="AG65" i="6"/>
  <c r="AG66" i="6"/>
  <c r="AG67" i="6"/>
  <c r="AH67" i="6" s="1"/>
  <c r="AG68" i="6"/>
  <c r="AG69" i="6"/>
  <c r="AG70" i="6"/>
  <c r="AH70" i="6" s="1"/>
  <c r="AG71" i="6"/>
  <c r="AI71" i="6" s="1"/>
  <c r="AG72" i="6"/>
  <c r="AG73" i="6"/>
  <c r="AG74" i="6"/>
  <c r="AH74" i="6" s="1"/>
  <c r="AG75" i="6"/>
  <c r="AI75" i="6" s="1"/>
  <c r="AG76" i="6"/>
  <c r="AG77" i="6"/>
  <c r="AH77" i="6" s="1"/>
  <c r="AG78" i="6"/>
  <c r="AH78" i="6" s="1"/>
  <c r="AG79" i="6"/>
  <c r="AI79" i="6" s="1"/>
  <c r="AG80" i="6"/>
  <c r="AG81" i="6"/>
  <c r="AG82" i="6"/>
  <c r="AH82" i="6" s="1"/>
  <c r="AG83" i="6"/>
  <c r="AI83" i="6" s="1"/>
  <c r="AG84" i="6"/>
  <c r="AG85" i="6"/>
  <c r="AG86" i="6"/>
  <c r="AH86" i="6" s="1"/>
  <c r="AG87" i="6"/>
  <c r="AI87" i="6" s="1"/>
  <c r="AG88" i="6"/>
  <c r="AG89" i="6"/>
  <c r="AG90" i="6"/>
  <c r="AH90" i="6" s="1"/>
  <c r="AG91" i="6"/>
  <c r="AI91" i="6" s="1"/>
  <c r="AG92" i="6"/>
  <c r="AI92" i="6" s="1"/>
  <c r="AG93" i="6"/>
  <c r="AH93" i="6" s="1"/>
  <c r="AG94" i="6"/>
  <c r="AH94" i="6" s="1"/>
  <c r="AG95" i="6"/>
  <c r="AI95" i="6" s="1"/>
  <c r="AG96" i="6"/>
  <c r="AI96" i="6" s="1"/>
  <c r="AG97" i="6"/>
  <c r="AG98" i="6"/>
  <c r="AH98" i="6" s="1"/>
  <c r="AG99" i="6"/>
  <c r="AI99" i="6" s="1"/>
  <c r="AG100" i="6"/>
  <c r="AI100" i="6" s="1"/>
  <c r="AG101" i="6"/>
  <c r="AI101" i="6" s="1"/>
  <c r="AG102" i="6"/>
  <c r="AH102" i="6" s="1"/>
  <c r="AG103" i="6"/>
  <c r="AH103" i="6" s="1"/>
  <c r="AG104" i="6"/>
  <c r="AL6" i="5"/>
  <c r="AL7" i="5"/>
  <c r="AL8" i="5"/>
  <c r="AL9" i="5"/>
  <c r="AL10" i="5"/>
  <c r="AL11" i="5"/>
  <c r="AL12" i="5"/>
  <c r="AL13" i="5"/>
  <c r="AL14" i="5"/>
  <c r="AL15" i="5"/>
  <c r="AL16" i="5"/>
  <c r="AL17" i="5"/>
  <c r="AL18" i="5"/>
  <c r="AL19" i="5"/>
  <c r="AL20" i="5"/>
  <c r="AL21" i="5"/>
  <c r="AL22" i="5"/>
  <c r="AL23" i="5"/>
  <c r="AL24" i="5"/>
  <c r="AL25" i="5"/>
  <c r="AL26" i="5"/>
  <c r="AL27" i="5"/>
  <c r="AL28" i="5"/>
  <c r="AL29" i="5"/>
  <c r="AL30" i="5"/>
  <c r="AL31" i="5"/>
  <c r="AL32" i="5"/>
  <c r="AL33" i="5"/>
  <c r="AL34" i="5"/>
  <c r="AL35" i="5"/>
  <c r="AL36" i="5"/>
  <c r="AL37" i="5"/>
  <c r="AL38" i="5"/>
  <c r="AL39" i="5"/>
  <c r="AL40" i="5"/>
  <c r="AL41" i="5"/>
  <c r="AL42" i="5"/>
  <c r="AL43" i="5"/>
  <c r="AL44" i="5"/>
  <c r="AL45" i="5"/>
  <c r="AL46" i="5"/>
  <c r="AM69" i="5" s="1"/>
  <c r="AL47" i="5"/>
  <c r="AL48" i="5"/>
  <c r="AL49" i="5"/>
  <c r="AL50" i="5"/>
  <c r="AL51" i="5"/>
  <c r="AL52" i="5"/>
  <c r="AL53" i="5"/>
  <c r="AL54" i="5"/>
  <c r="AL55" i="5"/>
  <c r="AL56" i="5"/>
  <c r="AL57" i="5"/>
  <c r="AL58" i="5"/>
  <c r="AL59" i="5"/>
  <c r="AL60" i="5"/>
  <c r="AL61" i="5"/>
  <c r="AL62" i="5"/>
  <c r="AL63" i="5"/>
  <c r="AL64" i="5"/>
  <c r="AL65" i="5"/>
  <c r="AL66" i="5"/>
  <c r="AL67" i="5"/>
  <c r="AL68" i="5"/>
  <c r="AL69" i="5"/>
  <c r="AL70" i="5"/>
  <c r="AL71" i="5"/>
  <c r="AL72" i="5"/>
  <c r="AL73" i="5"/>
  <c r="AL74" i="5"/>
  <c r="AL75" i="5"/>
  <c r="AL76" i="5"/>
  <c r="AL77" i="5"/>
  <c r="AL78" i="5"/>
  <c r="AL79" i="5"/>
  <c r="AL80" i="5"/>
  <c r="AL81" i="5"/>
  <c r="AL82" i="5"/>
  <c r="AL83" i="5"/>
  <c r="AL84" i="5"/>
  <c r="AL85" i="5"/>
  <c r="AL86" i="5"/>
  <c r="AL87" i="5"/>
  <c r="AL88" i="5"/>
  <c r="AM88" i="5" s="1"/>
  <c r="AL89" i="5"/>
  <c r="AL90" i="5"/>
  <c r="AL91" i="5"/>
  <c r="AL92" i="5"/>
  <c r="AM92" i="5" s="1"/>
  <c r="AL93" i="5"/>
  <c r="AL94" i="5"/>
  <c r="AL95" i="5"/>
  <c r="AL96" i="5"/>
  <c r="AM96" i="5" s="1"/>
  <c r="AL97" i="5"/>
  <c r="AL98" i="5"/>
  <c r="AL99" i="5"/>
  <c r="AL100" i="5"/>
  <c r="AM100" i="5" s="1"/>
  <c r="AL101" i="5"/>
  <c r="AL102" i="5"/>
  <c r="AM102" i="5" s="1"/>
  <c r="AL103" i="5"/>
  <c r="AL104" i="5"/>
  <c r="AM104" i="5" s="1"/>
  <c r="AL5" i="5"/>
  <c r="AA6" i="5"/>
  <c r="AA7" i="5"/>
  <c r="AA8" i="5"/>
  <c r="AA9" i="5"/>
  <c r="AB9" i="5" s="1"/>
  <c r="AA10" i="5"/>
  <c r="AA11" i="5"/>
  <c r="AA12" i="5"/>
  <c r="AA13" i="5"/>
  <c r="AA14" i="5"/>
  <c r="AA15" i="5"/>
  <c r="AA16" i="5"/>
  <c r="AA17" i="5"/>
  <c r="AB17" i="5" s="1"/>
  <c r="AA18" i="5"/>
  <c r="AA19" i="5"/>
  <c r="AA20" i="5"/>
  <c r="AA21" i="5"/>
  <c r="AB21" i="5" s="1"/>
  <c r="AA22" i="5"/>
  <c r="AA23" i="5"/>
  <c r="AA24" i="5"/>
  <c r="AA25" i="5"/>
  <c r="AB25" i="5" s="1"/>
  <c r="AA26" i="5"/>
  <c r="AA27" i="5"/>
  <c r="AA28" i="5"/>
  <c r="AA29" i="5"/>
  <c r="AA30" i="5"/>
  <c r="AA31" i="5"/>
  <c r="AA32" i="5"/>
  <c r="AA33" i="5"/>
  <c r="AB33" i="5" s="1"/>
  <c r="AA34" i="5"/>
  <c r="AA35" i="5"/>
  <c r="AA36" i="5"/>
  <c r="AA37" i="5"/>
  <c r="AB37" i="5" s="1"/>
  <c r="AA38" i="5"/>
  <c r="AA39" i="5"/>
  <c r="AA40" i="5"/>
  <c r="AA41" i="5"/>
  <c r="AB41" i="5" s="1"/>
  <c r="AA42" i="5"/>
  <c r="AA43" i="5"/>
  <c r="AA44" i="5"/>
  <c r="AA45" i="5"/>
  <c r="AB45" i="5" s="1"/>
  <c r="AA46" i="5"/>
  <c r="AA47" i="5"/>
  <c r="AB47" i="5" s="1"/>
  <c r="AA48" i="5"/>
  <c r="AA49" i="5"/>
  <c r="AB49" i="5" s="1"/>
  <c r="AA50" i="5"/>
  <c r="AA51" i="5"/>
  <c r="AB51" i="5" s="1"/>
  <c r="AA52" i="5"/>
  <c r="AA53" i="5"/>
  <c r="AB53" i="5" s="1"/>
  <c r="AA54" i="5"/>
  <c r="AA55" i="5"/>
  <c r="AB55" i="5" s="1"/>
  <c r="AA56" i="5"/>
  <c r="AA57" i="5"/>
  <c r="AB57" i="5" s="1"/>
  <c r="AA58" i="5"/>
  <c r="AA59" i="5"/>
  <c r="AB59" i="5" s="1"/>
  <c r="AA60" i="5"/>
  <c r="AA61" i="5"/>
  <c r="AB61" i="5" s="1"/>
  <c r="AA62" i="5"/>
  <c r="AA63" i="5"/>
  <c r="AB63" i="5" s="1"/>
  <c r="AA64" i="5"/>
  <c r="AA65" i="5"/>
  <c r="AB65" i="5" s="1"/>
  <c r="AA66" i="5"/>
  <c r="AA67" i="5"/>
  <c r="AB67" i="5" s="1"/>
  <c r="AA68" i="5"/>
  <c r="AA69" i="5"/>
  <c r="AB69" i="5" s="1"/>
  <c r="AA70" i="5"/>
  <c r="AA71" i="5"/>
  <c r="AB71" i="5" s="1"/>
  <c r="AA72" i="5"/>
  <c r="AA73" i="5"/>
  <c r="AB73" i="5" s="1"/>
  <c r="AA74" i="5"/>
  <c r="AA75" i="5"/>
  <c r="AB75" i="5" s="1"/>
  <c r="AA76" i="5"/>
  <c r="AA77" i="5"/>
  <c r="AB77" i="5" s="1"/>
  <c r="AA78" i="5"/>
  <c r="AA79" i="5"/>
  <c r="AB79" i="5" s="1"/>
  <c r="AA80" i="5"/>
  <c r="AA81" i="5"/>
  <c r="AB81" i="5" s="1"/>
  <c r="AA82" i="5"/>
  <c r="AA83" i="5"/>
  <c r="AB83" i="5" s="1"/>
  <c r="AA84" i="5"/>
  <c r="AA85" i="5"/>
  <c r="AB85" i="5" s="1"/>
  <c r="AA86" i="5"/>
  <c r="AA87" i="5"/>
  <c r="AB87" i="5" s="1"/>
  <c r="AA88" i="5"/>
  <c r="AA89" i="5"/>
  <c r="AB89" i="5" s="1"/>
  <c r="AA90" i="5"/>
  <c r="AA91" i="5"/>
  <c r="AB91" i="5" s="1"/>
  <c r="AA92" i="5"/>
  <c r="AA93" i="5"/>
  <c r="AB93" i="5" s="1"/>
  <c r="AA94" i="5"/>
  <c r="AA95" i="5"/>
  <c r="AB95" i="5" s="1"/>
  <c r="AA96" i="5"/>
  <c r="AA97" i="5"/>
  <c r="AB97" i="5" s="1"/>
  <c r="AA98" i="5"/>
  <c r="AA99" i="5"/>
  <c r="AB99" i="5" s="1"/>
  <c r="AA100" i="5"/>
  <c r="AA101" i="5"/>
  <c r="AB101" i="5" s="1"/>
  <c r="AA102" i="5"/>
  <c r="AA103" i="5"/>
  <c r="AB103" i="5" s="1"/>
  <c r="AA104" i="5"/>
  <c r="AA5" i="5"/>
  <c r="AB13" i="5" s="1"/>
  <c r="J105" i="8"/>
  <c r="H105" i="8"/>
  <c r="C105" i="8"/>
  <c r="F105" i="6"/>
  <c r="I105" i="6"/>
  <c r="L105" i="6"/>
  <c r="O105" i="6"/>
  <c r="R105" i="6"/>
  <c r="U105" i="6"/>
  <c r="X105" i="6"/>
  <c r="AA105" i="6"/>
  <c r="AD105" i="6"/>
  <c r="C105" i="6"/>
  <c r="AH105" i="5"/>
  <c r="AJ105" i="5"/>
  <c r="AF105" i="5"/>
  <c r="E105" i="5"/>
  <c r="G105" i="5"/>
  <c r="I105" i="5"/>
  <c r="K105" i="5"/>
  <c r="M105" i="5"/>
  <c r="O105" i="5"/>
  <c r="Q105" i="5"/>
  <c r="S105" i="5"/>
  <c r="U105" i="5"/>
  <c r="W105" i="5"/>
  <c r="Y105" i="5"/>
  <c r="C105" i="5"/>
  <c r="E105" i="4"/>
  <c r="G105" i="4"/>
  <c r="I105" i="4"/>
  <c r="K105" i="4"/>
  <c r="M105" i="4"/>
  <c r="O105" i="4"/>
  <c r="Q105" i="4"/>
  <c r="S105" i="4"/>
  <c r="U105" i="4"/>
  <c r="W105" i="4"/>
  <c r="Y105" i="4"/>
  <c r="C105" i="4"/>
  <c r="AA84" i="4"/>
  <c r="AA6" i="4"/>
  <c r="AA7" i="4"/>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51" i="4"/>
  <c r="AA52" i="4"/>
  <c r="AA53" i="4"/>
  <c r="AA54" i="4"/>
  <c r="AA55"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83" i="4"/>
  <c r="AA85" i="4"/>
  <c r="AA86" i="4"/>
  <c r="AA87" i="4"/>
  <c r="AA88" i="4"/>
  <c r="AA89" i="4"/>
  <c r="AA90" i="4"/>
  <c r="AA91" i="4"/>
  <c r="AA92" i="4"/>
  <c r="AA93" i="4"/>
  <c r="AA94" i="4"/>
  <c r="AA95" i="4"/>
  <c r="AA96" i="4"/>
  <c r="AA97" i="4"/>
  <c r="AA98" i="4"/>
  <c r="AA99" i="4"/>
  <c r="AA100" i="4"/>
  <c r="AA101" i="4"/>
  <c r="AA102" i="4"/>
  <c r="AA103" i="4"/>
  <c r="AA104" i="4"/>
  <c r="AA5" i="4"/>
  <c r="AA105" i="4" s="1"/>
  <c r="N102" i="6"/>
  <c r="N103" i="6"/>
  <c r="N104" i="6"/>
  <c r="E102" i="6"/>
  <c r="H102" i="6"/>
  <c r="H104" i="6"/>
  <c r="H103"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6" i="6"/>
  <c r="H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5" i="6"/>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F6" i="4"/>
  <c r="F5" i="4"/>
  <c r="F104" i="5"/>
  <c r="F103" i="5"/>
  <c r="F102" i="5"/>
  <c r="F101" i="5"/>
  <c r="F100" i="5"/>
  <c r="F99" i="5"/>
  <c r="F98" i="5"/>
  <c r="F97" i="5"/>
  <c r="F96" i="5"/>
  <c r="F95" i="5"/>
  <c r="F94" i="5"/>
  <c r="F93" i="5"/>
  <c r="F92" i="5"/>
  <c r="F91" i="5"/>
  <c r="F90" i="5"/>
  <c r="F89" i="5"/>
  <c r="F88" i="5"/>
  <c r="F87" i="5"/>
  <c r="F86" i="5"/>
  <c r="F85" i="5"/>
  <c r="F84" i="5"/>
  <c r="F83" i="5"/>
  <c r="F82" i="5"/>
  <c r="F81" i="5"/>
  <c r="F80" i="5"/>
  <c r="F79" i="5"/>
  <c r="F78" i="5"/>
  <c r="F77" i="5"/>
  <c r="F76" i="5"/>
  <c r="F75" i="5"/>
  <c r="F74" i="5"/>
  <c r="F73" i="5"/>
  <c r="F72" i="5"/>
  <c r="F71" i="5"/>
  <c r="F70" i="5"/>
  <c r="F69" i="5"/>
  <c r="F68" i="5"/>
  <c r="F67" i="5"/>
  <c r="F66" i="5"/>
  <c r="F65" i="5"/>
  <c r="F64" i="5"/>
  <c r="F63" i="5"/>
  <c r="F62" i="5"/>
  <c r="F61" i="5"/>
  <c r="F60" i="5"/>
  <c r="F59" i="5"/>
  <c r="F58" i="5"/>
  <c r="F57" i="5"/>
  <c r="F56" i="5"/>
  <c r="F55" i="5"/>
  <c r="F54" i="5"/>
  <c r="F53" i="5"/>
  <c r="F52" i="5"/>
  <c r="F51" i="5"/>
  <c r="F50" i="5"/>
  <c r="F49" i="5"/>
  <c r="F48" i="5"/>
  <c r="F47" i="5"/>
  <c r="F46" i="5"/>
  <c r="F45" i="5"/>
  <c r="F44" i="5"/>
  <c r="F43" i="5"/>
  <c r="F42" i="5"/>
  <c r="F41" i="5"/>
  <c r="F40" i="5"/>
  <c r="F39" i="5"/>
  <c r="F38" i="5"/>
  <c r="F37" i="5"/>
  <c r="F36" i="5"/>
  <c r="F35" i="5"/>
  <c r="F34" i="5"/>
  <c r="F33" i="5"/>
  <c r="F32" i="5"/>
  <c r="F31" i="5"/>
  <c r="F30" i="5"/>
  <c r="F29" i="5"/>
  <c r="F28" i="5"/>
  <c r="F27" i="5"/>
  <c r="F26" i="5"/>
  <c r="F25" i="5"/>
  <c r="F24" i="5"/>
  <c r="F23" i="5"/>
  <c r="F22" i="5"/>
  <c r="F21" i="5"/>
  <c r="F20" i="5"/>
  <c r="F19" i="5"/>
  <c r="F18" i="5"/>
  <c r="F17" i="5"/>
  <c r="F16" i="5"/>
  <c r="F15" i="5"/>
  <c r="F14" i="5"/>
  <c r="F13" i="5"/>
  <c r="F12" i="5"/>
  <c r="F11" i="5"/>
  <c r="F10" i="5"/>
  <c r="F9" i="5"/>
  <c r="F8" i="5"/>
  <c r="F7" i="5"/>
  <c r="F6" i="5"/>
  <c r="F5" i="5"/>
  <c r="E104" i="6"/>
  <c r="E103" i="6"/>
  <c r="E101" i="6"/>
  <c r="E100" i="6"/>
  <c r="E99" i="6"/>
  <c r="E98" i="6"/>
  <c r="E97" i="6"/>
  <c r="E96" i="6"/>
  <c r="E95" i="6"/>
  <c r="E94" i="6"/>
  <c r="E93" i="6"/>
  <c r="E92" i="6"/>
  <c r="E91" i="6"/>
  <c r="E90" i="6"/>
  <c r="E89" i="6"/>
  <c r="E88" i="6"/>
  <c r="E87" i="6"/>
  <c r="E86" i="6"/>
  <c r="E85" i="6"/>
  <c r="E84" i="6"/>
  <c r="E83" i="6"/>
  <c r="E82" i="6"/>
  <c r="E81" i="6"/>
  <c r="E80" i="6"/>
  <c r="E79" i="6"/>
  <c r="E78" i="6"/>
  <c r="E77" i="6"/>
  <c r="E76" i="6"/>
  <c r="E75" i="6"/>
  <c r="E74" i="6"/>
  <c r="E73" i="6"/>
  <c r="E72" i="6"/>
  <c r="E71" i="6"/>
  <c r="E70" i="6"/>
  <c r="E69" i="6"/>
  <c r="E68" i="6"/>
  <c r="E67" i="6"/>
  <c r="E66" i="6"/>
  <c r="E65" i="6"/>
  <c r="E64" i="6"/>
  <c r="E63" i="6"/>
  <c r="E62" i="6"/>
  <c r="E61" i="6"/>
  <c r="E60" i="6"/>
  <c r="E59" i="6"/>
  <c r="E58" i="6"/>
  <c r="E57" i="6"/>
  <c r="E56" i="6"/>
  <c r="E55" i="6"/>
  <c r="E54" i="6"/>
  <c r="E53" i="6"/>
  <c r="E52" i="6"/>
  <c r="E51"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E12" i="6"/>
  <c r="E11" i="6"/>
  <c r="E10" i="6"/>
  <c r="E9" i="6"/>
  <c r="E8" i="6"/>
  <c r="E7" i="6"/>
  <c r="E6" i="6"/>
  <c r="E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5" i="6"/>
  <c r="D104" i="4"/>
  <c r="D103" i="4"/>
  <c r="D102" i="4"/>
  <c r="D101" i="4"/>
  <c r="D100" i="4"/>
  <c r="D99" i="4"/>
  <c r="D98" i="4"/>
  <c r="D97" i="4"/>
  <c r="D96" i="4"/>
  <c r="D95" i="4"/>
  <c r="D94" i="4"/>
  <c r="D93" i="4"/>
  <c r="D92" i="4"/>
  <c r="D91" i="4"/>
  <c r="D90" i="4"/>
  <c r="D89" i="4"/>
  <c r="D88" i="4"/>
  <c r="D87" i="4"/>
  <c r="D86" i="4"/>
  <c r="D85" i="4"/>
  <c r="D84" i="4"/>
  <c r="D83" i="4"/>
  <c r="D82" i="4"/>
  <c r="D81" i="4"/>
  <c r="D80" i="4"/>
  <c r="D79" i="4"/>
  <c r="D78" i="4"/>
  <c r="D77" i="4"/>
  <c r="D76" i="4"/>
  <c r="D75" i="4"/>
  <c r="D74" i="4"/>
  <c r="D73" i="4"/>
  <c r="D72" i="4"/>
  <c r="D71"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D7" i="4"/>
  <c r="D6" i="4"/>
  <c r="D5" i="4"/>
  <c r="D104" i="5"/>
  <c r="D103" i="5"/>
  <c r="D102" i="5"/>
  <c r="D101" i="5"/>
  <c r="D100" i="5"/>
  <c r="D99" i="5"/>
  <c r="D98" i="5"/>
  <c r="D97" i="5"/>
  <c r="D96" i="5"/>
  <c r="D95" i="5"/>
  <c r="D94" i="5"/>
  <c r="D93" i="5"/>
  <c r="D92" i="5"/>
  <c r="D91" i="5"/>
  <c r="D90" i="5"/>
  <c r="D89" i="5"/>
  <c r="D88" i="5"/>
  <c r="D87" i="5"/>
  <c r="D86" i="5"/>
  <c r="D85" i="5"/>
  <c r="D84" i="5"/>
  <c r="D83" i="5"/>
  <c r="D82" i="5"/>
  <c r="D81" i="5"/>
  <c r="D80" i="5"/>
  <c r="D79" i="5"/>
  <c r="D78" i="5"/>
  <c r="D77" i="5"/>
  <c r="D76" i="5"/>
  <c r="D75" i="5"/>
  <c r="D74" i="5"/>
  <c r="D73" i="5"/>
  <c r="D72" i="5"/>
  <c r="D71" i="5"/>
  <c r="D70" i="5"/>
  <c r="D69" i="5"/>
  <c r="D68" i="5"/>
  <c r="D67" i="5"/>
  <c r="D66" i="5"/>
  <c r="D65" i="5"/>
  <c r="D64" i="5"/>
  <c r="D63" i="5"/>
  <c r="D62" i="5"/>
  <c r="D61" i="5"/>
  <c r="D60" i="5"/>
  <c r="D59" i="5"/>
  <c r="D58" i="5"/>
  <c r="D57" i="5"/>
  <c r="D56" i="5"/>
  <c r="D55" i="5"/>
  <c r="D54" i="5"/>
  <c r="D53" i="5"/>
  <c r="D52" i="5"/>
  <c r="D51" i="5"/>
  <c r="D50" i="5"/>
  <c r="D49" i="5"/>
  <c r="D48" i="5"/>
  <c r="D47" i="5"/>
  <c r="D46" i="5"/>
  <c r="D45" i="5"/>
  <c r="D44" i="5"/>
  <c r="D43" i="5"/>
  <c r="D42" i="5"/>
  <c r="D41" i="5"/>
  <c r="D40" i="5"/>
  <c r="D39" i="5"/>
  <c r="D38" i="5"/>
  <c r="D37" i="5"/>
  <c r="D36" i="5"/>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K11" i="8"/>
  <c r="K10" i="8"/>
  <c r="K9" i="8"/>
  <c r="K8" i="8"/>
  <c r="K7" i="8"/>
  <c r="K6" i="8"/>
  <c r="K5" i="8"/>
  <c r="I6" i="8"/>
  <c r="I10" i="8"/>
  <c r="I13" i="8"/>
  <c r="I14" i="8"/>
  <c r="I15" i="8"/>
  <c r="I18" i="8"/>
  <c r="I20" i="8"/>
  <c r="I23" i="8"/>
  <c r="I24" i="8"/>
  <c r="I25" i="8"/>
  <c r="I27" i="8"/>
  <c r="I34" i="8"/>
  <c r="I35" i="8"/>
  <c r="I43" i="8"/>
  <c r="I45" i="8"/>
  <c r="I57" i="8"/>
  <c r="I59" i="8"/>
  <c r="I60" i="8"/>
  <c r="I61" i="8"/>
  <c r="I62" i="8"/>
  <c r="I65" i="8"/>
  <c r="I72" i="8"/>
  <c r="I73" i="8"/>
  <c r="I74" i="8"/>
  <c r="I75" i="8"/>
  <c r="I80" i="8"/>
  <c r="I81" i="8"/>
  <c r="I82" i="8"/>
  <c r="I83" i="8"/>
  <c r="I84" i="8"/>
  <c r="I87" i="8"/>
  <c r="I88" i="8"/>
  <c r="I89" i="8"/>
  <c r="I90" i="8"/>
  <c r="I91" i="8"/>
  <c r="I92" i="8"/>
  <c r="I94" i="8"/>
  <c r="I96" i="8"/>
  <c r="I98" i="8"/>
  <c r="I100" i="8"/>
  <c r="I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5" i="8"/>
  <c r="AF101" i="6"/>
  <c r="AF100" i="6"/>
  <c r="AF99" i="6"/>
  <c r="AF98" i="6"/>
  <c r="AF97" i="6"/>
  <c r="AF96" i="6"/>
  <c r="AF95" i="6"/>
  <c r="AF94" i="6"/>
  <c r="AF93" i="6"/>
  <c r="AF92" i="6"/>
  <c r="AF91" i="6"/>
  <c r="AF90" i="6"/>
  <c r="AF89" i="6"/>
  <c r="AF88" i="6"/>
  <c r="AF87" i="6"/>
  <c r="AF86" i="6"/>
  <c r="AF85" i="6"/>
  <c r="AF84" i="6"/>
  <c r="AF83" i="6"/>
  <c r="AF82" i="6"/>
  <c r="AF81" i="6"/>
  <c r="AF80" i="6"/>
  <c r="AF79" i="6"/>
  <c r="AF78" i="6"/>
  <c r="AF77" i="6"/>
  <c r="AF76" i="6"/>
  <c r="AF75" i="6"/>
  <c r="AF74" i="6"/>
  <c r="AF73" i="6"/>
  <c r="AF72" i="6"/>
  <c r="AF71" i="6"/>
  <c r="AF70" i="6"/>
  <c r="AF69" i="6"/>
  <c r="AF68" i="6"/>
  <c r="AF67" i="6"/>
  <c r="AF66" i="6"/>
  <c r="AF65" i="6"/>
  <c r="AF64" i="6"/>
  <c r="AF63" i="6"/>
  <c r="AF62" i="6"/>
  <c r="AF61" i="6"/>
  <c r="AF60" i="6"/>
  <c r="AF59" i="6"/>
  <c r="AF58" i="6"/>
  <c r="AF57" i="6"/>
  <c r="AF56" i="6"/>
  <c r="AF55" i="6"/>
  <c r="AF54" i="6"/>
  <c r="AF53" i="6"/>
  <c r="AF52" i="6"/>
  <c r="AF51" i="6"/>
  <c r="AF50" i="6"/>
  <c r="AF49" i="6"/>
  <c r="AF48" i="6"/>
  <c r="AF47" i="6"/>
  <c r="AF46" i="6"/>
  <c r="AF45" i="6"/>
  <c r="AF44" i="6"/>
  <c r="AF43" i="6"/>
  <c r="AF42" i="6"/>
  <c r="AF41" i="6"/>
  <c r="AF40" i="6"/>
  <c r="AF39" i="6"/>
  <c r="AF38" i="6"/>
  <c r="AF37" i="6"/>
  <c r="AF36" i="6"/>
  <c r="AF35" i="6"/>
  <c r="AF34" i="6"/>
  <c r="AF33" i="6"/>
  <c r="AF32" i="6"/>
  <c r="AF31" i="6"/>
  <c r="AF30" i="6"/>
  <c r="AF29" i="6"/>
  <c r="AF28" i="6"/>
  <c r="AF27" i="6"/>
  <c r="AF26" i="6"/>
  <c r="AF25" i="6"/>
  <c r="AF24" i="6"/>
  <c r="AF23" i="6"/>
  <c r="AF22" i="6"/>
  <c r="AF21" i="6"/>
  <c r="AF20" i="6"/>
  <c r="AF19" i="6"/>
  <c r="AF18" i="6"/>
  <c r="AF17" i="6"/>
  <c r="AF16" i="6"/>
  <c r="AF15" i="6"/>
  <c r="AF14" i="6"/>
  <c r="AF13" i="6"/>
  <c r="AF12" i="6"/>
  <c r="AF11" i="6"/>
  <c r="AF10" i="6"/>
  <c r="AF9" i="6"/>
  <c r="AF8" i="6"/>
  <c r="AF7" i="6"/>
  <c r="AF6" i="6"/>
  <c r="AF5" i="6"/>
  <c r="AC101" i="6"/>
  <c r="AC100" i="6"/>
  <c r="AC99" i="6"/>
  <c r="AC98" i="6"/>
  <c r="AC97" i="6"/>
  <c r="AC96" i="6"/>
  <c r="AC95" i="6"/>
  <c r="AC94" i="6"/>
  <c r="AC93" i="6"/>
  <c r="AC92" i="6"/>
  <c r="AC91" i="6"/>
  <c r="AC90" i="6"/>
  <c r="AC89" i="6"/>
  <c r="AC88" i="6"/>
  <c r="AC87" i="6"/>
  <c r="AC86" i="6"/>
  <c r="AC85" i="6"/>
  <c r="AC84" i="6"/>
  <c r="AC83" i="6"/>
  <c r="AC82" i="6"/>
  <c r="AC81" i="6"/>
  <c r="AC80" i="6"/>
  <c r="AC79" i="6"/>
  <c r="AC78" i="6"/>
  <c r="AC77" i="6"/>
  <c r="AC76" i="6"/>
  <c r="AC75" i="6"/>
  <c r="AC74" i="6"/>
  <c r="AC73" i="6"/>
  <c r="AC72" i="6"/>
  <c r="AC71" i="6"/>
  <c r="AC70" i="6"/>
  <c r="AC69" i="6"/>
  <c r="AC68" i="6"/>
  <c r="AC67" i="6"/>
  <c r="AC66" i="6"/>
  <c r="AC65" i="6"/>
  <c r="AC64" i="6"/>
  <c r="AC63" i="6"/>
  <c r="AC62" i="6"/>
  <c r="AC61" i="6"/>
  <c r="AC60" i="6"/>
  <c r="AC59" i="6"/>
  <c r="AC58" i="6"/>
  <c r="AC57" i="6"/>
  <c r="AC56" i="6"/>
  <c r="AC55" i="6"/>
  <c r="AC54" i="6"/>
  <c r="AC53" i="6"/>
  <c r="AC52" i="6"/>
  <c r="AC51" i="6"/>
  <c r="AC50" i="6"/>
  <c r="AC49" i="6"/>
  <c r="AC48" i="6"/>
  <c r="AC47" i="6"/>
  <c r="AC46" i="6"/>
  <c r="AC45" i="6"/>
  <c r="AC44" i="6"/>
  <c r="AC43" i="6"/>
  <c r="AC42" i="6"/>
  <c r="AC41" i="6"/>
  <c r="AC40" i="6"/>
  <c r="AC39" i="6"/>
  <c r="AC38" i="6"/>
  <c r="AC37" i="6"/>
  <c r="AC36" i="6"/>
  <c r="AC35" i="6"/>
  <c r="AC34" i="6"/>
  <c r="AC33" i="6"/>
  <c r="AC32" i="6"/>
  <c r="AC31" i="6"/>
  <c r="AC30" i="6"/>
  <c r="AC29" i="6"/>
  <c r="AC28" i="6"/>
  <c r="AC27" i="6"/>
  <c r="AC26" i="6"/>
  <c r="AC25" i="6"/>
  <c r="AC24" i="6"/>
  <c r="AC23" i="6"/>
  <c r="AC22" i="6"/>
  <c r="AC21" i="6"/>
  <c r="AC20" i="6"/>
  <c r="AC19" i="6"/>
  <c r="AC18" i="6"/>
  <c r="AC17" i="6"/>
  <c r="AC16" i="6"/>
  <c r="AC15" i="6"/>
  <c r="AC14" i="6"/>
  <c r="AC13" i="6"/>
  <c r="AC12" i="6"/>
  <c r="AC11" i="6"/>
  <c r="AC10" i="6"/>
  <c r="AC9" i="6"/>
  <c r="AC8" i="6"/>
  <c r="AC7" i="6"/>
  <c r="AC6" i="6"/>
  <c r="AC5" i="6"/>
  <c r="Z101" i="6"/>
  <c r="Z100" i="6"/>
  <c r="Z94" i="6"/>
  <c r="Z71" i="6"/>
  <c r="Z65" i="6"/>
  <c r="Z57" i="6"/>
  <c r="Z55" i="6"/>
  <c r="Z54" i="6"/>
  <c r="Z49" i="6"/>
  <c r="Z48" i="6"/>
  <c r="Z45" i="6"/>
  <c r="Z25" i="6"/>
  <c r="Z23" i="6"/>
  <c r="Z18" i="6"/>
  <c r="Z10" i="6"/>
  <c r="Z8" i="6"/>
  <c r="Z6" i="6"/>
  <c r="Z5" i="6"/>
  <c r="W94" i="6"/>
  <c r="W92" i="6"/>
  <c r="W83" i="6"/>
  <c r="W81" i="6"/>
  <c r="W79" i="6"/>
  <c r="W78" i="6"/>
  <c r="W74" i="6"/>
  <c r="W73" i="6"/>
  <c r="W72" i="6"/>
  <c r="W71" i="6"/>
  <c r="W70" i="6"/>
  <c r="W69" i="6"/>
  <c r="W68" i="6"/>
  <c r="W67" i="6"/>
  <c r="W66" i="6"/>
  <c r="W65" i="6"/>
  <c r="W64" i="6"/>
  <c r="W63" i="6"/>
  <c r="W62" i="6"/>
  <c r="W61" i="6"/>
  <c r="W60" i="6"/>
  <c r="W59" i="6"/>
  <c r="W58" i="6"/>
  <c r="W57" i="6"/>
  <c r="W56" i="6"/>
  <c r="W55" i="6"/>
  <c r="W54" i="6"/>
  <c r="W53" i="6"/>
  <c r="W52" i="6"/>
  <c r="W51" i="6"/>
  <c r="W50" i="6"/>
  <c r="W49" i="6"/>
  <c r="W48" i="6"/>
  <c r="W47" i="6"/>
  <c r="W46" i="6"/>
  <c r="W45" i="6"/>
  <c r="W44" i="6"/>
  <c r="W43" i="6"/>
  <c r="W42" i="6"/>
  <c r="W41" i="6"/>
  <c r="W40" i="6"/>
  <c r="W39" i="6"/>
  <c r="W38" i="6"/>
  <c r="W37" i="6"/>
  <c r="W36" i="6"/>
  <c r="W32" i="6"/>
  <c r="W31" i="6"/>
  <c r="W30" i="6"/>
  <c r="W29" i="6"/>
  <c r="W28" i="6"/>
  <c r="W27" i="6"/>
  <c r="W26" i="6"/>
  <c r="W25" i="6"/>
  <c r="W24" i="6"/>
  <c r="W23" i="6"/>
  <c r="W22" i="6"/>
  <c r="W21" i="6"/>
  <c r="W20" i="6"/>
  <c r="W19" i="6"/>
  <c r="W18" i="6"/>
  <c r="W17" i="6"/>
  <c r="W16" i="6"/>
  <c r="W15" i="6"/>
  <c r="W14" i="6"/>
  <c r="W13" i="6"/>
  <c r="W12" i="6"/>
  <c r="W11" i="6"/>
  <c r="W10" i="6"/>
  <c r="W8" i="6"/>
  <c r="W7" i="6"/>
  <c r="W6" i="6"/>
  <c r="W5" i="6"/>
  <c r="T101" i="6"/>
  <c r="T100" i="6"/>
  <c r="T99" i="6"/>
  <c r="T98" i="6"/>
  <c r="T97" i="6"/>
  <c r="T96" i="6"/>
  <c r="T95" i="6"/>
  <c r="T94" i="6"/>
  <c r="T93" i="6"/>
  <c r="T92" i="6"/>
  <c r="T91" i="6"/>
  <c r="T90" i="6"/>
  <c r="T89" i="6"/>
  <c r="T88" i="6"/>
  <c r="T87" i="6"/>
  <c r="T86" i="6"/>
  <c r="T85" i="6"/>
  <c r="T84" i="6"/>
  <c r="T83" i="6"/>
  <c r="T82" i="6"/>
  <c r="T81" i="6"/>
  <c r="T80" i="6"/>
  <c r="T79" i="6"/>
  <c r="T78" i="6"/>
  <c r="T77" i="6"/>
  <c r="T76" i="6"/>
  <c r="T75" i="6"/>
  <c r="T74" i="6"/>
  <c r="T73" i="6"/>
  <c r="T72" i="6"/>
  <c r="T71" i="6"/>
  <c r="T70" i="6"/>
  <c r="T69" i="6"/>
  <c r="T68" i="6"/>
  <c r="T67" i="6"/>
  <c r="T66" i="6"/>
  <c r="T65" i="6"/>
  <c r="T64" i="6"/>
  <c r="T63" i="6"/>
  <c r="T62" i="6"/>
  <c r="T61" i="6"/>
  <c r="T60" i="6"/>
  <c r="T59" i="6"/>
  <c r="T58" i="6"/>
  <c r="T57" i="6"/>
  <c r="T56" i="6"/>
  <c r="T55" i="6"/>
  <c r="T54" i="6"/>
  <c r="T53" i="6"/>
  <c r="T52" i="6"/>
  <c r="T51" i="6"/>
  <c r="T50" i="6"/>
  <c r="T49" i="6"/>
  <c r="T48" i="6"/>
  <c r="T47" i="6"/>
  <c r="T46" i="6"/>
  <c r="T45" i="6"/>
  <c r="T44" i="6"/>
  <c r="T43" i="6"/>
  <c r="T42" i="6"/>
  <c r="T41" i="6"/>
  <c r="T40" i="6"/>
  <c r="T39" i="6"/>
  <c r="T38" i="6"/>
  <c r="T37" i="6"/>
  <c r="T36" i="6"/>
  <c r="T35" i="6"/>
  <c r="T34" i="6"/>
  <c r="T33" i="6"/>
  <c r="T32" i="6"/>
  <c r="T31" i="6"/>
  <c r="T30" i="6"/>
  <c r="T29" i="6"/>
  <c r="T28" i="6"/>
  <c r="T27" i="6"/>
  <c r="T26" i="6"/>
  <c r="T25" i="6"/>
  <c r="T24" i="6"/>
  <c r="T23" i="6"/>
  <c r="T22" i="6"/>
  <c r="T21" i="6"/>
  <c r="T20" i="6"/>
  <c r="T19" i="6"/>
  <c r="T18" i="6"/>
  <c r="T17" i="6"/>
  <c r="T16" i="6"/>
  <c r="T15" i="6"/>
  <c r="T14" i="6"/>
  <c r="T13" i="6"/>
  <c r="T12" i="6"/>
  <c r="T11" i="6"/>
  <c r="T10" i="6"/>
  <c r="T9" i="6"/>
  <c r="T8" i="6"/>
  <c r="T7" i="6"/>
  <c r="T6" i="6"/>
  <c r="T5"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Q11" i="6"/>
  <c r="Q10" i="6"/>
  <c r="Q9" i="6"/>
  <c r="Q8" i="6"/>
  <c r="Q7" i="6"/>
  <c r="Q6" i="6"/>
  <c r="Q5" i="6"/>
  <c r="N101" i="6"/>
  <c r="N100" i="6"/>
  <c r="N99" i="6"/>
  <c r="N98" i="6"/>
  <c r="N97" i="6"/>
  <c r="N96" i="6"/>
  <c r="N95" i="6"/>
  <c r="N94" i="6"/>
  <c r="N93" i="6"/>
  <c r="N92" i="6"/>
  <c r="N91" i="6"/>
  <c r="N90" i="6"/>
  <c r="N89" i="6"/>
  <c r="N88" i="6"/>
  <c r="N87" i="6"/>
  <c r="N86" i="6"/>
  <c r="N85" i="6"/>
  <c r="N84" i="6"/>
  <c r="N83" i="6"/>
  <c r="N82" i="6"/>
  <c r="N81" i="6"/>
  <c r="N80" i="6"/>
  <c r="N79" i="6"/>
  <c r="N78" i="6"/>
  <c r="N77" i="6"/>
  <c r="N76" i="6"/>
  <c r="N75" i="6"/>
  <c r="N74" i="6"/>
  <c r="N73" i="6"/>
  <c r="N72" i="6"/>
  <c r="N71" i="6"/>
  <c r="N70" i="6"/>
  <c r="N69" i="6"/>
  <c r="N68" i="6"/>
  <c r="N67" i="6"/>
  <c r="N66" i="6"/>
  <c r="N65" i="6"/>
  <c r="N64" i="6"/>
  <c r="N63" i="6"/>
  <c r="N62" i="6"/>
  <c r="N61" i="6"/>
  <c r="N60" i="6"/>
  <c r="N59" i="6"/>
  <c r="N58" i="6"/>
  <c r="N57" i="6"/>
  <c r="N56" i="6"/>
  <c r="N55" i="6"/>
  <c r="N54" i="6"/>
  <c r="N53" i="6"/>
  <c r="N52" i="6"/>
  <c r="N51" i="6"/>
  <c r="N50" i="6"/>
  <c r="N49" i="6"/>
  <c r="N48" i="6"/>
  <c r="N47" i="6"/>
  <c r="N46" i="6"/>
  <c r="N45" i="6"/>
  <c r="N44" i="6"/>
  <c r="N43" i="6"/>
  <c r="N42" i="6"/>
  <c r="N41" i="6"/>
  <c r="N40" i="6"/>
  <c r="N39" i="6"/>
  <c r="N38" i="6"/>
  <c r="N37" i="6"/>
  <c r="N36" i="6"/>
  <c r="N35" i="6"/>
  <c r="N34" i="6"/>
  <c r="N33" i="6"/>
  <c r="N32" i="6"/>
  <c r="N31" i="6"/>
  <c r="N30" i="6"/>
  <c r="N29" i="6"/>
  <c r="N28" i="6"/>
  <c r="N27" i="6"/>
  <c r="N26" i="6"/>
  <c r="N25" i="6"/>
  <c r="N24" i="6"/>
  <c r="N23" i="6"/>
  <c r="N22" i="6"/>
  <c r="N21" i="6"/>
  <c r="N20" i="6"/>
  <c r="N19" i="6"/>
  <c r="N18" i="6"/>
  <c r="N17" i="6"/>
  <c r="N16" i="6"/>
  <c r="N15" i="6"/>
  <c r="N14" i="6"/>
  <c r="N13" i="6"/>
  <c r="N12" i="6"/>
  <c r="N11" i="6"/>
  <c r="N10" i="6"/>
  <c r="N9" i="6"/>
  <c r="N8" i="6"/>
  <c r="N7" i="6"/>
  <c r="N6" i="6"/>
  <c r="N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5" i="6"/>
  <c r="AB53" i="4"/>
  <c r="AB57" i="4"/>
  <c r="AB61" i="4"/>
  <c r="AB65" i="4"/>
  <c r="AB69" i="4"/>
  <c r="AB45" i="4"/>
  <c r="AB73" i="4"/>
  <c r="AB77" i="4"/>
  <c r="AB81" i="4"/>
  <c r="AB41" i="4"/>
  <c r="AB85" i="4"/>
  <c r="AB89" i="4"/>
  <c r="AB93" i="4"/>
  <c r="AB94" i="4"/>
  <c r="AB97" i="4"/>
  <c r="AB101" i="4"/>
  <c r="AB104" i="4"/>
  <c r="AB100" i="4"/>
  <c r="AB99" i="4"/>
  <c r="AB96" i="4"/>
  <c r="AB95" i="4"/>
  <c r="AB92" i="4"/>
  <c r="AB91" i="4"/>
  <c r="AB90" i="4"/>
  <c r="AB88" i="4"/>
  <c r="AB87" i="4"/>
  <c r="AB86" i="4"/>
  <c r="AB84" i="4"/>
  <c r="AB83" i="4"/>
  <c r="AB82" i="4"/>
  <c r="AB80" i="4"/>
  <c r="AB79" i="4"/>
  <c r="AB78" i="4"/>
  <c r="AB76" i="4"/>
  <c r="AB75" i="4"/>
  <c r="AB74" i="4"/>
  <c r="AB72" i="4"/>
  <c r="AB71" i="4"/>
  <c r="AB70" i="4"/>
  <c r="AB68" i="4"/>
  <c r="AB67" i="4"/>
  <c r="AB66" i="4"/>
  <c r="AB64" i="4"/>
  <c r="AB63" i="4"/>
  <c r="AB62" i="4"/>
  <c r="AB60" i="4"/>
  <c r="AB59" i="4"/>
  <c r="AB58" i="4"/>
  <c r="AB56" i="4"/>
  <c r="AB55" i="4"/>
  <c r="AB54" i="4"/>
  <c r="AB52" i="4"/>
  <c r="AB51" i="4"/>
  <c r="AB50" i="4"/>
  <c r="AB48" i="4"/>
  <c r="AB47" i="4"/>
  <c r="AB46" i="4"/>
  <c r="AB44" i="4"/>
  <c r="AB43" i="4"/>
  <c r="AB42" i="4"/>
  <c r="AB40" i="4"/>
  <c r="AB39" i="4"/>
  <c r="AB38" i="4"/>
  <c r="AB36" i="4"/>
  <c r="AB35" i="4"/>
  <c r="AB34" i="4"/>
  <c r="AB33" i="4"/>
  <c r="AB32" i="4"/>
  <c r="AB31" i="4"/>
  <c r="AB30" i="4"/>
  <c r="AB29" i="4"/>
  <c r="AB28" i="4"/>
  <c r="AB27" i="4"/>
  <c r="AB26" i="4"/>
  <c r="AB25" i="4"/>
  <c r="AB24" i="4"/>
  <c r="AB23" i="4"/>
  <c r="AB22" i="4"/>
  <c r="AB21" i="4"/>
  <c r="AB20" i="4"/>
  <c r="AB19" i="4"/>
  <c r="AB18" i="4"/>
  <c r="AB17" i="4"/>
  <c r="AB16" i="4"/>
  <c r="AB15" i="4"/>
  <c r="AB14" i="4"/>
  <c r="AB13" i="4"/>
  <c r="AB12" i="4"/>
  <c r="AB11" i="4"/>
  <c r="AB10" i="4"/>
  <c r="AB9" i="4"/>
  <c r="AB8" i="4"/>
  <c r="AB7" i="4"/>
  <c r="AB6" i="4"/>
  <c r="AB5" i="4"/>
  <c r="Z104" i="4"/>
  <c r="Z103" i="4"/>
  <c r="Z102" i="4"/>
  <c r="Z101" i="4"/>
  <c r="Z100" i="4"/>
  <c r="Z99" i="4"/>
  <c r="Z98" i="4"/>
  <c r="Z97" i="4"/>
  <c r="Z96" i="4"/>
  <c r="Z95" i="4"/>
  <c r="Z94" i="4"/>
  <c r="Z93" i="4"/>
  <c r="Z92" i="4"/>
  <c r="Z91" i="4"/>
  <c r="Z90" i="4"/>
  <c r="Z89" i="4"/>
  <c r="Z88" i="4"/>
  <c r="Z87" i="4"/>
  <c r="Z86" i="4"/>
  <c r="Z85" i="4"/>
  <c r="Z84" i="4"/>
  <c r="Z83" i="4"/>
  <c r="Z82" i="4"/>
  <c r="Z81" i="4"/>
  <c r="Z80" i="4"/>
  <c r="Z79" i="4"/>
  <c r="Z78" i="4"/>
  <c r="Z77" i="4"/>
  <c r="Z76" i="4"/>
  <c r="Z75" i="4"/>
  <c r="Z74" i="4"/>
  <c r="Z73" i="4"/>
  <c r="Z72" i="4"/>
  <c r="Z71" i="4"/>
  <c r="Z70" i="4"/>
  <c r="Z69" i="4"/>
  <c r="Z68" i="4"/>
  <c r="Z67" i="4"/>
  <c r="Z66" i="4"/>
  <c r="Z65" i="4"/>
  <c r="Z64" i="4"/>
  <c r="Z63" i="4"/>
  <c r="Z62" i="4"/>
  <c r="Z61" i="4"/>
  <c r="Z60" i="4"/>
  <c r="Z59" i="4"/>
  <c r="Z58" i="4"/>
  <c r="Z57" i="4"/>
  <c r="Z56" i="4"/>
  <c r="Z55" i="4"/>
  <c r="Z54" i="4"/>
  <c r="Z53" i="4"/>
  <c r="Z52" i="4"/>
  <c r="Z51" i="4"/>
  <c r="Z50" i="4"/>
  <c r="Z49" i="4"/>
  <c r="Z48" i="4"/>
  <c r="Z47" i="4"/>
  <c r="Z46" i="4"/>
  <c r="Z45" i="4"/>
  <c r="Z44" i="4"/>
  <c r="Z43" i="4"/>
  <c r="Z42" i="4"/>
  <c r="Z41" i="4"/>
  <c r="Z40" i="4"/>
  <c r="Z39" i="4"/>
  <c r="Z38" i="4"/>
  <c r="Z37" i="4"/>
  <c r="Z36" i="4"/>
  <c r="Z35" i="4"/>
  <c r="Z34" i="4"/>
  <c r="Z33" i="4"/>
  <c r="Z32" i="4"/>
  <c r="Z31" i="4"/>
  <c r="Z30" i="4"/>
  <c r="Z29" i="4"/>
  <c r="Z28" i="4"/>
  <c r="Z27" i="4"/>
  <c r="Z26" i="4"/>
  <c r="Z25" i="4"/>
  <c r="Z24" i="4"/>
  <c r="Z23" i="4"/>
  <c r="Z22" i="4"/>
  <c r="Z21" i="4"/>
  <c r="Z20" i="4"/>
  <c r="Z19" i="4"/>
  <c r="Z18" i="4"/>
  <c r="Z17" i="4"/>
  <c r="Z16" i="4"/>
  <c r="Z15" i="4"/>
  <c r="Z14" i="4"/>
  <c r="Z13" i="4"/>
  <c r="Z12" i="4"/>
  <c r="Z11" i="4"/>
  <c r="Z10" i="4"/>
  <c r="Z9" i="4"/>
  <c r="Z8" i="4"/>
  <c r="Z7" i="4"/>
  <c r="Z6" i="4"/>
  <c r="Z5" i="4"/>
  <c r="X104" i="4"/>
  <c r="X103" i="4"/>
  <c r="X102" i="4"/>
  <c r="X101" i="4"/>
  <c r="X100" i="4"/>
  <c r="X99" i="4"/>
  <c r="X98" i="4"/>
  <c r="X97" i="4"/>
  <c r="X96" i="4"/>
  <c r="X95" i="4"/>
  <c r="X94" i="4"/>
  <c r="X93" i="4"/>
  <c r="X92" i="4"/>
  <c r="X91" i="4"/>
  <c r="X90" i="4"/>
  <c r="X89" i="4"/>
  <c r="X88" i="4"/>
  <c r="X87" i="4"/>
  <c r="X86" i="4"/>
  <c r="X85" i="4"/>
  <c r="X84" i="4"/>
  <c r="X83" i="4"/>
  <c r="X82" i="4"/>
  <c r="X81" i="4"/>
  <c r="X80" i="4"/>
  <c r="X79" i="4"/>
  <c r="X78" i="4"/>
  <c r="X77" i="4"/>
  <c r="X76" i="4"/>
  <c r="X75" i="4"/>
  <c r="X74" i="4"/>
  <c r="X73" i="4"/>
  <c r="X72" i="4"/>
  <c r="X71" i="4"/>
  <c r="X70" i="4"/>
  <c r="X69" i="4"/>
  <c r="X68" i="4"/>
  <c r="X67" i="4"/>
  <c r="X66" i="4"/>
  <c r="X65" i="4"/>
  <c r="X64" i="4"/>
  <c r="X63" i="4"/>
  <c r="X62" i="4"/>
  <c r="X61" i="4"/>
  <c r="X60" i="4"/>
  <c r="X59" i="4"/>
  <c r="X58" i="4"/>
  <c r="X57" i="4"/>
  <c r="X56" i="4"/>
  <c r="X55" i="4"/>
  <c r="X54" i="4"/>
  <c r="X53" i="4"/>
  <c r="X52" i="4"/>
  <c r="X51" i="4"/>
  <c r="X50" i="4"/>
  <c r="X49" i="4"/>
  <c r="X48" i="4"/>
  <c r="X47" i="4"/>
  <c r="X46" i="4"/>
  <c r="X45" i="4"/>
  <c r="X44" i="4"/>
  <c r="X43" i="4"/>
  <c r="X42" i="4"/>
  <c r="X41" i="4"/>
  <c r="X40" i="4"/>
  <c r="X39" i="4"/>
  <c r="X38" i="4"/>
  <c r="X37" i="4"/>
  <c r="X36" i="4"/>
  <c r="X35" i="4"/>
  <c r="X34" i="4"/>
  <c r="X33" i="4"/>
  <c r="X32" i="4"/>
  <c r="X31" i="4"/>
  <c r="X30" i="4"/>
  <c r="X29" i="4"/>
  <c r="X28" i="4"/>
  <c r="X27" i="4"/>
  <c r="X26" i="4"/>
  <c r="X25" i="4"/>
  <c r="X24" i="4"/>
  <c r="X23" i="4"/>
  <c r="X22" i="4"/>
  <c r="X21" i="4"/>
  <c r="X20" i="4"/>
  <c r="X19" i="4"/>
  <c r="X18" i="4"/>
  <c r="X17" i="4"/>
  <c r="X16" i="4"/>
  <c r="X15" i="4"/>
  <c r="X14" i="4"/>
  <c r="X13" i="4"/>
  <c r="X12" i="4"/>
  <c r="X11" i="4"/>
  <c r="X10" i="4"/>
  <c r="X9" i="4"/>
  <c r="X8" i="4"/>
  <c r="X7" i="4"/>
  <c r="X6" i="4"/>
  <c r="X5" i="4"/>
  <c r="V104" i="4"/>
  <c r="V103" i="4"/>
  <c r="V102" i="4"/>
  <c r="V101" i="4"/>
  <c r="V100" i="4"/>
  <c r="V99" i="4"/>
  <c r="V98" i="4"/>
  <c r="V97" i="4"/>
  <c r="V96" i="4"/>
  <c r="V95" i="4"/>
  <c r="V94" i="4"/>
  <c r="V93" i="4"/>
  <c r="V92" i="4"/>
  <c r="V91" i="4"/>
  <c r="V90" i="4"/>
  <c r="V89" i="4"/>
  <c r="V88" i="4"/>
  <c r="V87" i="4"/>
  <c r="V86" i="4"/>
  <c r="V85" i="4"/>
  <c r="V84" i="4"/>
  <c r="V83" i="4"/>
  <c r="V82" i="4"/>
  <c r="V81" i="4"/>
  <c r="V80" i="4"/>
  <c r="V79" i="4"/>
  <c r="V78" i="4"/>
  <c r="V77" i="4"/>
  <c r="V76" i="4"/>
  <c r="V75" i="4"/>
  <c r="V74" i="4"/>
  <c r="V73" i="4"/>
  <c r="V72" i="4"/>
  <c r="V71" i="4"/>
  <c r="V70" i="4"/>
  <c r="V69" i="4"/>
  <c r="V68" i="4"/>
  <c r="V67" i="4"/>
  <c r="V66" i="4"/>
  <c r="V65" i="4"/>
  <c r="V64" i="4"/>
  <c r="V63" i="4"/>
  <c r="V62" i="4"/>
  <c r="V61" i="4"/>
  <c r="V60" i="4"/>
  <c r="V59" i="4"/>
  <c r="V58" i="4"/>
  <c r="V57" i="4"/>
  <c r="V56" i="4"/>
  <c r="V55" i="4"/>
  <c r="V54" i="4"/>
  <c r="V53" i="4"/>
  <c r="V52" i="4"/>
  <c r="V51" i="4"/>
  <c r="V50" i="4"/>
  <c r="V49" i="4"/>
  <c r="V48" i="4"/>
  <c r="V47" i="4"/>
  <c r="V46" i="4"/>
  <c r="V45" i="4"/>
  <c r="V44" i="4"/>
  <c r="V43" i="4"/>
  <c r="V42" i="4"/>
  <c r="V41" i="4"/>
  <c r="V40" i="4"/>
  <c r="V39" i="4"/>
  <c r="V38" i="4"/>
  <c r="V37" i="4"/>
  <c r="V36" i="4"/>
  <c r="V35" i="4"/>
  <c r="V34" i="4"/>
  <c r="V33" i="4"/>
  <c r="V32" i="4"/>
  <c r="V31" i="4"/>
  <c r="V30" i="4"/>
  <c r="V29" i="4"/>
  <c r="V28" i="4"/>
  <c r="V27" i="4"/>
  <c r="V26" i="4"/>
  <c r="V25" i="4"/>
  <c r="V24" i="4"/>
  <c r="V23" i="4"/>
  <c r="V22" i="4"/>
  <c r="V21" i="4"/>
  <c r="V20" i="4"/>
  <c r="V19" i="4"/>
  <c r="V18" i="4"/>
  <c r="V17" i="4"/>
  <c r="V16" i="4"/>
  <c r="V15" i="4"/>
  <c r="V14" i="4"/>
  <c r="V13" i="4"/>
  <c r="V12" i="4"/>
  <c r="V11" i="4"/>
  <c r="V10" i="4"/>
  <c r="V9" i="4"/>
  <c r="V8" i="4"/>
  <c r="V7" i="4"/>
  <c r="V6" i="4"/>
  <c r="V5" i="4"/>
  <c r="T104" i="4"/>
  <c r="T103" i="4"/>
  <c r="T102" i="4"/>
  <c r="T101" i="4"/>
  <c r="T100" i="4"/>
  <c r="T99" i="4"/>
  <c r="T98" i="4"/>
  <c r="T97" i="4"/>
  <c r="T96" i="4"/>
  <c r="T95" i="4"/>
  <c r="T94" i="4"/>
  <c r="T93" i="4"/>
  <c r="T92" i="4"/>
  <c r="T91" i="4"/>
  <c r="T90" i="4"/>
  <c r="T89" i="4"/>
  <c r="T88" i="4"/>
  <c r="T87" i="4"/>
  <c r="T86" i="4"/>
  <c r="T85" i="4"/>
  <c r="T84" i="4"/>
  <c r="T83" i="4"/>
  <c r="T82" i="4"/>
  <c r="T81" i="4"/>
  <c r="T80" i="4"/>
  <c r="T79" i="4"/>
  <c r="T78" i="4"/>
  <c r="T77" i="4"/>
  <c r="T76" i="4"/>
  <c r="T75" i="4"/>
  <c r="T74" i="4"/>
  <c r="T73" i="4"/>
  <c r="T72" i="4"/>
  <c r="T71" i="4"/>
  <c r="T70" i="4"/>
  <c r="T69" i="4"/>
  <c r="T68" i="4"/>
  <c r="T67" i="4"/>
  <c r="T66" i="4"/>
  <c r="T65" i="4"/>
  <c r="T64" i="4"/>
  <c r="T63" i="4"/>
  <c r="T62" i="4"/>
  <c r="T61" i="4"/>
  <c r="T60" i="4"/>
  <c r="T59" i="4"/>
  <c r="T58" i="4"/>
  <c r="T57" i="4"/>
  <c r="T56" i="4"/>
  <c r="T55" i="4"/>
  <c r="T54" i="4"/>
  <c r="T53" i="4"/>
  <c r="T52" i="4"/>
  <c r="T51" i="4"/>
  <c r="T50" i="4"/>
  <c r="T49" i="4"/>
  <c r="T48" i="4"/>
  <c r="T47" i="4"/>
  <c r="T46" i="4"/>
  <c r="T45" i="4"/>
  <c r="T44" i="4"/>
  <c r="T43" i="4"/>
  <c r="T42" i="4"/>
  <c r="T41" i="4"/>
  <c r="T40" i="4"/>
  <c r="T39" i="4"/>
  <c r="T38" i="4"/>
  <c r="T37" i="4"/>
  <c r="T36" i="4"/>
  <c r="T35" i="4"/>
  <c r="T34" i="4"/>
  <c r="T33" i="4"/>
  <c r="T32" i="4"/>
  <c r="T31" i="4"/>
  <c r="T30" i="4"/>
  <c r="T29" i="4"/>
  <c r="T28" i="4"/>
  <c r="T27" i="4"/>
  <c r="T26" i="4"/>
  <c r="T25" i="4"/>
  <c r="T24" i="4"/>
  <c r="T23" i="4"/>
  <c r="T22" i="4"/>
  <c r="T21" i="4"/>
  <c r="T20" i="4"/>
  <c r="T19" i="4"/>
  <c r="T18" i="4"/>
  <c r="T17" i="4"/>
  <c r="T16" i="4"/>
  <c r="T15" i="4"/>
  <c r="T14" i="4"/>
  <c r="T13" i="4"/>
  <c r="T12" i="4"/>
  <c r="T11" i="4"/>
  <c r="T10" i="4"/>
  <c r="T9" i="4"/>
  <c r="T8" i="4"/>
  <c r="T7" i="4"/>
  <c r="T6" i="4"/>
  <c r="T5" i="4"/>
  <c r="R104" i="4"/>
  <c r="R103" i="4"/>
  <c r="R102" i="4"/>
  <c r="R101" i="4"/>
  <c r="R100" i="4"/>
  <c r="R99" i="4"/>
  <c r="R98" i="4"/>
  <c r="R97" i="4"/>
  <c r="R96" i="4"/>
  <c r="R95" i="4"/>
  <c r="R94" i="4"/>
  <c r="R93" i="4"/>
  <c r="R92" i="4"/>
  <c r="R91" i="4"/>
  <c r="R90" i="4"/>
  <c r="R89" i="4"/>
  <c r="R88" i="4"/>
  <c r="R87" i="4"/>
  <c r="R86" i="4"/>
  <c r="R85" i="4"/>
  <c r="R84" i="4"/>
  <c r="R83" i="4"/>
  <c r="R82" i="4"/>
  <c r="R81" i="4"/>
  <c r="R80" i="4"/>
  <c r="R79" i="4"/>
  <c r="R78" i="4"/>
  <c r="R77" i="4"/>
  <c r="R76" i="4"/>
  <c r="R75" i="4"/>
  <c r="R74" i="4"/>
  <c r="R73" i="4"/>
  <c r="R72" i="4"/>
  <c r="R71" i="4"/>
  <c r="R70" i="4"/>
  <c r="R69" i="4"/>
  <c r="R68" i="4"/>
  <c r="R67" i="4"/>
  <c r="R66" i="4"/>
  <c r="R65" i="4"/>
  <c r="R64" i="4"/>
  <c r="R63" i="4"/>
  <c r="R62" i="4"/>
  <c r="R61" i="4"/>
  <c r="R60" i="4"/>
  <c r="R59" i="4"/>
  <c r="R58" i="4"/>
  <c r="R57" i="4"/>
  <c r="R56" i="4"/>
  <c r="R55" i="4"/>
  <c r="R54" i="4"/>
  <c r="R53" i="4"/>
  <c r="R52" i="4"/>
  <c r="R51" i="4"/>
  <c r="R50" i="4"/>
  <c r="R49" i="4"/>
  <c r="R48" i="4"/>
  <c r="R47" i="4"/>
  <c r="R46" i="4"/>
  <c r="R45" i="4"/>
  <c r="R44" i="4"/>
  <c r="R43" i="4"/>
  <c r="R42" i="4"/>
  <c r="R41" i="4"/>
  <c r="R40" i="4"/>
  <c r="R39" i="4"/>
  <c r="R38" i="4"/>
  <c r="R37" i="4"/>
  <c r="R36" i="4"/>
  <c r="R35" i="4"/>
  <c r="R34" i="4"/>
  <c r="R33" i="4"/>
  <c r="R32" i="4"/>
  <c r="R31" i="4"/>
  <c r="R30" i="4"/>
  <c r="R29" i="4"/>
  <c r="R28" i="4"/>
  <c r="R27" i="4"/>
  <c r="R26" i="4"/>
  <c r="R25" i="4"/>
  <c r="R24" i="4"/>
  <c r="R23" i="4"/>
  <c r="R22" i="4"/>
  <c r="R21" i="4"/>
  <c r="R20" i="4"/>
  <c r="R19" i="4"/>
  <c r="R18" i="4"/>
  <c r="R17" i="4"/>
  <c r="R16" i="4"/>
  <c r="R15" i="4"/>
  <c r="R14" i="4"/>
  <c r="R13" i="4"/>
  <c r="R12" i="4"/>
  <c r="R11" i="4"/>
  <c r="R10" i="4"/>
  <c r="R9" i="4"/>
  <c r="R8" i="4"/>
  <c r="R7" i="4"/>
  <c r="R6" i="4"/>
  <c r="R5" i="4"/>
  <c r="P104" i="4"/>
  <c r="P103" i="4"/>
  <c r="P102" i="4"/>
  <c r="P101" i="4"/>
  <c r="P100" i="4"/>
  <c r="P99" i="4"/>
  <c r="P98" i="4"/>
  <c r="P97" i="4"/>
  <c r="P96" i="4"/>
  <c r="P95" i="4"/>
  <c r="P94" i="4"/>
  <c r="P93" i="4"/>
  <c r="P92" i="4"/>
  <c r="P91" i="4"/>
  <c r="P90" i="4"/>
  <c r="P89" i="4"/>
  <c r="P88" i="4"/>
  <c r="P87" i="4"/>
  <c r="P86" i="4"/>
  <c r="P85" i="4"/>
  <c r="P84" i="4"/>
  <c r="P83" i="4"/>
  <c r="P82" i="4"/>
  <c r="P81" i="4"/>
  <c r="P80" i="4"/>
  <c r="P79" i="4"/>
  <c r="P78" i="4"/>
  <c r="P77" i="4"/>
  <c r="P76" i="4"/>
  <c r="P75" i="4"/>
  <c r="P74" i="4"/>
  <c r="P73" i="4"/>
  <c r="P72" i="4"/>
  <c r="P71" i="4"/>
  <c r="P70" i="4"/>
  <c r="P69" i="4"/>
  <c r="P68" i="4"/>
  <c r="P67" i="4"/>
  <c r="P66" i="4"/>
  <c r="P65" i="4"/>
  <c r="P64" i="4"/>
  <c r="P63" i="4"/>
  <c r="P62" i="4"/>
  <c r="P61" i="4"/>
  <c r="P60" i="4"/>
  <c r="P59" i="4"/>
  <c r="P58" i="4"/>
  <c r="P57" i="4"/>
  <c r="P56" i="4"/>
  <c r="P55" i="4"/>
  <c r="P54" i="4"/>
  <c r="P53" i="4"/>
  <c r="P52" i="4"/>
  <c r="P51" i="4"/>
  <c r="P50" i="4"/>
  <c r="P49" i="4"/>
  <c r="P48" i="4"/>
  <c r="P47" i="4"/>
  <c r="P46" i="4"/>
  <c r="P45" i="4"/>
  <c r="P44" i="4"/>
  <c r="P43" i="4"/>
  <c r="P42" i="4"/>
  <c r="P41" i="4"/>
  <c r="P40" i="4"/>
  <c r="P39" i="4"/>
  <c r="P38" i="4"/>
  <c r="P37" i="4"/>
  <c r="P36" i="4"/>
  <c r="P35" i="4"/>
  <c r="P34" i="4"/>
  <c r="P33" i="4"/>
  <c r="P32" i="4"/>
  <c r="P31" i="4"/>
  <c r="P30" i="4"/>
  <c r="P29" i="4"/>
  <c r="P28" i="4"/>
  <c r="P27" i="4"/>
  <c r="P26" i="4"/>
  <c r="P25" i="4"/>
  <c r="P24" i="4"/>
  <c r="P23" i="4"/>
  <c r="P22" i="4"/>
  <c r="P21" i="4"/>
  <c r="P20" i="4"/>
  <c r="P19" i="4"/>
  <c r="P18" i="4"/>
  <c r="P17" i="4"/>
  <c r="P16" i="4"/>
  <c r="P15" i="4"/>
  <c r="P14" i="4"/>
  <c r="P13" i="4"/>
  <c r="P12" i="4"/>
  <c r="P11" i="4"/>
  <c r="P10" i="4"/>
  <c r="P9" i="4"/>
  <c r="P8" i="4"/>
  <c r="P7" i="4"/>
  <c r="P6" i="4"/>
  <c r="P5" i="4"/>
  <c r="N104" i="4"/>
  <c r="N103" i="4"/>
  <c r="N102" i="4"/>
  <c r="N101" i="4"/>
  <c r="N100" i="4"/>
  <c r="N99" i="4"/>
  <c r="N98" i="4"/>
  <c r="N97" i="4"/>
  <c r="N96" i="4"/>
  <c r="N95" i="4"/>
  <c r="N94" i="4"/>
  <c r="N93" i="4"/>
  <c r="N92" i="4"/>
  <c r="N91" i="4"/>
  <c r="N90" i="4"/>
  <c r="N89" i="4"/>
  <c r="N88" i="4"/>
  <c r="N87" i="4"/>
  <c r="N86" i="4"/>
  <c r="N85" i="4"/>
  <c r="N84" i="4"/>
  <c r="N83" i="4"/>
  <c r="N82" i="4"/>
  <c r="N81" i="4"/>
  <c r="N80" i="4"/>
  <c r="N79" i="4"/>
  <c r="N78" i="4"/>
  <c r="N77" i="4"/>
  <c r="N76" i="4"/>
  <c r="N75" i="4"/>
  <c r="N74" i="4"/>
  <c r="N73" i="4"/>
  <c r="N72" i="4"/>
  <c r="N71" i="4"/>
  <c r="N70" i="4"/>
  <c r="N69" i="4"/>
  <c r="N68" i="4"/>
  <c r="N67" i="4"/>
  <c r="N66" i="4"/>
  <c r="N65" i="4"/>
  <c r="N64" i="4"/>
  <c r="N63" i="4"/>
  <c r="N62" i="4"/>
  <c r="N61" i="4"/>
  <c r="N60" i="4"/>
  <c r="N59" i="4"/>
  <c r="N58" i="4"/>
  <c r="N57" i="4"/>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N9" i="4"/>
  <c r="N8" i="4"/>
  <c r="N7" i="4"/>
  <c r="N6" i="4"/>
  <c r="N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5" i="4"/>
  <c r="J104" i="4"/>
  <c r="J103"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J10" i="4"/>
  <c r="J9" i="4"/>
  <c r="J8" i="4"/>
  <c r="J7" i="4"/>
  <c r="J6" i="4"/>
  <c r="J5" i="4"/>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5" i="4"/>
  <c r="AK104" i="5"/>
  <c r="AK103" i="5"/>
  <c r="AK102" i="5"/>
  <c r="AK101" i="5"/>
  <c r="AK100" i="5"/>
  <c r="AK99" i="5"/>
  <c r="AK98" i="5"/>
  <c r="AK97" i="5"/>
  <c r="AK96" i="5"/>
  <c r="AK95" i="5"/>
  <c r="AK94" i="5"/>
  <c r="AK93" i="5"/>
  <c r="AK92" i="5"/>
  <c r="AK91" i="5"/>
  <c r="AK90" i="5"/>
  <c r="AK89" i="5"/>
  <c r="AK88" i="5"/>
  <c r="AK87" i="5"/>
  <c r="AK86" i="5"/>
  <c r="AK85" i="5"/>
  <c r="AK84" i="5"/>
  <c r="AK83" i="5"/>
  <c r="AK82" i="5"/>
  <c r="AK81" i="5"/>
  <c r="AK80" i="5"/>
  <c r="AK79" i="5"/>
  <c r="AK78" i="5"/>
  <c r="AK77" i="5"/>
  <c r="AK76" i="5"/>
  <c r="AK75" i="5"/>
  <c r="AK74" i="5"/>
  <c r="AK73" i="5"/>
  <c r="AK72" i="5"/>
  <c r="AK71" i="5"/>
  <c r="AK70" i="5"/>
  <c r="AK69" i="5"/>
  <c r="AK68" i="5"/>
  <c r="AK67" i="5"/>
  <c r="AK66" i="5"/>
  <c r="AK65" i="5"/>
  <c r="AK64" i="5"/>
  <c r="AK63" i="5"/>
  <c r="AK62" i="5"/>
  <c r="AK61" i="5"/>
  <c r="AK60" i="5"/>
  <c r="AK59" i="5"/>
  <c r="AK58" i="5"/>
  <c r="AK57" i="5"/>
  <c r="AK56" i="5"/>
  <c r="AK55" i="5"/>
  <c r="AK54" i="5"/>
  <c r="AK53" i="5"/>
  <c r="AK52" i="5"/>
  <c r="AK51" i="5"/>
  <c r="AK50" i="5"/>
  <c r="AK49" i="5"/>
  <c r="AK48" i="5"/>
  <c r="AK47" i="5"/>
  <c r="AK46" i="5"/>
  <c r="AK45" i="5"/>
  <c r="AK44" i="5"/>
  <c r="AK43" i="5"/>
  <c r="AK42" i="5"/>
  <c r="AK41" i="5"/>
  <c r="AK40" i="5"/>
  <c r="AK39" i="5"/>
  <c r="AK38" i="5"/>
  <c r="AK37" i="5"/>
  <c r="AK36" i="5"/>
  <c r="AK35" i="5"/>
  <c r="AK34" i="5"/>
  <c r="AK33" i="5"/>
  <c r="AK32" i="5"/>
  <c r="AK31" i="5"/>
  <c r="AK30" i="5"/>
  <c r="AK29" i="5"/>
  <c r="AK28" i="5"/>
  <c r="AK27" i="5"/>
  <c r="AK26" i="5"/>
  <c r="AK25" i="5"/>
  <c r="AK24" i="5"/>
  <c r="AK23" i="5"/>
  <c r="AK22" i="5"/>
  <c r="AK21" i="5"/>
  <c r="AK20" i="5"/>
  <c r="AK19" i="5"/>
  <c r="AK18" i="5"/>
  <c r="AK17" i="5"/>
  <c r="AK16" i="5"/>
  <c r="AK15" i="5"/>
  <c r="AK14" i="5"/>
  <c r="AK13" i="5"/>
  <c r="AK12" i="5"/>
  <c r="AK11" i="5"/>
  <c r="AK10" i="5"/>
  <c r="AK9" i="5"/>
  <c r="AK8" i="5"/>
  <c r="AK7" i="5"/>
  <c r="AK6" i="5"/>
  <c r="AK5" i="5"/>
  <c r="AI104" i="5"/>
  <c r="AI103" i="5"/>
  <c r="AI102" i="5"/>
  <c r="AI101" i="5"/>
  <c r="AI100" i="5"/>
  <c r="AI99" i="5"/>
  <c r="AI98" i="5"/>
  <c r="AI97" i="5"/>
  <c r="AI96" i="5"/>
  <c r="AI95" i="5"/>
  <c r="AI94" i="5"/>
  <c r="AI93" i="5"/>
  <c r="AI92" i="5"/>
  <c r="AI91" i="5"/>
  <c r="AI90" i="5"/>
  <c r="AI89" i="5"/>
  <c r="AI88" i="5"/>
  <c r="AI87" i="5"/>
  <c r="AI86" i="5"/>
  <c r="AI85" i="5"/>
  <c r="AI84" i="5"/>
  <c r="AI83" i="5"/>
  <c r="AI82" i="5"/>
  <c r="AI81" i="5"/>
  <c r="AI80" i="5"/>
  <c r="AI79" i="5"/>
  <c r="AI78" i="5"/>
  <c r="AI77" i="5"/>
  <c r="AI76" i="5"/>
  <c r="AI75" i="5"/>
  <c r="AI74" i="5"/>
  <c r="AI73" i="5"/>
  <c r="AI72" i="5"/>
  <c r="AI71" i="5"/>
  <c r="AI70" i="5"/>
  <c r="AI69" i="5"/>
  <c r="AI68" i="5"/>
  <c r="AI67" i="5"/>
  <c r="AI66" i="5"/>
  <c r="AI65" i="5"/>
  <c r="AI64" i="5"/>
  <c r="AI63" i="5"/>
  <c r="AI62" i="5"/>
  <c r="AI61" i="5"/>
  <c r="AI60" i="5"/>
  <c r="AI59" i="5"/>
  <c r="AI58" i="5"/>
  <c r="AI57" i="5"/>
  <c r="AI56" i="5"/>
  <c r="AI55" i="5"/>
  <c r="AI54" i="5"/>
  <c r="AI53" i="5"/>
  <c r="AI52" i="5"/>
  <c r="AI51" i="5"/>
  <c r="AI50" i="5"/>
  <c r="AI49" i="5"/>
  <c r="AI48" i="5"/>
  <c r="AI47" i="5"/>
  <c r="AI46" i="5"/>
  <c r="AI45" i="5"/>
  <c r="AI44" i="5"/>
  <c r="AI43" i="5"/>
  <c r="AI42" i="5"/>
  <c r="AI41" i="5"/>
  <c r="AI40" i="5"/>
  <c r="AI39" i="5"/>
  <c r="AI38" i="5"/>
  <c r="AI37" i="5"/>
  <c r="AI36" i="5"/>
  <c r="AI35" i="5"/>
  <c r="AI34" i="5"/>
  <c r="AI33" i="5"/>
  <c r="AI32" i="5"/>
  <c r="AI31" i="5"/>
  <c r="AI30" i="5"/>
  <c r="AI29" i="5"/>
  <c r="AI28" i="5"/>
  <c r="AI27" i="5"/>
  <c r="AI26" i="5"/>
  <c r="AI25" i="5"/>
  <c r="AI24" i="5"/>
  <c r="AI23" i="5"/>
  <c r="AI22" i="5"/>
  <c r="AI21" i="5"/>
  <c r="AI20" i="5"/>
  <c r="AI19" i="5"/>
  <c r="AI18" i="5"/>
  <c r="AI17" i="5"/>
  <c r="AI16" i="5"/>
  <c r="AI15" i="5"/>
  <c r="AI14" i="5"/>
  <c r="AI13" i="5"/>
  <c r="AI12" i="5"/>
  <c r="AI11" i="5"/>
  <c r="AI10" i="5"/>
  <c r="AI9" i="5"/>
  <c r="AI8" i="5"/>
  <c r="AI7" i="5"/>
  <c r="AI6" i="5"/>
  <c r="AI5" i="5"/>
  <c r="AG104" i="5"/>
  <c r="AG103" i="5"/>
  <c r="AG102" i="5"/>
  <c r="AG101" i="5"/>
  <c r="AG100" i="5"/>
  <c r="AG99" i="5"/>
  <c r="AG98" i="5"/>
  <c r="AG97" i="5"/>
  <c r="AG96" i="5"/>
  <c r="AG95" i="5"/>
  <c r="AG94" i="5"/>
  <c r="AG93" i="5"/>
  <c r="AG92" i="5"/>
  <c r="AG91" i="5"/>
  <c r="AG90" i="5"/>
  <c r="AG89" i="5"/>
  <c r="AG88" i="5"/>
  <c r="AG87" i="5"/>
  <c r="AG86" i="5"/>
  <c r="AG85" i="5"/>
  <c r="AG84" i="5"/>
  <c r="AG83" i="5"/>
  <c r="AG82" i="5"/>
  <c r="AG81" i="5"/>
  <c r="AG80" i="5"/>
  <c r="AG79" i="5"/>
  <c r="AG78" i="5"/>
  <c r="AG77" i="5"/>
  <c r="AG76" i="5"/>
  <c r="AG75" i="5"/>
  <c r="AG74" i="5"/>
  <c r="AG73" i="5"/>
  <c r="AG72" i="5"/>
  <c r="AG71" i="5"/>
  <c r="AG70" i="5"/>
  <c r="AG69" i="5"/>
  <c r="AG68" i="5"/>
  <c r="AG67" i="5"/>
  <c r="AG66" i="5"/>
  <c r="AG65" i="5"/>
  <c r="AG64" i="5"/>
  <c r="AG63" i="5"/>
  <c r="AG62" i="5"/>
  <c r="AG61" i="5"/>
  <c r="AG60" i="5"/>
  <c r="AG59" i="5"/>
  <c r="AG58" i="5"/>
  <c r="AG57" i="5"/>
  <c r="AG56" i="5"/>
  <c r="AG55" i="5"/>
  <c r="AG54" i="5"/>
  <c r="AG53" i="5"/>
  <c r="AG52" i="5"/>
  <c r="AG51" i="5"/>
  <c r="AG50" i="5"/>
  <c r="AG49" i="5"/>
  <c r="AG48" i="5"/>
  <c r="AG47" i="5"/>
  <c r="AG46" i="5"/>
  <c r="AG45" i="5"/>
  <c r="AG44" i="5"/>
  <c r="AG43" i="5"/>
  <c r="AG42" i="5"/>
  <c r="AG41" i="5"/>
  <c r="AG40" i="5"/>
  <c r="AG39" i="5"/>
  <c r="AG38" i="5"/>
  <c r="AG37" i="5"/>
  <c r="AG36" i="5"/>
  <c r="AG35" i="5"/>
  <c r="AG34" i="5"/>
  <c r="AG33" i="5"/>
  <c r="AG32" i="5"/>
  <c r="AG31" i="5"/>
  <c r="AG30" i="5"/>
  <c r="AG29" i="5"/>
  <c r="AG28" i="5"/>
  <c r="AG27" i="5"/>
  <c r="AG26" i="5"/>
  <c r="AG25" i="5"/>
  <c r="AG24" i="5"/>
  <c r="AG23" i="5"/>
  <c r="AG22" i="5"/>
  <c r="AG21" i="5"/>
  <c r="AG20" i="5"/>
  <c r="AG19" i="5"/>
  <c r="AG18" i="5"/>
  <c r="AG17" i="5"/>
  <c r="AG16" i="5"/>
  <c r="AG15" i="5"/>
  <c r="AG14" i="5"/>
  <c r="AG13" i="5"/>
  <c r="AG12" i="5"/>
  <c r="AG11" i="5"/>
  <c r="AG10" i="5"/>
  <c r="AG9" i="5"/>
  <c r="AG8" i="5"/>
  <c r="AG7" i="5"/>
  <c r="AG6" i="5"/>
  <c r="AG5" i="5"/>
  <c r="Z104" i="5"/>
  <c r="Z103" i="5"/>
  <c r="Z102" i="5"/>
  <c r="Z101" i="5"/>
  <c r="Z100" i="5"/>
  <c r="Z99" i="5"/>
  <c r="Z98" i="5"/>
  <c r="Z97" i="5"/>
  <c r="Z96" i="5"/>
  <c r="Z95" i="5"/>
  <c r="Z94" i="5"/>
  <c r="Z93" i="5"/>
  <c r="Z92" i="5"/>
  <c r="Z91" i="5"/>
  <c r="Z90" i="5"/>
  <c r="Z89" i="5"/>
  <c r="Z88" i="5"/>
  <c r="Z87" i="5"/>
  <c r="Z86" i="5"/>
  <c r="Z85" i="5"/>
  <c r="Z84" i="5"/>
  <c r="Z83" i="5"/>
  <c r="Z82" i="5"/>
  <c r="Z81" i="5"/>
  <c r="Z80" i="5"/>
  <c r="Z79" i="5"/>
  <c r="Z78" i="5"/>
  <c r="Z77" i="5"/>
  <c r="Z76" i="5"/>
  <c r="Z75" i="5"/>
  <c r="Z74" i="5"/>
  <c r="Z73" i="5"/>
  <c r="Z72" i="5"/>
  <c r="Z71" i="5"/>
  <c r="Z70" i="5"/>
  <c r="Z69" i="5"/>
  <c r="Z68" i="5"/>
  <c r="Z67" i="5"/>
  <c r="Z66" i="5"/>
  <c r="Z65" i="5"/>
  <c r="Z64" i="5"/>
  <c r="Z63" i="5"/>
  <c r="Z62" i="5"/>
  <c r="Z61" i="5"/>
  <c r="Z60" i="5"/>
  <c r="Z59" i="5"/>
  <c r="Z58" i="5"/>
  <c r="Z57" i="5"/>
  <c r="Z56" i="5"/>
  <c r="Z55" i="5"/>
  <c r="Z54" i="5"/>
  <c r="Z53" i="5"/>
  <c r="Z52" i="5"/>
  <c r="Z51" i="5"/>
  <c r="Z50" i="5"/>
  <c r="Z49" i="5"/>
  <c r="Z48" i="5"/>
  <c r="Z47" i="5"/>
  <c r="Z46" i="5"/>
  <c r="Z45" i="5"/>
  <c r="Z44" i="5"/>
  <c r="Z43" i="5"/>
  <c r="Z42" i="5"/>
  <c r="Z41" i="5"/>
  <c r="Z40" i="5"/>
  <c r="Z39" i="5"/>
  <c r="Z38" i="5"/>
  <c r="Z37" i="5"/>
  <c r="Z36" i="5"/>
  <c r="Z35" i="5"/>
  <c r="Z34" i="5"/>
  <c r="Z33" i="5"/>
  <c r="Z32" i="5"/>
  <c r="Z31" i="5"/>
  <c r="Z30" i="5"/>
  <c r="Z29" i="5"/>
  <c r="Z28" i="5"/>
  <c r="Z27" i="5"/>
  <c r="Z26" i="5"/>
  <c r="Z25" i="5"/>
  <c r="Z24" i="5"/>
  <c r="Z23" i="5"/>
  <c r="Z22" i="5"/>
  <c r="Z21" i="5"/>
  <c r="Z20" i="5"/>
  <c r="Z19" i="5"/>
  <c r="Z18" i="5"/>
  <c r="Z17" i="5"/>
  <c r="Z16" i="5"/>
  <c r="Z15" i="5"/>
  <c r="Z14" i="5"/>
  <c r="Z13" i="5"/>
  <c r="Z12" i="5"/>
  <c r="Z11" i="5"/>
  <c r="Z10" i="5"/>
  <c r="Z9" i="5"/>
  <c r="Z8" i="5"/>
  <c r="Z7" i="5"/>
  <c r="Z6" i="5"/>
  <c r="Z5" i="5"/>
  <c r="X104" i="5"/>
  <c r="X103" i="5"/>
  <c r="X102" i="5"/>
  <c r="X101" i="5"/>
  <c r="X100" i="5"/>
  <c r="X99" i="5"/>
  <c r="X98" i="5"/>
  <c r="X97" i="5"/>
  <c r="X96" i="5"/>
  <c r="X95" i="5"/>
  <c r="X94" i="5"/>
  <c r="X93" i="5"/>
  <c r="X92" i="5"/>
  <c r="X91" i="5"/>
  <c r="X90" i="5"/>
  <c r="X89" i="5"/>
  <c r="X88" i="5"/>
  <c r="X87" i="5"/>
  <c r="X86" i="5"/>
  <c r="X85" i="5"/>
  <c r="X84" i="5"/>
  <c r="X83" i="5"/>
  <c r="X82" i="5"/>
  <c r="X81" i="5"/>
  <c r="X80" i="5"/>
  <c r="X79" i="5"/>
  <c r="X78" i="5"/>
  <c r="X77" i="5"/>
  <c r="X76" i="5"/>
  <c r="X75" i="5"/>
  <c r="X74" i="5"/>
  <c r="X73" i="5"/>
  <c r="X72" i="5"/>
  <c r="X71" i="5"/>
  <c r="X70" i="5"/>
  <c r="X69" i="5"/>
  <c r="X68" i="5"/>
  <c r="X67" i="5"/>
  <c r="X66" i="5"/>
  <c r="X65" i="5"/>
  <c r="X64" i="5"/>
  <c r="X63" i="5"/>
  <c r="X62" i="5"/>
  <c r="X61" i="5"/>
  <c r="X60" i="5"/>
  <c r="X59" i="5"/>
  <c r="X58" i="5"/>
  <c r="X57" i="5"/>
  <c r="X56" i="5"/>
  <c r="X55" i="5"/>
  <c r="X54" i="5"/>
  <c r="X53" i="5"/>
  <c r="X52" i="5"/>
  <c r="X51" i="5"/>
  <c r="X50" i="5"/>
  <c r="X49" i="5"/>
  <c r="X48" i="5"/>
  <c r="X47" i="5"/>
  <c r="X46" i="5"/>
  <c r="X45" i="5"/>
  <c r="X44" i="5"/>
  <c r="X43" i="5"/>
  <c r="X42" i="5"/>
  <c r="X41" i="5"/>
  <c r="X40" i="5"/>
  <c r="X39" i="5"/>
  <c r="X38" i="5"/>
  <c r="X37" i="5"/>
  <c r="X36" i="5"/>
  <c r="X35" i="5"/>
  <c r="X34" i="5"/>
  <c r="X33" i="5"/>
  <c r="X32" i="5"/>
  <c r="X31" i="5"/>
  <c r="X30" i="5"/>
  <c r="X29" i="5"/>
  <c r="X28" i="5"/>
  <c r="X27" i="5"/>
  <c r="X26" i="5"/>
  <c r="X25" i="5"/>
  <c r="X24" i="5"/>
  <c r="X23" i="5"/>
  <c r="X22" i="5"/>
  <c r="X21" i="5"/>
  <c r="X20" i="5"/>
  <c r="X19" i="5"/>
  <c r="X18" i="5"/>
  <c r="X17" i="5"/>
  <c r="X16" i="5"/>
  <c r="X15" i="5"/>
  <c r="X14" i="5"/>
  <c r="X13" i="5"/>
  <c r="X12" i="5"/>
  <c r="X11" i="5"/>
  <c r="X10" i="5"/>
  <c r="X9" i="5"/>
  <c r="X8" i="5"/>
  <c r="X7" i="5"/>
  <c r="X6" i="5"/>
  <c r="X5" i="5"/>
  <c r="V104" i="5"/>
  <c r="V103" i="5"/>
  <c r="V102" i="5"/>
  <c r="V101" i="5"/>
  <c r="V100" i="5"/>
  <c r="V99" i="5"/>
  <c r="V98" i="5"/>
  <c r="V97" i="5"/>
  <c r="V96" i="5"/>
  <c r="V95" i="5"/>
  <c r="V94" i="5"/>
  <c r="V93" i="5"/>
  <c r="V92" i="5"/>
  <c r="V91" i="5"/>
  <c r="V90" i="5"/>
  <c r="V89" i="5"/>
  <c r="V88" i="5"/>
  <c r="V87" i="5"/>
  <c r="V86" i="5"/>
  <c r="V85" i="5"/>
  <c r="V84" i="5"/>
  <c r="V83" i="5"/>
  <c r="V82" i="5"/>
  <c r="V81" i="5"/>
  <c r="V80" i="5"/>
  <c r="V79" i="5"/>
  <c r="V78" i="5"/>
  <c r="V77" i="5"/>
  <c r="V76" i="5"/>
  <c r="V75" i="5"/>
  <c r="V74" i="5"/>
  <c r="V73" i="5"/>
  <c r="V72" i="5"/>
  <c r="V71" i="5"/>
  <c r="V70" i="5"/>
  <c r="V69" i="5"/>
  <c r="V68" i="5"/>
  <c r="V67" i="5"/>
  <c r="V66" i="5"/>
  <c r="V65" i="5"/>
  <c r="V64" i="5"/>
  <c r="V63" i="5"/>
  <c r="V62" i="5"/>
  <c r="V61" i="5"/>
  <c r="V60" i="5"/>
  <c r="V59" i="5"/>
  <c r="V58" i="5"/>
  <c r="V57" i="5"/>
  <c r="V56" i="5"/>
  <c r="V55" i="5"/>
  <c r="V54" i="5"/>
  <c r="V53" i="5"/>
  <c r="V52" i="5"/>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V13" i="5"/>
  <c r="V12" i="5"/>
  <c r="V11" i="5"/>
  <c r="V10" i="5"/>
  <c r="V9" i="5"/>
  <c r="V8" i="5"/>
  <c r="V7" i="5"/>
  <c r="V6" i="5"/>
  <c r="V5" i="5"/>
  <c r="T101" i="5"/>
  <c r="T100" i="5"/>
  <c r="T94" i="5"/>
  <c r="T71" i="5"/>
  <c r="T65" i="5"/>
  <c r="T57" i="5"/>
  <c r="T55" i="5"/>
  <c r="T54" i="5"/>
  <c r="T49" i="5"/>
  <c r="T48" i="5"/>
  <c r="T45" i="5"/>
  <c r="T25" i="5"/>
  <c r="T23" i="5"/>
  <c r="T18" i="5"/>
  <c r="T10" i="5"/>
  <c r="T8" i="5"/>
  <c r="T6" i="5"/>
  <c r="T5" i="5"/>
  <c r="R104" i="5"/>
  <c r="R103" i="5"/>
  <c r="R102" i="5"/>
  <c r="R101" i="5"/>
  <c r="R100" i="5"/>
  <c r="R99" i="5"/>
  <c r="R98" i="5"/>
  <c r="R97" i="5"/>
  <c r="R96" i="5"/>
  <c r="R95" i="5"/>
  <c r="R94" i="5"/>
  <c r="R93" i="5"/>
  <c r="R92" i="5"/>
  <c r="R91" i="5"/>
  <c r="R90" i="5"/>
  <c r="R89" i="5"/>
  <c r="R88" i="5"/>
  <c r="R87" i="5"/>
  <c r="R86" i="5"/>
  <c r="R85" i="5"/>
  <c r="R84" i="5"/>
  <c r="R83" i="5"/>
  <c r="R82" i="5"/>
  <c r="R81" i="5"/>
  <c r="R80" i="5"/>
  <c r="R79" i="5"/>
  <c r="R78" i="5"/>
  <c r="R77" i="5"/>
  <c r="R76" i="5"/>
  <c r="R75" i="5"/>
  <c r="R74" i="5"/>
  <c r="R73" i="5"/>
  <c r="R72" i="5"/>
  <c r="R71" i="5"/>
  <c r="R70" i="5"/>
  <c r="R69" i="5"/>
  <c r="R68" i="5"/>
  <c r="R67" i="5"/>
  <c r="R66" i="5"/>
  <c r="R65" i="5"/>
  <c r="R64" i="5"/>
  <c r="R63" i="5"/>
  <c r="R62" i="5"/>
  <c r="R61" i="5"/>
  <c r="R60" i="5"/>
  <c r="R59" i="5"/>
  <c r="R58" i="5"/>
  <c r="R57" i="5"/>
  <c r="R56" i="5"/>
  <c r="R55" i="5"/>
  <c r="R54" i="5"/>
  <c r="R53" i="5"/>
  <c r="R52" i="5"/>
  <c r="R51" i="5"/>
  <c r="R50" i="5"/>
  <c r="R49" i="5"/>
  <c r="R48" i="5"/>
  <c r="R47" i="5"/>
  <c r="R46" i="5"/>
  <c r="R45" i="5"/>
  <c r="R44" i="5"/>
  <c r="R43" i="5"/>
  <c r="R42" i="5"/>
  <c r="R41" i="5"/>
  <c r="R40" i="5"/>
  <c r="R39" i="5"/>
  <c r="R38" i="5"/>
  <c r="R37" i="5"/>
  <c r="R36" i="5"/>
  <c r="R35" i="5"/>
  <c r="R34" i="5"/>
  <c r="R33" i="5"/>
  <c r="R32" i="5"/>
  <c r="R31" i="5"/>
  <c r="R30" i="5"/>
  <c r="R29" i="5"/>
  <c r="R28" i="5"/>
  <c r="R27" i="5"/>
  <c r="R26" i="5"/>
  <c r="R25" i="5"/>
  <c r="R24" i="5"/>
  <c r="R23" i="5"/>
  <c r="R22" i="5"/>
  <c r="R21" i="5"/>
  <c r="R20" i="5"/>
  <c r="R19" i="5"/>
  <c r="R18" i="5"/>
  <c r="R17" i="5"/>
  <c r="R16" i="5"/>
  <c r="R15" i="5"/>
  <c r="R14" i="5"/>
  <c r="R13" i="5"/>
  <c r="R12" i="5"/>
  <c r="R11" i="5"/>
  <c r="R10" i="5"/>
  <c r="R9" i="5"/>
  <c r="R8" i="5"/>
  <c r="R7" i="5"/>
  <c r="R6" i="5"/>
  <c r="R5" i="5"/>
  <c r="P104" i="5"/>
  <c r="P103" i="5"/>
  <c r="P102" i="5"/>
  <c r="P101" i="5"/>
  <c r="P100" i="5"/>
  <c r="P99" i="5"/>
  <c r="P98" i="5"/>
  <c r="P97" i="5"/>
  <c r="P96" i="5"/>
  <c r="P95" i="5"/>
  <c r="P94" i="5"/>
  <c r="P93" i="5"/>
  <c r="P92" i="5"/>
  <c r="P91" i="5"/>
  <c r="P90" i="5"/>
  <c r="P89" i="5"/>
  <c r="P88" i="5"/>
  <c r="P87" i="5"/>
  <c r="P86" i="5"/>
  <c r="P85" i="5"/>
  <c r="P84" i="5"/>
  <c r="P83" i="5"/>
  <c r="P82" i="5"/>
  <c r="P81" i="5"/>
  <c r="P80" i="5"/>
  <c r="P79" i="5"/>
  <c r="P78" i="5"/>
  <c r="P77" i="5"/>
  <c r="P76" i="5"/>
  <c r="P75" i="5"/>
  <c r="P74" i="5"/>
  <c r="P73" i="5"/>
  <c r="P72" i="5"/>
  <c r="P71" i="5"/>
  <c r="P70" i="5"/>
  <c r="P69" i="5"/>
  <c r="P68" i="5"/>
  <c r="P67" i="5"/>
  <c r="P66" i="5"/>
  <c r="P65" i="5"/>
  <c r="P64" i="5"/>
  <c r="P63" i="5"/>
  <c r="P62" i="5"/>
  <c r="P61" i="5"/>
  <c r="P60" i="5"/>
  <c r="P59" i="5"/>
  <c r="P58" i="5"/>
  <c r="P57" i="5"/>
  <c r="P56" i="5"/>
  <c r="P55" i="5"/>
  <c r="P54" i="5"/>
  <c r="P53" i="5"/>
  <c r="P52" i="5"/>
  <c r="P51" i="5"/>
  <c r="P50" i="5"/>
  <c r="P49" i="5"/>
  <c r="P48" i="5"/>
  <c r="P47" i="5"/>
  <c r="P46" i="5"/>
  <c r="P45" i="5"/>
  <c r="P44" i="5"/>
  <c r="P43" i="5"/>
  <c r="P42" i="5"/>
  <c r="P41" i="5"/>
  <c r="P40" i="5"/>
  <c r="P39" i="5"/>
  <c r="P38" i="5"/>
  <c r="P37" i="5"/>
  <c r="P36" i="5"/>
  <c r="P35" i="5"/>
  <c r="P34" i="5"/>
  <c r="P33" i="5"/>
  <c r="P32" i="5"/>
  <c r="P31" i="5"/>
  <c r="P30" i="5"/>
  <c r="P29" i="5"/>
  <c r="P28" i="5"/>
  <c r="P27" i="5"/>
  <c r="P26" i="5"/>
  <c r="P25" i="5"/>
  <c r="P24" i="5"/>
  <c r="P23" i="5"/>
  <c r="P22" i="5"/>
  <c r="P21" i="5"/>
  <c r="P20" i="5"/>
  <c r="P19" i="5"/>
  <c r="P18" i="5"/>
  <c r="P17" i="5"/>
  <c r="P16" i="5"/>
  <c r="P15" i="5"/>
  <c r="P14" i="5"/>
  <c r="P13" i="5"/>
  <c r="P12" i="5"/>
  <c r="P11" i="5"/>
  <c r="P10" i="5"/>
  <c r="P9" i="5"/>
  <c r="P8" i="5"/>
  <c r="P7" i="5"/>
  <c r="P6" i="5"/>
  <c r="P5" i="5"/>
  <c r="N104" i="5"/>
  <c r="N103" i="5"/>
  <c r="N102" i="5"/>
  <c r="N101" i="5"/>
  <c r="N100" i="5"/>
  <c r="N99" i="5"/>
  <c r="N98" i="5"/>
  <c r="N97" i="5"/>
  <c r="N96" i="5"/>
  <c r="N95" i="5"/>
  <c r="N94" i="5"/>
  <c r="N93" i="5"/>
  <c r="N92" i="5"/>
  <c r="N91" i="5"/>
  <c r="N90" i="5"/>
  <c r="N89" i="5"/>
  <c r="N88" i="5"/>
  <c r="N87" i="5"/>
  <c r="N86" i="5"/>
  <c r="N85" i="5"/>
  <c r="N84" i="5"/>
  <c r="N83" i="5"/>
  <c r="N82" i="5"/>
  <c r="N81" i="5"/>
  <c r="N80" i="5"/>
  <c r="N79" i="5"/>
  <c r="N78" i="5"/>
  <c r="N77" i="5"/>
  <c r="N76" i="5"/>
  <c r="N75" i="5"/>
  <c r="N74" i="5"/>
  <c r="N73" i="5"/>
  <c r="N72" i="5"/>
  <c r="N71" i="5"/>
  <c r="N70" i="5"/>
  <c r="N69" i="5"/>
  <c r="N68" i="5"/>
  <c r="N67" i="5"/>
  <c r="N66" i="5"/>
  <c r="N65" i="5"/>
  <c r="N64" i="5"/>
  <c r="N63" i="5"/>
  <c r="N62" i="5"/>
  <c r="N61" i="5"/>
  <c r="N60" i="5"/>
  <c r="N59" i="5"/>
  <c r="N58" i="5"/>
  <c r="N57" i="5"/>
  <c r="N56" i="5"/>
  <c r="N55" i="5"/>
  <c r="N54" i="5"/>
  <c r="N53" i="5"/>
  <c r="N52" i="5"/>
  <c r="N51" i="5"/>
  <c r="N50" i="5"/>
  <c r="N49" i="5"/>
  <c r="N48" i="5"/>
  <c r="N47" i="5"/>
  <c r="N46" i="5"/>
  <c r="N45" i="5"/>
  <c r="N44" i="5"/>
  <c r="N43" i="5"/>
  <c r="N42" i="5"/>
  <c r="N41" i="5"/>
  <c r="N40" i="5"/>
  <c r="N39" i="5"/>
  <c r="N38" i="5"/>
  <c r="N37" i="5"/>
  <c r="N36" i="5"/>
  <c r="N35" i="5"/>
  <c r="N34" i="5"/>
  <c r="N33" i="5"/>
  <c r="N32" i="5"/>
  <c r="N31" i="5"/>
  <c r="N30" i="5"/>
  <c r="N29" i="5"/>
  <c r="N28" i="5"/>
  <c r="N27" i="5"/>
  <c r="N26" i="5"/>
  <c r="N25" i="5"/>
  <c r="N24" i="5"/>
  <c r="N23" i="5"/>
  <c r="N22" i="5"/>
  <c r="N21" i="5"/>
  <c r="N20" i="5"/>
  <c r="N19" i="5"/>
  <c r="N18" i="5"/>
  <c r="N17" i="5"/>
  <c r="N16" i="5"/>
  <c r="N15" i="5"/>
  <c r="N14" i="5"/>
  <c r="N13" i="5"/>
  <c r="N12" i="5"/>
  <c r="N11" i="5"/>
  <c r="N10" i="5"/>
  <c r="N9" i="5"/>
  <c r="N8" i="5"/>
  <c r="N7" i="5"/>
  <c r="N6" i="5"/>
  <c r="N5" i="5"/>
  <c r="L104" i="5"/>
  <c r="L103" i="5"/>
  <c r="L102" i="5"/>
  <c r="L101" i="5"/>
  <c r="L100" i="5"/>
  <c r="L99" i="5"/>
  <c r="L98" i="5"/>
  <c r="L97" i="5"/>
  <c r="L96" i="5"/>
  <c r="L95" i="5"/>
  <c r="L94" i="5"/>
  <c r="L93" i="5"/>
  <c r="L92" i="5"/>
  <c r="L91" i="5"/>
  <c r="L90" i="5"/>
  <c r="L89" i="5"/>
  <c r="L88" i="5"/>
  <c r="L87" i="5"/>
  <c r="L86" i="5"/>
  <c r="L85" i="5"/>
  <c r="L84" i="5"/>
  <c r="L83" i="5"/>
  <c r="L82" i="5"/>
  <c r="L81" i="5"/>
  <c r="L80" i="5"/>
  <c r="L79" i="5"/>
  <c r="L78" i="5"/>
  <c r="L77" i="5"/>
  <c r="L76" i="5"/>
  <c r="L75" i="5"/>
  <c r="L74" i="5"/>
  <c r="L73" i="5"/>
  <c r="L72" i="5"/>
  <c r="L71" i="5"/>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L6" i="5"/>
  <c r="L5" i="5"/>
  <c r="J104" i="5"/>
  <c r="J103" i="5"/>
  <c r="J101" i="5"/>
  <c r="J100" i="5"/>
  <c r="J99" i="5"/>
  <c r="J98" i="5"/>
  <c r="J97" i="5"/>
  <c r="J96" i="5"/>
  <c r="J95" i="5"/>
  <c r="J94" i="5"/>
  <c r="J93" i="5"/>
  <c r="J92" i="5"/>
  <c r="J91" i="5"/>
  <c r="J90" i="5"/>
  <c r="J89" i="5"/>
  <c r="J88" i="5"/>
  <c r="J87" i="5"/>
  <c r="J86" i="5"/>
  <c r="J85" i="5"/>
  <c r="J84" i="5"/>
  <c r="J83" i="5"/>
  <c r="J82" i="5"/>
  <c r="J81" i="5"/>
  <c r="J80" i="5"/>
  <c r="J79" i="5"/>
  <c r="J78" i="5"/>
  <c r="J77" i="5"/>
  <c r="J76" i="5"/>
  <c r="J75" i="5"/>
  <c r="J74" i="5"/>
  <c r="J73" i="5"/>
  <c r="J72" i="5"/>
  <c r="J71" i="5"/>
  <c r="J70" i="5"/>
  <c r="J69" i="5"/>
  <c r="J68" i="5"/>
  <c r="J67" i="5"/>
  <c r="J66" i="5"/>
  <c r="J65" i="5"/>
  <c r="J64" i="5"/>
  <c r="J63" i="5"/>
  <c r="J62" i="5"/>
  <c r="J61" i="5"/>
  <c r="J60" i="5"/>
  <c r="J59" i="5"/>
  <c r="J58" i="5"/>
  <c r="J57" i="5"/>
  <c r="J56" i="5"/>
  <c r="J55" i="5"/>
  <c r="J54" i="5"/>
  <c r="J53" i="5"/>
  <c r="J52" i="5"/>
  <c r="J51" i="5"/>
  <c r="J50" i="5"/>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1" i="5"/>
  <c r="J10" i="5"/>
  <c r="J9" i="5"/>
  <c r="J8" i="5"/>
  <c r="J7" i="5"/>
  <c r="J6" i="5"/>
  <c r="J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5" i="5"/>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5" i="6"/>
  <c r="E105" i="3"/>
  <c r="AB43" i="5" l="1"/>
  <c r="AB39" i="5"/>
  <c r="AB35" i="5"/>
  <c r="AB31" i="5"/>
  <c r="AB27" i="5"/>
  <c r="AB23" i="5"/>
  <c r="AB19" i="5"/>
  <c r="AB15" i="5"/>
  <c r="AB11" i="5"/>
  <c r="AB7" i="5"/>
  <c r="AB29" i="5"/>
  <c r="AM84" i="5"/>
  <c r="AM80" i="5"/>
  <c r="AM76" i="5"/>
  <c r="AM72" i="5"/>
  <c r="AM68" i="5"/>
  <c r="AM64" i="5"/>
  <c r="AM60" i="5"/>
  <c r="AM56" i="5"/>
  <c r="AM52" i="5"/>
  <c r="AM48" i="5"/>
  <c r="AM44" i="5"/>
  <c r="AM40" i="5"/>
  <c r="AM36" i="5"/>
  <c r="AM32" i="5"/>
  <c r="AM28" i="5"/>
  <c r="AM24" i="5"/>
  <c r="AM20" i="5"/>
  <c r="AM16" i="5"/>
  <c r="AM12" i="5"/>
  <c r="AM8" i="5"/>
  <c r="AM85" i="5"/>
  <c r="AM21" i="5"/>
  <c r="AB102" i="5"/>
  <c r="AB98" i="5"/>
  <c r="AB94" i="5"/>
  <c r="AB90" i="5"/>
  <c r="AB86" i="5"/>
  <c r="AB82" i="5"/>
  <c r="AB78" i="5"/>
  <c r="AB74" i="5"/>
  <c r="AB70" i="5"/>
  <c r="AB66" i="5"/>
  <c r="AB62" i="5"/>
  <c r="AB58" i="5"/>
  <c r="AB54" i="5"/>
  <c r="AB50" i="5"/>
  <c r="AB46" i="5"/>
  <c r="AB42" i="5"/>
  <c r="AB8" i="5"/>
  <c r="AB16" i="5"/>
  <c r="AB24" i="5"/>
  <c r="AB32" i="5"/>
  <c r="AB40" i="5"/>
  <c r="AB5" i="5"/>
  <c r="AA105" i="5"/>
  <c r="AM98" i="5"/>
  <c r="AM94" i="5"/>
  <c r="AM90" i="5"/>
  <c r="AM86" i="5"/>
  <c r="AM82" i="5"/>
  <c r="AM78" i="5"/>
  <c r="AM74" i="5"/>
  <c r="AM70" i="5"/>
  <c r="AM66" i="5"/>
  <c r="AM62" i="5"/>
  <c r="AM58" i="5"/>
  <c r="AM54" i="5"/>
  <c r="AM50" i="5"/>
  <c r="AM46" i="5"/>
  <c r="AM17" i="5"/>
  <c r="AM33" i="5"/>
  <c r="AM49" i="5"/>
  <c r="AM65" i="5"/>
  <c r="AM81" i="5"/>
  <c r="AM97" i="5"/>
  <c r="AL105" i="5"/>
  <c r="AM13" i="5"/>
  <c r="AM29" i="5"/>
  <c r="AM45" i="5"/>
  <c r="AM61" i="5"/>
  <c r="AM77" i="5"/>
  <c r="AM93" i="5"/>
  <c r="AM42" i="5"/>
  <c r="AM38" i="5"/>
  <c r="AM34" i="5"/>
  <c r="AM30" i="5"/>
  <c r="AM26" i="5"/>
  <c r="AM22" i="5"/>
  <c r="AM53" i="5"/>
  <c r="AB104" i="5"/>
  <c r="AB100" i="5"/>
  <c r="AB96" i="5"/>
  <c r="AB92" i="5"/>
  <c r="AB88" i="5"/>
  <c r="AB84" i="5"/>
  <c r="AB80" i="5"/>
  <c r="AB76" i="5"/>
  <c r="AB72" i="5"/>
  <c r="AB68" i="5"/>
  <c r="AB64" i="5"/>
  <c r="AB60" i="5"/>
  <c r="AB56" i="5"/>
  <c r="AB52" i="5"/>
  <c r="AB48" i="5"/>
  <c r="AB44" i="5"/>
  <c r="AB36" i="5"/>
  <c r="AB28" i="5"/>
  <c r="AB20" i="5"/>
  <c r="AB12" i="5"/>
  <c r="AM5" i="5"/>
  <c r="AM89" i="5"/>
  <c r="AM73" i="5"/>
  <c r="AM57" i="5"/>
  <c r="AM41" i="5"/>
  <c r="AM25" i="5"/>
  <c r="AM9" i="5"/>
  <c r="AM101" i="5"/>
  <c r="AM37" i="5"/>
  <c r="AM18" i="5"/>
  <c r="AM14" i="5"/>
  <c r="AM10" i="5"/>
  <c r="AM6" i="5"/>
  <c r="AI66" i="6"/>
  <c r="AI62" i="6"/>
  <c r="AI58" i="6"/>
  <c r="AI54" i="6"/>
  <c r="AI50" i="6"/>
  <c r="AI46" i="6"/>
  <c r="AI42" i="6"/>
  <c r="AI38" i="6"/>
  <c r="AI34" i="6"/>
  <c r="AI30" i="6"/>
  <c r="AI26" i="6"/>
  <c r="AI22" i="6"/>
  <c r="AI18" i="6"/>
  <c r="AI14" i="6"/>
  <c r="AI10" i="6"/>
  <c r="AI6" i="6"/>
  <c r="AI97" i="6"/>
  <c r="AI93" i="6"/>
  <c r="AI89" i="6"/>
  <c r="AI85" i="6"/>
  <c r="AI81" i="6"/>
  <c r="AI77" i="6"/>
  <c r="AI73" i="6"/>
  <c r="AI69" i="6"/>
  <c r="AH69" i="6"/>
  <c r="AI65" i="6"/>
  <c r="AH65" i="6"/>
  <c r="AI61" i="6"/>
  <c r="AH61" i="6"/>
  <c r="AI57" i="6"/>
  <c r="AH57" i="6"/>
  <c r="AI53" i="6"/>
  <c r="AH53" i="6"/>
  <c r="AI49" i="6"/>
  <c r="AH49" i="6"/>
  <c r="AI45" i="6"/>
  <c r="AH45" i="6"/>
  <c r="AI41" i="6"/>
  <c r="AH41" i="6"/>
  <c r="AI37" i="6"/>
  <c r="AH37" i="6"/>
  <c r="AI33" i="6"/>
  <c r="AH33" i="6"/>
  <c r="AI29" i="6"/>
  <c r="AH29" i="6"/>
  <c r="AI25" i="6"/>
  <c r="AH25" i="6"/>
  <c r="AI21" i="6"/>
  <c r="AH21" i="6"/>
  <c r="AI17" i="6"/>
  <c r="AH17" i="6"/>
  <c r="AI13" i="6"/>
  <c r="AH13" i="6"/>
  <c r="AI9" i="6"/>
  <c r="AI5" i="6"/>
  <c r="AH9" i="6"/>
  <c r="AH89" i="6"/>
  <c r="AH73" i="6"/>
  <c r="AB38" i="5"/>
  <c r="AB34" i="5"/>
  <c r="AB30" i="5"/>
  <c r="AB26" i="5"/>
  <c r="AB22" i="5"/>
  <c r="AB18" i="5"/>
  <c r="AB14" i="5"/>
  <c r="AB10" i="5"/>
  <c r="AB6" i="5"/>
  <c r="AM103" i="5"/>
  <c r="AM99" i="5"/>
  <c r="AM95" i="5"/>
  <c r="AM91" i="5"/>
  <c r="AM87" i="5"/>
  <c r="AM83" i="5"/>
  <c r="AM79" i="5"/>
  <c r="AM75" i="5"/>
  <c r="AM71" i="5"/>
  <c r="AM67" i="5"/>
  <c r="AM63" i="5"/>
  <c r="AM59" i="5"/>
  <c r="AM55" i="5"/>
  <c r="AM51" i="5"/>
  <c r="AM47" i="5"/>
  <c r="AM43" i="5"/>
  <c r="AM39" i="5"/>
  <c r="AM35" i="5"/>
  <c r="AM31" i="5"/>
  <c r="AM27" i="5"/>
  <c r="AM23" i="5"/>
  <c r="AM19" i="5"/>
  <c r="AM15" i="5"/>
  <c r="AM11" i="5"/>
  <c r="AM7" i="5"/>
  <c r="AI88" i="6"/>
  <c r="AI84" i="6"/>
  <c r="AI80" i="6"/>
  <c r="AI76" i="6"/>
  <c r="AI72" i="6"/>
  <c r="AI68" i="6"/>
  <c r="AI64" i="6"/>
  <c r="AI60" i="6"/>
  <c r="AI56" i="6"/>
  <c r="AI52" i="6"/>
  <c r="AI48" i="6"/>
  <c r="AI44" i="6"/>
  <c r="AI40" i="6"/>
  <c r="AI36" i="6"/>
  <c r="AI32" i="6"/>
  <c r="AI28" i="6"/>
  <c r="AI24" i="6"/>
  <c r="AI20" i="6"/>
  <c r="AI16" i="6"/>
  <c r="AI12" i="6"/>
  <c r="AI8" i="6"/>
  <c r="AH101" i="6"/>
  <c r="AH85" i="6"/>
  <c r="AG105" i="6"/>
  <c r="AI103" i="6" s="1"/>
  <c r="AH104" i="6"/>
  <c r="AH100" i="6"/>
  <c r="AH96" i="6"/>
  <c r="AH92" i="6"/>
  <c r="AH88" i="6"/>
  <c r="AH84" i="6"/>
  <c r="AH80" i="6"/>
  <c r="AH76" i="6"/>
  <c r="AH72" i="6"/>
  <c r="AI70" i="6"/>
  <c r="AI74" i="6"/>
  <c r="AI78" i="6"/>
  <c r="AI82" i="6"/>
  <c r="AI86" i="6"/>
  <c r="AI90" i="6"/>
  <c r="AI94" i="6"/>
  <c r="AI98" i="6"/>
  <c r="AI102" i="6"/>
  <c r="AH68" i="6"/>
  <c r="AH64" i="6"/>
  <c r="AH60" i="6"/>
  <c r="AH56" i="6"/>
  <c r="AH52" i="6"/>
  <c r="AH48" i="6"/>
  <c r="AH44" i="6"/>
  <c r="AH40" i="6"/>
  <c r="AH36" i="6"/>
  <c r="AH32" i="6"/>
  <c r="AH28" i="6"/>
  <c r="AH24" i="6"/>
  <c r="AH20" i="6"/>
  <c r="AH16" i="6"/>
  <c r="AH12" i="6"/>
  <c r="AH8" i="6"/>
  <c r="AH99" i="6"/>
  <c r="AH95" i="6"/>
  <c r="AH91" i="6"/>
  <c r="AH87" i="6"/>
  <c r="AH83" i="6"/>
  <c r="AH79" i="6"/>
  <c r="AH75" i="6"/>
  <c r="AH71" i="6"/>
  <c r="AI7" i="6"/>
  <c r="AI11" i="6"/>
  <c r="AI15" i="6"/>
  <c r="AI19" i="6"/>
  <c r="AI23" i="6"/>
  <c r="AI27" i="6"/>
  <c r="AI31" i="6"/>
  <c r="AI35" i="6"/>
  <c r="AI39" i="6"/>
  <c r="AI43" i="6"/>
  <c r="AI47" i="6"/>
  <c r="AI51" i="6"/>
  <c r="AI55" i="6"/>
  <c r="AI59" i="6"/>
  <c r="AI63" i="6"/>
  <c r="AI67" i="6"/>
  <c r="AB98" i="4"/>
  <c r="AB102" i="4"/>
  <c r="AB37" i="4"/>
  <c r="AB49" i="4"/>
  <c r="AB103" i="4"/>
  <c r="AC104" i="6"/>
  <c r="AC103" i="6"/>
  <c r="AC102" i="6"/>
  <c r="AB6" i="6"/>
  <c r="AB7" i="6"/>
  <c r="AB8" i="6"/>
  <c r="AB9" i="6"/>
  <c r="AB10" i="6"/>
  <c r="AB11" i="6"/>
  <c r="AB12" i="6"/>
  <c r="AB13" i="6"/>
  <c r="AB14" i="6"/>
  <c r="AB15" i="6"/>
  <c r="AB16" i="6"/>
  <c r="AB17" i="6"/>
  <c r="AB18" i="6"/>
  <c r="AB19" i="6"/>
  <c r="AB20" i="6"/>
  <c r="AB21" i="6"/>
  <c r="AB22" i="6"/>
  <c r="AB23" i="6"/>
  <c r="AB24" i="6"/>
  <c r="AB25" i="6"/>
  <c r="AB26" i="6"/>
  <c r="AB27" i="6"/>
  <c r="AB28" i="6"/>
  <c r="AB29" i="6"/>
  <c r="AB30" i="6"/>
  <c r="AB31" i="6"/>
  <c r="AB32" i="6"/>
  <c r="AB33" i="6"/>
  <c r="AB34" i="6"/>
  <c r="AB35" i="6"/>
  <c r="AB36" i="6"/>
  <c r="AB37" i="6"/>
  <c r="AB38" i="6"/>
  <c r="AB39" i="6"/>
  <c r="AB40" i="6"/>
  <c r="AB41" i="6"/>
  <c r="AB42" i="6"/>
  <c r="AB43" i="6"/>
  <c r="AB44" i="6"/>
  <c r="AB45" i="6"/>
  <c r="AB46" i="6"/>
  <c r="AB47" i="6"/>
  <c r="AB48" i="6"/>
  <c r="AB49" i="6"/>
  <c r="AB50" i="6"/>
  <c r="AB51" i="6"/>
  <c r="AB52" i="6"/>
  <c r="AB53" i="6"/>
  <c r="AB54" i="6"/>
  <c r="AB55" i="6"/>
  <c r="AB56" i="6"/>
  <c r="AB57" i="6"/>
  <c r="AB58" i="6"/>
  <c r="AB59" i="6"/>
  <c r="AB60" i="6"/>
  <c r="AB61" i="6"/>
  <c r="AB62" i="6"/>
  <c r="AB63" i="6"/>
  <c r="AB64" i="6"/>
  <c r="AB65" i="6"/>
  <c r="AB66" i="6"/>
  <c r="AB67" i="6"/>
  <c r="AB68" i="6"/>
  <c r="AB69" i="6"/>
  <c r="AB70" i="6"/>
  <c r="AB71" i="6"/>
  <c r="AB72" i="6"/>
  <c r="AB73" i="6"/>
  <c r="AB74" i="6"/>
  <c r="AB75" i="6"/>
  <c r="AB76" i="6"/>
  <c r="AB77" i="6"/>
  <c r="AB78" i="6"/>
  <c r="AB79" i="6"/>
  <c r="AB80" i="6"/>
  <c r="AB81" i="6"/>
  <c r="AB82" i="6"/>
  <c r="AB83" i="6"/>
  <c r="AB84" i="6"/>
  <c r="AB85" i="6"/>
  <c r="AB86" i="6"/>
  <c r="AB87" i="6"/>
  <c r="AB88" i="6"/>
  <c r="AB89" i="6"/>
  <c r="AB90" i="6"/>
  <c r="AB91" i="6"/>
  <c r="AB92" i="6"/>
  <c r="AB93" i="6"/>
  <c r="AB94" i="6"/>
  <c r="AB95" i="6"/>
  <c r="AB96" i="6"/>
  <c r="AB97" i="6"/>
  <c r="AB98" i="6"/>
  <c r="AB99" i="6"/>
  <c r="AB100" i="6"/>
  <c r="AB101" i="6"/>
  <c r="AB102" i="6"/>
  <c r="AB103" i="6"/>
  <c r="AB104" i="6"/>
  <c r="AB5" i="6"/>
  <c r="K105" i="3"/>
  <c r="J105" i="3"/>
  <c r="I105" i="3"/>
  <c r="H105" i="3"/>
  <c r="G105" i="3"/>
  <c r="F105" i="3"/>
  <c r="D105" i="3"/>
  <c r="C105" i="3"/>
  <c r="L6" i="3"/>
  <c r="L7" i="3"/>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5" i="3"/>
  <c r="AI104" i="6" l="1"/>
  <c r="L105" i="3"/>
  <c r="AF102" i="6" l="1"/>
  <c r="AF103" i="6"/>
  <c r="AF104"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5" i="6"/>
  <c r="Y6" i="6" l="1"/>
  <c r="Y8" i="6"/>
  <c r="Y10" i="6"/>
  <c r="Y18" i="6"/>
  <c r="Y23" i="6"/>
  <c r="Y25" i="6"/>
  <c r="Y45" i="6"/>
  <c r="Y48" i="6"/>
  <c r="Y49" i="6"/>
  <c r="Y54" i="6"/>
  <c r="Y55" i="6"/>
  <c r="Y57" i="6"/>
  <c r="Y65" i="6"/>
  <c r="Y71" i="6"/>
  <c r="Y94" i="6"/>
  <c r="Y100" i="6"/>
  <c r="Y101" i="6"/>
  <c r="Y5" i="6"/>
  <c r="V6" i="6"/>
  <c r="V7" i="6"/>
  <c r="V8" i="6"/>
  <c r="V10" i="6"/>
  <c r="V11" i="6"/>
  <c r="V12" i="6"/>
  <c r="V13" i="6"/>
  <c r="V14" i="6"/>
  <c r="V15" i="6"/>
  <c r="V16" i="6"/>
  <c r="V17" i="6"/>
  <c r="V18" i="6"/>
  <c r="V19" i="6"/>
  <c r="V20" i="6"/>
  <c r="V21" i="6"/>
  <c r="V22" i="6"/>
  <c r="V23" i="6"/>
  <c r="V24" i="6"/>
  <c r="V25" i="6"/>
  <c r="V26" i="6"/>
  <c r="V27" i="6"/>
  <c r="V28" i="6"/>
  <c r="V29" i="6"/>
  <c r="V30" i="6"/>
  <c r="V31" i="6"/>
  <c r="V32" i="6"/>
  <c r="V36"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74" i="6"/>
  <c r="V78" i="6"/>
  <c r="V79" i="6"/>
  <c r="V81" i="6"/>
  <c r="V83" i="6"/>
  <c r="V92" i="6"/>
  <c r="V94" i="6"/>
  <c r="V5" i="6"/>
  <c r="K103" i="6"/>
  <c r="K104" i="6"/>
  <c r="J97" i="6"/>
  <c r="J89" i="6"/>
  <c r="J81" i="6"/>
  <c r="J73" i="6"/>
  <c r="J65" i="6"/>
  <c r="J57" i="6"/>
  <c r="J49" i="6"/>
  <c r="J42" i="6"/>
  <c r="J41" i="6"/>
  <c r="J34" i="6"/>
  <c r="J33" i="6"/>
  <c r="J26" i="6"/>
  <c r="J25" i="6"/>
  <c r="J18" i="6"/>
  <c r="J17" i="6"/>
  <c r="J10" i="6"/>
  <c r="J9" i="6"/>
  <c r="J6" i="6"/>
  <c r="J7" i="6"/>
  <c r="J8" i="6"/>
  <c r="J11" i="6"/>
  <c r="J12" i="6"/>
  <c r="J13" i="6"/>
  <c r="J14" i="6"/>
  <c r="J15" i="6"/>
  <c r="J16" i="6"/>
  <c r="J19" i="6"/>
  <c r="J20" i="6"/>
  <c r="J21" i="6"/>
  <c r="J22" i="6"/>
  <c r="J23" i="6"/>
  <c r="J24" i="6"/>
  <c r="J27" i="6"/>
  <c r="J28" i="6"/>
  <c r="J29" i="6"/>
  <c r="J30" i="6"/>
  <c r="J31" i="6"/>
  <c r="J32" i="6"/>
  <c r="J35" i="6"/>
  <c r="J36" i="6"/>
  <c r="J37" i="6"/>
  <c r="J38" i="6"/>
  <c r="J39" i="6"/>
  <c r="J40" i="6"/>
  <c r="J43" i="6"/>
  <c r="J44" i="6"/>
  <c r="J45" i="6"/>
  <c r="J46" i="6"/>
  <c r="J47" i="6"/>
  <c r="J48" i="6"/>
  <c r="J50" i="6"/>
  <c r="J51" i="6"/>
  <c r="J52" i="6"/>
  <c r="J53" i="6"/>
  <c r="J54" i="6"/>
  <c r="J55" i="6"/>
  <c r="J56" i="6"/>
  <c r="J58" i="6"/>
  <c r="J59" i="6"/>
  <c r="J60" i="6"/>
  <c r="J61" i="6"/>
  <c r="J62" i="6"/>
  <c r="J63" i="6"/>
  <c r="J64" i="6"/>
  <c r="J66" i="6"/>
  <c r="J67" i="6"/>
  <c r="J68" i="6"/>
  <c r="J69" i="6"/>
  <c r="J70" i="6"/>
  <c r="J71" i="6"/>
  <c r="J72" i="6"/>
  <c r="J74" i="6"/>
  <c r="J75" i="6"/>
  <c r="J76" i="6"/>
  <c r="J77" i="6"/>
  <c r="J78" i="6"/>
  <c r="J79" i="6"/>
  <c r="J80" i="6"/>
  <c r="J82" i="6"/>
  <c r="J83" i="6"/>
  <c r="J84" i="6"/>
  <c r="J85" i="6"/>
  <c r="J86" i="6"/>
  <c r="J87" i="6"/>
  <c r="J88" i="6"/>
  <c r="J90" i="6"/>
  <c r="J91" i="6"/>
  <c r="J92" i="6"/>
  <c r="J93" i="6"/>
  <c r="J94" i="6"/>
  <c r="J95" i="6"/>
  <c r="J96" i="6"/>
  <c r="J98" i="6"/>
  <c r="J99" i="6"/>
  <c r="J100" i="6"/>
  <c r="J101" i="6"/>
  <c r="J103" i="6"/>
  <c r="J104" i="6"/>
  <c r="J5" i="6"/>
  <c r="Q102" i="6" l="1"/>
  <c r="Q103" i="6"/>
  <c r="Q104"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5" i="6"/>
  <c r="T102" i="6"/>
  <c r="T103" i="6"/>
  <c r="T10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6" i="6"/>
  <c r="S7" i="6"/>
  <c r="S8" i="6"/>
  <c r="S9" i="6"/>
  <c r="S10" i="6"/>
  <c r="S11" i="6"/>
  <c r="S12" i="6"/>
  <c r="S13" i="6"/>
  <c r="S14" i="6"/>
  <c r="S5" i="6"/>
</calcChain>
</file>

<file path=xl/sharedStrings.xml><?xml version="1.0" encoding="utf-8"?>
<sst xmlns="http://schemas.openxmlformats.org/spreadsheetml/2006/main" count="3261" uniqueCount="595">
  <si>
    <t>16NURSERY</t>
  </si>
  <si>
    <t>ACCNO</t>
  </si>
  <si>
    <t>16ENT</t>
  </si>
  <si>
    <t>CNAME</t>
  </si>
  <si>
    <t>CID</t>
  </si>
  <si>
    <t>SELHX</t>
  </si>
  <si>
    <t>OC</t>
  </si>
  <si>
    <t>14/15NURSERY</t>
  </si>
  <si>
    <t>14/15ENTRY</t>
  </si>
  <si>
    <t>23FAWWON-SA</t>
  </si>
  <si>
    <t>GEREK79</t>
  </si>
  <si>
    <t>CHECK</t>
  </si>
  <si>
    <t>TR-YE</t>
  </si>
  <si>
    <t>KARAHAN</t>
  </si>
  <si>
    <t>TR-BD</t>
  </si>
  <si>
    <t>SONMEZ</t>
  </si>
  <si>
    <t>TE-TCI</t>
  </si>
  <si>
    <t>MUFITBEY</t>
  </si>
  <si>
    <t>TCI-YE</t>
  </si>
  <si>
    <t>BAYRAKTAR 2000</t>
  </si>
  <si>
    <t>TR-ANK</t>
  </si>
  <si>
    <t>LOCAL CHECK</t>
  </si>
  <si>
    <t>INTENSIVNAYA//PBW343*2/KUKUNA/3/INTENSIVNAYA</t>
  </si>
  <si>
    <t>CGSW05B00015T</t>
  </si>
  <si>
    <t>-099TOPMI-099MI -0YK -3YK -0E</t>
  </si>
  <si>
    <t>MX-TCI</t>
  </si>
  <si>
    <t>14AYT-SIR</t>
  </si>
  <si>
    <t>INTENSIVNAYA//PBW343*2/TUKURU/3/INTENSIVNAYA</t>
  </si>
  <si>
    <t>CGSW05B00016T</t>
  </si>
  <si>
    <t>-099TOPMI-099MI -0YK -5YK -0E</t>
  </si>
  <si>
    <t>TAM200/PASTOR//TOBA97/7/ZCL/3/PGFN//CNO67/SN64/4/SERI/5/UA.2837/6/ATTILA/3*BCN</t>
  </si>
  <si>
    <t>TCI071026</t>
  </si>
  <si>
    <t xml:space="preserve"> -0SE-0E -6KA -0E</t>
  </si>
  <si>
    <t>TCI</t>
  </si>
  <si>
    <t>SERI.1B//KAUZ/HEVO/3/AMAD/4/KS93U134/MVC327-96//X921084-C-8-2/5/HBK0935-13-6/SWM7094 (128) (OAS/TRM)//VBF0589-1</t>
  </si>
  <si>
    <t>OCW05S516T</t>
  </si>
  <si>
    <t xml:space="preserve"> -0TE-050E -2YK -0E</t>
  </si>
  <si>
    <t>OK-USA</t>
  </si>
  <si>
    <t xml:space="preserve"> -0TE-050E -4YK -0E</t>
  </si>
  <si>
    <t>PRL/2*PASTOR//VORONA/KAUZ/3/CHAKINSKAYA 306</t>
  </si>
  <si>
    <t>OCW05S130T</t>
  </si>
  <si>
    <t>HXL8088*2/CBRD/3/KS91W009-6-1/MV EMMA//BETTY 'S'</t>
  </si>
  <si>
    <t>OCW05S943S</t>
  </si>
  <si>
    <t xml:space="preserve"> -0E -0YC-050E -3YK -0E</t>
  </si>
  <si>
    <t>F885K1.1/SXL/3/OMBUL/A1AMO//MV11</t>
  </si>
  <si>
    <t>TCI051144</t>
  </si>
  <si>
    <t xml:space="preserve"> -0SE-0E -0YC-050E -3YK -0E</t>
  </si>
  <si>
    <t>ADYR//PBW343*2/KUKUNA</t>
  </si>
  <si>
    <t>CGWS05B00014S</t>
  </si>
  <si>
    <t>-099MI-099MI -0YK -7YK -0E</t>
  </si>
  <si>
    <t>SAULESKU #44/TR810200//GRISET-4</t>
  </si>
  <si>
    <t>TCI051373</t>
  </si>
  <si>
    <t xml:space="preserve"> -0SE-0E -0YC-050E -18YK -0E</t>
  </si>
  <si>
    <t>INTENSIVNAYA/4/SERI.1B*2/3/KAUZ*2/BOW//KAUZ/5/INTENSIVNAYA</t>
  </si>
  <si>
    <t>CGSW05B00014T</t>
  </si>
  <si>
    <t>-099TOPMI-099MI -0YK -1YK -0E</t>
  </si>
  <si>
    <t>YUBILEINAYA75/3/AGRI/BJY//VEE/4/PYN/BAU</t>
  </si>
  <si>
    <t>TCI051150</t>
  </si>
  <si>
    <t xml:space="preserve"> -0SE-0E -0YC-050E -8YK -0E</t>
  </si>
  <si>
    <t>BEZ1//PBW343*2/KUKUNA</t>
  </si>
  <si>
    <t>CGWS04WM00006S</t>
  </si>
  <si>
    <t>-0B-099MI-099MI -0YK -9YK -0E</t>
  </si>
  <si>
    <t>87-461 a 63-555//SAULESKU #26/PARUS/3/BONITO-36</t>
  </si>
  <si>
    <t>TCI072152</t>
  </si>
  <si>
    <t xml:space="preserve"> -0SE-0E -7YA -0E</t>
  </si>
  <si>
    <t>C73-5/4/ERIT58-87//KS82W409/SPN/3/KRC66/SERI/5/PYN/2*BAU</t>
  </si>
  <si>
    <t>TCI052229</t>
  </si>
  <si>
    <t xml:space="preserve"> -0SE-0E -0YC-050E -4YK -0E</t>
  </si>
  <si>
    <t>ADYR*2/4/BABAX/LR42//BABAX/3/BABAX/LR42//BABAX</t>
  </si>
  <si>
    <t>CMWS06MI00080T</t>
  </si>
  <si>
    <t xml:space="preserve"> -099MI-099MI-099MI-020KM-2YM-0E</t>
  </si>
  <si>
    <t>15AYT-SA</t>
  </si>
  <si>
    <t>SUNR22/RINA-6//JI5418/MARAS</t>
  </si>
  <si>
    <t>TCI062591</t>
  </si>
  <si>
    <t xml:space="preserve"> -0SE-0E-050E-050E-7YM-0E</t>
  </si>
  <si>
    <t>LX ADDITION LINE(A.VARIABILIS)/ZARGANA-3</t>
  </si>
  <si>
    <t>TCI061441</t>
  </si>
  <si>
    <t xml:space="preserve"> -0SE-0E-050E-050E-9YM-0E</t>
  </si>
  <si>
    <t>NGDA146/4/YMH/TOB//MCD/3/LIRA/5/F130L1.12/6/GALLYA-ARAL1/7/NALIM-3</t>
  </si>
  <si>
    <t>TCI062331</t>
  </si>
  <si>
    <t xml:space="preserve"> -0SE-0E-050E-050E-10YM-0E</t>
  </si>
  <si>
    <t>EUREKA/TX96V2427//ID800994.W/FALKE</t>
  </si>
  <si>
    <t>TCI062133</t>
  </si>
  <si>
    <t xml:space="preserve"> -0SE-0E-050E-050E-3YM-0E</t>
  </si>
  <si>
    <t>LX ADDITION LINE(A.VARIABILIS)/ZARGANA-6</t>
  </si>
  <si>
    <t>TCI061442</t>
  </si>
  <si>
    <t xml:space="preserve"> -0SE-0E-050YC-050YC-1YM-0E</t>
  </si>
  <si>
    <t>TRANCA-4/ZARGANA-9//ZARGANA-3</t>
  </si>
  <si>
    <t>TCI062500</t>
  </si>
  <si>
    <t xml:space="preserve"> -0SE-0E-050E-050E-4YM-0E</t>
  </si>
  <si>
    <t>LUTESCENS-42*2/3/FRET2/TUKURU//FRET2</t>
  </si>
  <si>
    <t>CMWS07MI00027T</t>
  </si>
  <si>
    <t xml:space="preserve"> -099MI-099MI-020KM-4YM-0E</t>
  </si>
  <si>
    <t>SHARORA*2/4/YACO/PBW65/3/KAUZ*2/TRAP//KAUZ</t>
  </si>
  <si>
    <t>CMWS06MI00102T</t>
  </si>
  <si>
    <t xml:space="preserve"> -099MI-099MI-099MI-020KM-3YM-0E</t>
  </si>
  <si>
    <t>AGLIKA//BOKA/BLU5</t>
  </si>
  <si>
    <t>TE 6467</t>
  </si>
  <si>
    <t xml:space="preserve"> -0T-0T-0T-050YM-2YM-0E</t>
  </si>
  <si>
    <t>TR-EDR-TCI</t>
  </si>
  <si>
    <t>BEZ1/5/UP2338*2/4/SNI/TRAP#1/3/KAUZ*2/TRAP//KAUZ</t>
  </si>
  <si>
    <t>CMWS06MI00070S</t>
  </si>
  <si>
    <t xml:space="preserve"> -099MI-099MI-099MI-020KM-6YM-0E</t>
  </si>
  <si>
    <t>ESKINA-8//PYN/2*BAU</t>
  </si>
  <si>
    <t>TCI061018</t>
  </si>
  <si>
    <t xml:space="preserve"> -0SE-0E-050E-050E-8YM-0E</t>
  </si>
  <si>
    <t>BILINMIYEN96.27/GALLYA-ARAL1</t>
  </si>
  <si>
    <t>TCI061088</t>
  </si>
  <si>
    <t xml:space="preserve"> -0SE-0E-050YC-050YC-17YM-0E</t>
  </si>
  <si>
    <t xml:space="preserve"> -0SE-0E-050E-050E-2YM-0E</t>
  </si>
  <si>
    <t>ULUGBEK 600*2/3/FRET2/WBLL1//TACUPETO F2001</t>
  </si>
  <si>
    <t>CMWS07MI00052T</t>
  </si>
  <si>
    <t xml:space="preserve"> -099MI-099MI-020KM-1YM-0E</t>
  </si>
  <si>
    <t>ESKINA-7/STEKLOVIDNAYA24</t>
  </si>
  <si>
    <t>TCI061008</t>
  </si>
  <si>
    <t xml:space="preserve"> -0SE-0E-050E-050E-15YM-0E</t>
  </si>
  <si>
    <t>SUNCO/3/URES/JUN//KAUZ/4/URES/JUN//KAUZ/5/BILINMIYEN96.7</t>
  </si>
  <si>
    <t>TCI061408</t>
  </si>
  <si>
    <t>YUNUS</t>
  </si>
  <si>
    <t>YE12153S-</t>
  </si>
  <si>
    <t>OE-OE-OE-11E-OE</t>
  </si>
  <si>
    <t>TUR-ESK</t>
  </si>
  <si>
    <t>C23FAWWON-INT</t>
  </si>
  <si>
    <t>NUZ//WBLL1*2/KUKUNA</t>
  </si>
  <si>
    <t>CMWS06MI00017S</t>
  </si>
  <si>
    <t xml:space="preserve"> -099MI-099MI-099MI-020KM-19YM-0E</t>
  </si>
  <si>
    <t>BOEMA/BILINMIYEN96.55</t>
  </si>
  <si>
    <t>TCI061145</t>
  </si>
  <si>
    <t xml:space="preserve"> -0SE-0E-050E-050E-5YM-0E</t>
  </si>
  <si>
    <t>9852.1//ERYT1554.90/PEHLIVAN</t>
  </si>
  <si>
    <t>TE 6461</t>
  </si>
  <si>
    <t xml:space="preserve"> -0T-0T-0T-050YM-10YM-0E</t>
  </si>
  <si>
    <t xml:space="preserve"> -0T-0T-0T-050YM-7YM-0E</t>
  </si>
  <si>
    <t>NGDA146/4/YMH/TOB//MCD/3/LIRA/5/F130L1.12/6/ZARGANA-3</t>
  </si>
  <si>
    <t>TCI061084</t>
  </si>
  <si>
    <t xml:space="preserve"> -0T-0T-0T-050YM-3YM-0E</t>
  </si>
  <si>
    <t>ALMALY*2/VIVITSI</t>
  </si>
  <si>
    <t>CMWS07MI00014T</t>
  </si>
  <si>
    <t xml:space="preserve"> -099MI-099MI-020KM-2YM-0E</t>
  </si>
  <si>
    <t>ESKINA-6//KARLYGASH</t>
  </si>
  <si>
    <t>TCI061071</t>
  </si>
  <si>
    <t xml:space="preserve"> -0SE-0E-050E-050E-14YM-0E</t>
  </si>
  <si>
    <t>ERITR 9945/DORADE-6/3/NEMURA/CRDN//78014-40</t>
  </si>
  <si>
    <t>TCI062089</t>
  </si>
  <si>
    <t xml:space="preserve"> -099MI-099MI-020KM-5YM-0E</t>
  </si>
  <si>
    <t xml:space="preserve"> -099MI-099MI-099MI-020KM-14YM-0E</t>
  </si>
  <si>
    <t>AGRI/NAC//ATTILA/3/PYN/2*BAU</t>
  </si>
  <si>
    <t>TCI061010</t>
  </si>
  <si>
    <t xml:space="preserve"> -0SE-0E-050E-050E-18YM-0E</t>
  </si>
  <si>
    <t>KS00F5-14-7//SAULESKU #44/TR810200</t>
  </si>
  <si>
    <t>TCI061215</t>
  </si>
  <si>
    <t>STEKLOVIDNAYA-24/CHAPIO</t>
  </si>
  <si>
    <t>CMWS06MI00004S</t>
  </si>
  <si>
    <t xml:space="preserve"> -099MI-099MI-099MI-020KM-13YM-0E</t>
  </si>
  <si>
    <t>CHAM6//1D13.1/MLT/3/SHI4414/CROW/4/MERCAN-1/5/JI5418/MARAS</t>
  </si>
  <si>
    <t>TCI062301</t>
  </si>
  <si>
    <t>AGRI/NAC//ATTILA/3/MV10-2000</t>
  </si>
  <si>
    <t>TCI061112</t>
  </si>
  <si>
    <t xml:space="preserve"> -0SE-0E-050E-050E-13YM-0E</t>
  </si>
  <si>
    <t>TREGO/JGR 8W//DORADE-6</t>
  </si>
  <si>
    <t>TCI061270</t>
  </si>
  <si>
    <t>ES14/SITTA//AGRI/NAC/3/GK RABA</t>
  </si>
  <si>
    <t>TCI061057</t>
  </si>
  <si>
    <t>OGALLALA/KS95WGRC33//JAGGER/3/N95L158</t>
  </si>
  <si>
    <t>TCI061204</t>
  </si>
  <si>
    <t>ERIT58-87//KS82W409/SPN/3/KRC66/SERI/5/TX69A509-2//BBY2/FOX/3/PKL70/LIRA/4/YMH/TOB//MCD/3/LIRA</t>
  </si>
  <si>
    <t>KAZ-AK-5</t>
  </si>
  <si>
    <t>TCI-KAZ</t>
  </si>
  <si>
    <t>338-K1-1//ANB/BUC/3/GS50A/4/TREGO/JGR 8W/5/ZARGANA-3</t>
  </si>
  <si>
    <t>KAZ-AK-11</t>
  </si>
  <si>
    <t>KAZ-AK-12</t>
  </si>
  <si>
    <t>NAZ/OBRYI</t>
  </si>
  <si>
    <t>KAZ-AK-19</t>
  </si>
  <si>
    <t>KAZ</t>
  </si>
  <si>
    <t>425G/RENAN</t>
  </si>
  <si>
    <t>KAZ-AK-33</t>
  </si>
  <si>
    <t>MK 3744/BWKLDN-95</t>
  </si>
  <si>
    <t>KAZ-AK-42</t>
  </si>
  <si>
    <t>KAZ-AK-43</t>
  </si>
  <si>
    <t>KAZ-AK-44</t>
  </si>
  <si>
    <t>RAMINAL</t>
  </si>
  <si>
    <t>KAZ-AK-49</t>
  </si>
  <si>
    <t>TAM 112*2/CIMMYT E95SYN4152-37</t>
  </si>
  <si>
    <t>TX11VSYN0261</t>
  </si>
  <si>
    <t>2013 CS F4:6</t>
  </si>
  <si>
    <t>USA-TX</t>
  </si>
  <si>
    <t>TAM 111*2/CIMMYT E95SYN4152-78</t>
  </si>
  <si>
    <t>TX11VSYN0197</t>
  </si>
  <si>
    <t xml:space="preserve">4WON-IR257/5/YMH/HYS//HYS/TUR3055/3/DGA/4/VPM/MOS
</t>
  </si>
  <si>
    <t>TCI-02-80</t>
  </si>
  <si>
    <t>-0AP-0AP-24AP-0AP-4AP-0AP</t>
  </si>
  <si>
    <t>15TERBOL-ADVL</t>
  </si>
  <si>
    <t xml:space="preserve">BEZ//BEZ/TVR/3/KREMENA/LOV29/4/KATYA1/5/1D13.1/MLT//MNCH
</t>
  </si>
  <si>
    <t>TCI04-1</t>
  </si>
  <si>
    <t>-0AP-0AP-10AP-05AP-3TH-0TH</t>
  </si>
  <si>
    <t xml:space="preserve">KS82117/MLT//GRU-85
</t>
  </si>
  <si>
    <t>-0AP-0AP-6AP-05AP-4TH-0TH</t>
  </si>
  <si>
    <t xml:space="preserve">ERYT783-96/SHARK-1
</t>
  </si>
  <si>
    <t>TCI 001409</t>
  </si>
  <si>
    <t>-30YE-030YE-2E-0E-5AP-0AP</t>
  </si>
  <si>
    <t xml:space="preserve">ZANDER-6/5/YE2453/4/KS831024/3/AUR/LANC//NE7060
</t>
  </si>
  <si>
    <t>TCI-02-257</t>
  </si>
  <si>
    <t>-0AP-0AP-30AP-0AP-1-0AP</t>
  </si>
  <si>
    <t>NACIBEY</t>
  </si>
  <si>
    <t>CIT951179</t>
  </si>
  <si>
    <t>-0SE-0E-2E-0E</t>
  </si>
  <si>
    <t xml:space="preserve">JI5418/MARAS//NOVO1DSKA
</t>
  </si>
  <si>
    <t>TCI02-24</t>
  </si>
  <si>
    <t>-0AP-0AP-19AP-0AP-5AP-05AP</t>
  </si>
  <si>
    <t xml:space="preserve">362K2.111/6/NKT/5/TOB/CNO67//TOB/8156/3/CAL//BB/CNO67/4/TRM/7/TAM200/KAUZ
</t>
  </si>
  <si>
    <t>TCI02-655</t>
  </si>
  <si>
    <t>-0AP-0A-34AP-0AP-5AP-05AP</t>
  </si>
  <si>
    <t>LUTFIBEY</t>
  </si>
  <si>
    <t>TUR-ANK</t>
  </si>
  <si>
    <t xml:space="preserve">DORADE-5/DUNAV 
</t>
  </si>
  <si>
    <t>TCI02-48</t>
  </si>
  <si>
    <t>-0AP-0AP-63AP-0AP-5AP-05AP</t>
  </si>
  <si>
    <t xml:space="preserve">NOVO1DSKA/6/TX81V6614/5/RRV/WW15/3/BJ/2*ON//BON/4/NAC
</t>
  </si>
  <si>
    <t>TCI04-824</t>
  </si>
  <si>
    <t>-0AP-0AP-14AP-05AP-2TH-0TH</t>
  </si>
  <si>
    <t xml:space="preserve">SHARK-6/YUZHNAYA12/7/ID2619/5/GRTPL 6121/6/ID3910066
</t>
  </si>
  <si>
    <t>TCI04-979</t>
  </si>
  <si>
    <t>-0AP-0AP-20AP-05AP-3TH-0TH</t>
  </si>
  <si>
    <t xml:space="preserve">CHATELET/GRU-45
</t>
  </si>
  <si>
    <t>-0AP-0AP-16AP-05AP-3TH-0TH</t>
  </si>
  <si>
    <t xml:space="preserve">GUN91/MNCH//TAM200/KAUZ
</t>
  </si>
  <si>
    <t>-0AP-0AP-7AP-05AP-1TH-0TH</t>
  </si>
  <si>
    <t xml:space="preserve">1-68-188//1-60-3/Tonichi 81/4/885K4.1//MNG/SDV1/3/1D13.1/MLT
</t>
  </si>
  <si>
    <t>-0AP-0AP-32AP-05AP-2TH-0TH</t>
  </si>
  <si>
    <t xml:space="preserve">ID2619/5/GRTPL 6121/6/ID3910066/7/SHARK/F4105W2.1
</t>
  </si>
  <si>
    <t>TCI04-81</t>
  </si>
  <si>
    <t>-0AP-22AP-05AP-3TH-0TH</t>
  </si>
  <si>
    <t xml:space="preserve">RANA96/SIDS-1
</t>
  </si>
  <si>
    <t>TIC05--0515</t>
  </si>
  <si>
    <t>-0AP-0AP-010AP-1TH-1TH</t>
  </si>
  <si>
    <t xml:space="preserve">TX71A983.4/TX69D4812//PYN/3/VPM/MOS83.11.4.8//PEW/4/NS-55-25
</t>
  </si>
  <si>
    <t>TIC05--0500</t>
  </si>
  <si>
    <t>-0AP-0AP-010AP-5TH-1TH</t>
  </si>
  <si>
    <t xml:space="preserve">KS85W663-2-4/3/VONA/W76-1141//THUNDERBIRD/6/JUP/4/CLLF/3/II14 53/ODIN//CI134431 /SEL 6425 /WA00477*2/5/CROC-1/AE.SQUARRO1 (213)//PGO
</t>
  </si>
  <si>
    <t>TIC05--0528</t>
  </si>
  <si>
    <t xml:space="preserve">PLK/LIRA/5/NAI60/3/14.53/ODIN//[CI13441]/4/GRK79/6/MNCH/7/CROC_1/AE.SQUARRO1 (213)//PGO
</t>
  </si>
  <si>
    <t>CMSW01WM00578S</t>
  </si>
  <si>
    <t xml:space="preserve">4WON-IR257/5/YMH/HYS//HYS/TUR3055/3/DGA/4/VPM/ MOS
</t>
  </si>
  <si>
    <t>-0AP-0AP-5AP-0AP-3AP-0AP</t>
  </si>
  <si>
    <t xml:space="preserve">NWT/3/TAST/SPRW//TAW12399.75/6/VEE/TSI//GRK/3/NS55.03/5/C126.15/COFN/3/N10B/P14//P101/4/KRC67
</t>
  </si>
  <si>
    <t>TCI 001504</t>
  </si>
  <si>
    <t>-030YE-030YE-5E -0E</t>
  </si>
  <si>
    <t xml:space="preserve">HK1/6/NVSR3/5/BEZ/TVR/5/CFN/BEZ//SU92/CI13645/3NAI60
</t>
  </si>
  <si>
    <t>ICWH99158</t>
  </si>
  <si>
    <t>-0AP-0AP-0AP-2YE-0YE-5AP-0AP</t>
  </si>
  <si>
    <t xml:space="preserve">PSK/NAC//1BALAN/3/GUN91/MNCH
</t>
  </si>
  <si>
    <t>TCI011656</t>
  </si>
  <si>
    <t>-030YE-30E-10E-0E-1E-0E</t>
  </si>
  <si>
    <t xml:space="preserve">ID800994.W/VEE//PYN/BAU/3/PYN/BAU
</t>
  </si>
  <si>
    <t>TCI992293</t>
  </si>
  <si>
    <t>-030YE-0E-12E-0E-3E-0E-1E-0E</t>
  </si>
  <si>
    <t xml:space="preserve">BLUEGIL-2/CAMPION
</t>
  </si>
  <si>
    <t>TCI 001177</t>
  </si>
  <si>
    <t xml:space="preserve"> -030YE-030YE-2E-0E</t>
  </si>
  <si>
    <t xml:space="preserve">RSK/CA8055//CHAM6/6/BUC/5/NAPHAL/CI13449/4/SEL14.53/3/Cham-8
</t>
  </si>
  <si>
    <t>TCI-02-49</t>
  </si>
  <si>
    <t>-0AP-0AP-54AP-0AP-1AP-0AP</t>
  </si>
  <si>
    <t xml:space="preserve">DAGDAS/APCB-40
</t>
  </si>
  <si>
    <t>TCI-01-117</t>
  </si>
  <si>
    <t>-0AP-0AP-13AP-0AP-3AP-0AP</t>
  </si>
  <si>
    <t>23FAWWON-SA (2015-2016)</t>
  </si>
  <si>
    <t>DH</t>
  </si>
  <si>
    <t>Rank</t>
  </si>
  <si>
    <t>PH</t>
  </si>
  <si>
    <t>1.5m2</t>
  </si>
  <si>
    <t>YLD</t>
  </si>
  <si>
    <t>%LC</t>
  </si>
  <si>
    <t>Ardabil</t>
  </si>
  <si>
    <t>Ardabil Ari</t>
  </si>
  <si>
    <t>CODE</t>
  </si>
  <si>
    <t>COUNTRY</t>
  </si>
  <si>
    <t>STAE OR TOWN</t>
  </si>
  <si>
    <t>INSTITUTION</t>
  </si>
  <si>
    <t>COOPERATOR</t>
  </si>
  <si>
    <t>LATITUDE</t>
  </si>
  <si>
    <t>LONGITUDE</t>
  </si>
  <si>
    <t>MASL</t>
  </si>
  <si>
    <t>1000 Kernel Weight</t>
  </si>
  <si>
    <t>Winter kill</t>
  </si>
  <si>
    <t>MR</t>
  </si>
  <si>
    <t>MS</t>
  </si>
  <si>
    <t>IRN11</t>
  </si>
  <si>
    <t>Days to maturity</t>
  </si>
  <si>
    <t>MD</t>
  </si>
  <si>
    <t>IRAN-MARAGHEH</t>
  </si>
  <si>
    <t>Yellow Rust</t>
  </si>
  <si>
    <t>1 = Cooperator using a 0 - 100 scale</t>
  </si>
  <si>
    <t>2 = Cooperator using a 1-9 scale (1-Resistant,9-Susceptible</t>
  </si>
  <si>
    <t>3 = Cooperator using a 1-9 scale (1-susceptible, 5-m0derate, 9-resistant)</t>
  </si>
  <si>
    <t>Leaf Rust</t>
  </si>
  <si>
    <t>Lodging</t>
  </si>
  <si>
    <t>AUT01</t>
  </si>
  <si>
    <t>Probstdorf</t>
  </si>
  <si>
    <t>-</t>
  </si>
  <si>
    <t>+</t>
  </si>
  <si>
    <t>Vigor</t>
  </si>
  <si>
    <t>Grain score</t>
  </si>
  <si>
    <t/>
  </si>
  <si>
    <t>TKW</t>
  </si>
  <si>
    <t>water uptake</t>
  </si>
  <si>
    <t>Protein %</t>
  </si>
  <si>
    <t>Baku</t>
  </si>
  <si>
    <t>AZERBAIJAN-BAKU</t>
  </si>
  <si>
    <t>10S</t>
  </si>
  <si>
    <t>5S</t>
  </si>
  <si>
    <t>10MS</t>
  </si>
  <si>
    <t>Powdery Mildew</t>
  </si>
  <si>
    <t>1= no lodging, 9= fully lodged</t>
  </si>
  <si>
    <t>KAZ01</t>
  </si>
  <si>
    <t>Almaty</t>
  </si>
  <si>
    <t>Kazakh Res. Inst. Of Agronomy</t>
  </si>
  <si>
    <t>R. Urazaliev; A.T.  Esimbekova;.G. Sarabaev</t>
  </si>
  <si>
    <t>110</t>
  </si>
  <si>
    <t>100</t>
  </si>
  <si>
    <t>15MS</t>
  </si>
  <si>
    <t>30MS</t>
  </si>
  <si>
    <t>20MS</t>
  </si>
  <si>
    <t>40MS</t>
  </si>
  <si>
    <t>5MR</t>
  </si>
  <si>
    <t>15MR</t>
  </si>
  <si>
    <t>25MS</t>
  </si>
  <si>
    <t>90S</t>
  </si>
  <si>
    <t>100S</t>
  </si>
  <si>
    <t>40S</t>
  </si>
  <si>
    <t>60S</t>
  </si>
  <si>
    <t>50MS</t>
  </si>
  <si>
    <t>20S</t>
  </si>
  <si>
    <t>KAZAKHSTAN-ALMATY</t>
  </si>
  <si>
    <t>KAZ02</t>
  </si>
  <si>
    <t>Saryagash</t>
  </si>
  <si>
    <t>Krasnovodopad State Breeding Stn.</t>
  </si>
  <si>
    <t>A. Alshorazov</t>
  </si>
  <si>
    <t>41°29 'N</t>
  </si>
  <si>
    <t>69°30'E</t>
  </si>
  <si>
    <t>KAZAKHSTAN-SARYAGASH</t>
  </si>
  <si>
    <t>KAZ05</t>
  </si>
  <si>
    <t>Gvardeiskiy</t>
  </si>
  <si>
    <t>The Republican Government Enterprise on the basis of economic control rights «Research Institute for Biological Safety Problems» of the Committee of Science of the Ministry of Education and Science of the Republic of Kazakhstan</t>
  </si>
  <si>
    <t>A. Rsaliev</t>
  </si>
  <si>
    <t>43°31´</t>
  </si>
  <si>
    <t>75°15´</t>
  </si>
  <si>
    <t>743 m</t>
  </si>
  <si>
    <t>2/20</t>
  </si>
  <si>
    <t>2/30</t>
  </si>
  <si>
    <t>0</t>
  </si>
  <si>
    <t>4/60</t>
  </si>
  <si>
    <t>1/5</t>
  </si>
  <si>
    <t>1/10</t>
  </si>
  <si>
    <t>2/10</t>
  </si>
  <si>
    <t>2/5</t>
  </si>
  <si>
    <t>3/50</t>
  </si>
  <si>
    <t>0;</t>
  </si>
  <si>
    <t>4/80</t>
  </si>
  <si>
    <t>3/40</t>
  </si>
  <si>
    <t>4/50</t>
  </si>
  <si>
    <t>3/20</t>
  </si>
  <si>
    <t>3/10</t>
  </si>
  <si>
    <t>3/30</t>
  </si>
  <si>
    <t>2/40</t>
  </si>
  <si>
    <t>2/50</t>
  </si>
  <si>
    <t>3/80</t>
  </si>
  <si>
    <t>Tan Spot</t>
  </si>
  <si>
    <t>Flag leaf area cm2</t>
  </si>
  <si>
    <t>ZAF02</t>
  </si>
  <si>
    <t>S.AFRICA</t>
  </si>
  <si>
    <t>Bloemfontein</t>
  </si>
  <si>
    <t>Willem Boshoff</t>
  </si>
  <si>
    <t>29°02'S</t>
  </si>
  <si>
    <t>26°03'E</t>
  </si>
  <si>
    <t>FROM 8 MAY</t>
  </si>
  <si>
    <t>S.AFRICA-BLOEMFONTEIN</t>
  </si>
  <si>
    <t>8,37m2</t>
  </si>
  <si>
    <t>Test Weight</t>
  </si>
  <si>
    <t>TW</t>
  </si>
  <si>
    <t>30MSS</t>
  </si>
  <si>
    <t>70S</t>
  </si>
  <si>
    <t>50MSS</t>
  </si>
  <si>
    <t>20MSS</t>
  </si>
  <si>
    <t>80S</t>
  </si>
  <si>
    <t>TAJ01</t>
  </si>
  <si>
    <t>Hissar</t>
  </si>
  <si>
    <t>Agronom Res. Inst.</t>
  </si>
  <si>
    <t>I. Ishanov, Z. Ishanova, F. Kosimov</t>
  </si>
  <si>
    <t>TAJIKISTAN-HISSAR</t>
  </si>
  <si>
    <t>TUR26</t>
  </si>
  <si>
    <t>Bilecik</t>
  </si>
  <si>
    <t>Söğüt</t>
  </si>
  <si>
    <t>Serdar Dikmen</t>
  </si>
  <si>
    <t>40°09'N</t>
  </si>
  <si>
    <t>29°59'E</t>
  </si>
  <si>
    <t>Number of tiller</t>
  </si>
  <si>
    <t>8-12</t>
  </si>
  <si>
    <t>3-4</t>
  </si>
  <si>
    <t>3-6</t>
  </si>
  <si>
    <t>5-7</t>
  </si>
  <si>
    <t>3-5</t>
  </si>
  <si>
    <t>2-4</t>
  </si>
  <si>
    <t>2-3</t>
  </si>
  <si>
    <t>4-6</t>
  </si>
  <si>
    <t>5-6</t>
  </si>
  <si>
    <t>4-8</t>
  </si>
  <si>
    <t>6-8</t>
  </si>
  <si>
    <t>5-8</t>
  </si>
  <si>
    <t>4-5</t>
  </si>
  <si>
    <t>4-7</t>
  </si>
  <si>
    <t>7-10</t>
  </si>
  <si>
    <t>1-3</t>
  </si>
  <si>
    <t>2-5</t>
  </si>
  <si>
    <t>TUR11</t>
  </si>
  <si>
    <t>Izmir</t>
  </si>
  <si>
    <t>20MR, 100S</t>
  </si>
  <si>
    <t>5R</t>
  </si>
  <si>
    <t>1R</t>
  </si>
  <si>
    <t>80MS</t>
  </si>
  <si>
    <t>10R</t>
  </si>
  <si>
    <t>20MRMS</t>
  </si>
  <si>
    <t>20RMR</t>
  </si>
  <si>
    <t>30RMR</t>
  </si>
  <si>
    <t>10RMR</t>
  </si>
  <si>
    <t>20R</t>
  </si>
  <si>
    <t>5R,60MS</t>
  </si>
  <si>
    <t>70MRMS</t>
  </si>
  <si>
    <t>20MR</t>
  </si>
  <si>
    <t>30MRMS</t>
  </si>
  <si>
    <t>10MR</t>
  </si>
  <si>
    <t>30MR</t>
  </si>
  <si>
    <t>60MS</t>
  </si>
  <si>
    <t>40MR</t>
  </si>
  <si>
    <t>50RMR</t>
  </si>
  <si>
    <t>1R,100S</t>
  </si>
  <si>
    <t>60MRMS</t>
  </si>
  <si>
    <t>60SMS</t>
  </si>
  <si>
    <t>Dry</t>
  </si>
  <si>
    <t>50S</t>
  </si>
  <si>
    <t>40SMS</t>
  </si>
  <si>
    <t>50SMS</t>
  </si>
  <si>
    <t>40MRMS</t>
  </si>
  <si>
    <t>5MS</t>
  </si>
  <si>
    <t>5MS,60S</t>
  </si>
  <si>
    <t>30SMS</t>
  </si>
  <si>
    <t>10MRMS</t>
  </si>
  <si>
    <t>50MRMS</t>
  </si>
  <si>
    <t>40MS,10MR</t>
  </si>
  <si>
    <t>10MR, 40S</t>
  </si>
  <si>
    <t>70MSS</t>
  </si>
  <si>
    <t>Dry, 5MRMS</t>
  </si>
  <si>
    <t>30S</t>
  </si>
  <si>
    <t>10SMS</t>
  </si>
  <si>
    <t>TUR24</t>
  </si>
  <si>
    <t>Eskisehir</t>
  </si>
  <si>
    <t>Necmettin Bolat</t>
  </si>
  <si>
    <t>S</t>
  </si>
  <si>
    <t>M</t>
  </si>
  <si>
    <t>VS</t>
  </si>
  <si>
    <t>Earliness</t>
  </si>
  <si>
    <t>Feld good</t>
  </si>
  <si>
    <t>E</t>
  </si>
  <si>
    <t>VE</t>
  </si>
  <si>
    <t>G</t>
  </si>
  <si>
    <t>VG</t>
  </si>
  <si>
    <t>TUR08</t>
  </si>
  <si>
    <t>Erzurum</t>
  </si>
  <si>
    <t>East Anatolian Ari</t>
  </si>
  <si>
    <t>U. Kucukozdemir</t>
  </si>
  <si>
    <t>5MS/30S</t>
  </si>
  <si>
    <t>10MSS</t>
  </si>
  <si>
    <t>TMS</t>
  </si>
  <si>
    <t>10MS/100S</t>
  </si>
  <si>
    <t>0/40S</t>
  </si>
  <si>
    <t>0/20S</t>
  </si>
  <si>
    <t>TMR</t>
  </si>
  <si>
    <t>20-40S</t>
  </si>
  <si>
    <t>0/10S</t>
  </si>
  <si>
    <t>TUR05</t>
  </si>
  <si>
    <t>Ankara</t>
  </si>
  <si>
    <t>Z.Mert; E. Donmez; S. Yazar; T. Sanal</t>
  </si>
  <si>
    <t>40MSS</t>
  </si>
  <si>
    <t xml:space="preserve"> 0-60S</t>
  </si>
  <si>
    <t>5MS-MIX</t>
  </si>
  <si>
    <t>TOTAL</t>
  </si>
  <si>
    <t>OVERALL</t>
  </si>
  <si>
    <t>23th FAWWON-SA (2015-2016)</t>
  </si>
  <si>
    <t>16ENTRY</t>
  </si>
  <si>
    <t xml:space="preserve"> </t>
  </si>
  <si>
    <t>Mean</t>
  </si>
  <si>
    <r>
      <t>1m</t>
    </r>
    <r>
      <rPr>
        <b/>
        <vertAlign val="superscript"/>
        <sz val="9"/>
        <color theme="1"/>
        <rFont val="Arial"/>
        <family val="2"/>
        <charset val="162"/>
      </rPr>
      <t>2</t>
    </r>
  </si>
  <si>
    <t>FRA13</t>
  </si>
  <si>
    <t>Stem Rust</t>
  </si>
  <si>
    <t>1,2m2</t>
  </si>
  <si>
    <t>Other Traits</t>
  </si>
  <si>
    <t>Awn (+); Awnless (-)</t>
  </si>
  <si>
    <t>FRA13*</t>
  </si>
  <si>
    <t>Vitreosity grain score</t>
  </si>
  <si>
    <t>1= vitreous</t>
  </si>
  <si>
    <t>1 =good</t>
  </si>
  <si>
    <t>Gluten %</t>
  </si>
  <si>
    <t>Days to Heading from Jan. 1</t>
  </si>
  <si>
    <t>Plant Height, cm</t>
  </si>
  <si>
    <t>Yield, kg/ha</t>
  </si>
  <si>
    <t>Septoria tritici</t>
  </si>
  <si>
    <t>AFGHANISTAN</t>
  </si>
  <si>
    <t>AUSTRIA</t>
  </si>
  <si>
    <t>Probstdorf Austria</t>
  </si>
  <si>
    <t>Saatzucht-Donau</t>
  </si>
  <si>
    <t>48° 16" N</t>
  </si>
  <si>
    <t>16°61 'E</t>
  </si>
  <si>
    <t>AZB02</t>
  </si>
  <si>
    <t>AZERBAIJAN</t>
  </si>
  <si>
    <t xml:space="preserve">Azerbaijan Research Institute of Grop Husbandry </t>
  </si>
  <si>
    <t>Talai C.M; Ahmedova F.A</t>
  </si>
  <si>
    <t>40°05'S</t>
  </si>
  <si>
    <t>48'05 W</t>
  </si>
  <si>
    <t>FRANCE</t>
  </si>
  <si>
    <t>Bourges</t>
  </si>
  <si>
    <t>Technifield</t>
  </si>
  <si>
    <t>M. Chapon</t>
  </si>
  <si>
    <t>47°04'N</t>
  </si>
  <si>
    <t>2°41'E</t>
  </si>
  <si>
    <t>141m</t>
  </si>
  <si>
    <t>IRAN</t>
  </si>
  <si>
    <t>IRN14</t>
  </si>
  <si>
    <t>Ghoiamreza, Aminzadeh, Abediasi</t>
  </si>
  <si>
    <t>48°40'N</t>
  </si>
  <si>
    <t>38°15'E</t>
  </si>
  <si>
    <t>KAZAKSTAN</t>
  </si>
  <si>
    <t>42°N</t>
  </si>
  <si>
    <t>77° E</t>
  </si>
  <si>
    <t>TAJIKISTAN</t>
  </si>
  <si>
    <t>38°38'N</t>
  </si>
  <si>
    <t>67°31'E</t>
  </si>
  <si>
    <t>TURKEY</t>
  </si>
  <si>
    <t>Central Field Crop Research Institute</t>
  </si>
  <si>
    <t>39°30'N</t>
  </si>
  <si>
    <t>32°30'E</t>
  </si>
  <si>
    <t>39°57'N</t>
  </si>
  <si>
    <t>41°37'E</t>
  </si>
  <si>
    <t>K.Nazari</t>
  </si>
  <si>
    <t>38°35'N</t>
  </si>
  <si>
    <t>27°01'E</t>
  </si>
  <si>
    <t>Pannar Research</t>
  </si>
  <si>
    <t>IRN14(%)</t>
  </si>
  <si>
    <t>Marageh</t>
  </si>
  <si>
    <t>Dryland Agricultural Research Institute</t>
  </si>
  <si>
    <t xml:space="preserve"> S.Golkari</t>
  </si>
  <si>
    <t>37°24'N</t>
  </si>
  <si>
    <t>46°16'E</t>
  </si>
  <si>
    <t>IRAN-ARDABIL</t>
  </si>
  <si>
    <t>AZB03</t>
  </si>
  <si>
    <t>Gobustan</t>
  </si>
  <si>
    <t>Azerbaijan RI of Crop Husbandry, Gobustan ZonalExsper. Station</t>
  </si>
  <si>
    <t>Talai J.M.; Jahangirov A.A</t>
  </si>
  <si>
    <t>40°31'N</t>
  </si>
  <si>
    <t>48°53'E</t>
  </si>
  <si>
    <t>R</t>
  </si>
  <si>
    <t>AZERBAIJAN-GOBUSTAN</t>
  </si>
  <si>
    <t>5m2</t>
  </si>
  <si>
    <t>AFG15</t>
  </si>
  <si>
    <t>Herat</t>
  </si>
  <si>
    <t>Urdokhan Station</t>
  </si>
  <si>
    <t>H.Abnaser;H.Cukulalu</t>
  </si>
  <si>
    <t>34°18'N</t>
  </si>
  <si>
    <t>62°16'E</t>
  </si>
  <si>
    <t>Agronomic Score</t>
  </si>
  <si>
    <t>AFGHANISTAN-HERAT</t>
  </si>
  <si>
    <t>1,5m2</t>
  </si>
  <si>
    <t>AFG18</t>
  </si>
  <si>
    <t>Talugan</t>
  </si>
  <si>
    <t>Bagh-i-zakhira</t>
  </si>
  <si>
    <t>36°44'N</t>
  </si>
  <si>
    <t>49°30'E</t>
  </si>
  <si>
    <t>Abdul Karim</t>
  </si>
  <si>
    <t>AFGHANISTAN-TALUGAN</t>
  </si>
  <si>
    <t>1m2</t>
  </si>
  <si>
    <r>
      <t xml:space="preserve">OVERALL </t>
    </r>
    <r>
      <rPr>
        <b/>
        <sz val="8"/>
        <color theme="1"/>
        <rFont val="Arial"/>
        <family val="2"/>
        <charset val="162"/>
      </rPr>
      <t>Except: KAZ02;ZAF02</t>
    </r>
  </si>
  <si>
    <r>
      <t xml:space="preserve">OVERALL </t>
    </r>
    <r>
      <rPr>
        <b/>
        <sz val="8"/>
        <color theme="1"/>
        <rFont val="Arial"/>
        <family val="2"/>
        <charset val="162"/>
      </rPr>
      <t>Except: KAZ02</t>
    </r>
  </si>
  <si>
    <t>Aegean Agr. Res. Inst.-Reginal Cereal Rust Research Center</t>
  </si>
  <si>
    <t>F</t>
  </si>
  <si>
    <t>W</t>
  </si>
  <si>
    <t>TUR13</t>
  </si>
  <si>
    <t>Growth Habit</t>
  </si>
  <si>
    <t>Konya</t>
  </si>
  <si>
    <t>Bahri Dagdas R.I</t>
  </si>
  <si>
    <t>F.Ozdemir, E. Ozer</t>
  </si>
  <si>
    <t>37°50'N</t>
  </si>
  <si>
    <t>32°40'E</t>
  </si>
  <si>
    <t>TUR13*</t>
  </si>
  <si>
    <t>2015 data</t>
  </si>
  <si>
    <t>NBC Farm</t>
  </si>
  <si>
    <t>39°25'N</t>
  </si>
  <si>
    <t>31°07'E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</si>
</sst>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0"/>
    <numFmt numFmtId="165" formatCode="0.0"/>
  </numFmts>
  <fonts count="19" x14ac:knownFonts="1">
    <font>
      <sz val="11"/>
      <color theme="1"/>
      <name val="Calibri"/>
      <family val="2"/>
      <scheme val="minor"/>
    </font>
    <font>
      <sz val="10"/>
      <name val="Arial"/>
      <family val="2"/>
    </font>
    <font>
      <sz val="10"/>
      <name val="Arial"/>
      <family val="2"/>
      <charset val="162"/>
    </font>
    <font>
      <sz val="9"/>
      <color theme="1"/>
      <name val="Arial"/>
      <family val="2"/>
      <charset val="162"/>
    </font>
    <font>
      <sz val="9"/>
      <name val="Arial"/>
      <family val="2"/>
      <charset val="162"/>
    </font>
    <font>
      <sz val="9"/>
      <color indexed="8"/>
      <name val="Arial"/>
      <family val="2"/>
      <charset val="162"/>
    </font>
    <font>
      <sz val="10"/>
      <name val="Verdana"/>
      <family val="2"/>
      <charset val="162"/>
    </font>
    <font>
      <sz val="11"/>
      <color theme="1"/>
      <name val="Calibri"/>
      <family val="2"/>
      <scheme val="minor"/>
    </font>
    <font>
      <b/>
      <sz val="9"/>
      <name val="Arial"/>
      <family val="2"/>
      <charset val="162"/>
    </font>
    <font>
      <sz val="10"/>
      <name val="Arial"/>
      <family val="2"/>
      <charset val="204"/>
    </font>
    <font>
      <b/>
      <sz val="9"/>
      <color theme="1"/>
      <name val="Arial"/>
      <family val="2"/>
      <charset val="162"/>
    </font>
    <font>
      <b/>
      <sz val="9"/>
      <color rgb="FFFF0000"/>
      <name val="Arial"/>
      <family val="2"/>
      <charset val="162"/>
    </font>
    <font>
      <sz val="9"/>
      <color rgb="FFFF0000"/>
      <name val="Arial"/>
      <family val="2"/>
      <charset val="162"/>
    </font>
    <font>
      <b/>
      <sz val="9"/>
      <color indexed="8"/>
      <name val="Arial"/>
      <family val="2"/>
      <charset val="162"/>
    </font>
    <font>
      <b/>
      <sz val="9"/>
      <color indexed="10"/>
      <name val="Arial"/>
      <family val="2"/>
      <charset val="162"/>
    </font>
    <font>
      <sz val="9"/>
      <color rgb="FF000000"/>
      <name val="Arial"/>
      <family val="2"/>
      <charset val="162"/>
    </font>
    <font>
      <b/>
      <vertAlign val="superscript"/>
      <sz val="9"/>
      <color theme="1"/>
      <name val="Arial"/>
      <family val="2"/>
      <charset val="162"/>
    </font>
    <font>
      <b/>
      <i/>
      <sz val="9"/>
      <color theme="1"/>
      <name val="Arial"/>
      <family val="2"/>
      <charset val="162"/>
    </font>
    <font>
      <b/>
      <sz val="8"/>
      <color theme="1"/>
      <name val="Arial"/>
      <family val="2"/>
      <charset val="16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7">
    <xf numFmtId="0" fontId="0" fillId="0" borderId="0"/>
    <xf numFmtId="0" fontId="1" fillId="0" borderId="0"/>
    <xf numFmtId="0" fontId="2" fillId="0" borderId="0"/>
    <xf numFmtId="0" fontId="6" fillId="0" borderId="0"/>
    <xf numFmtId="0" fontId="7" fillId="0" borderId="0"/>
    <xf numFmtId="0" fontId="9" fillId="0" borderId="0"/>
    <xf numFmtId="0" fontId="1" fillId="0" borderId="0"/>
  </cellStyleXfs>
  <cellXfs count="302">
    <xf numFmtId="0" fontId="0" fillId="0" borderId="0" xfId="0"/>
    <xf numFmtId="0" fontId="3" fillId="0" borderId="0" xfId="0" applyFont="1"/>
    <xf numFmtId="0" fontId="4" fillId="0" borderId="2" xfId="0" applyFont="1" applyFill="1" applyBorder="1" applyAlignment="1"/>
    <xf numFmtId="0" fontId="4" fillId="0" borderId="2" xfId="0" applyFont="1" applyFill="1" applyBorder="1" applyAlignment="1">
      <alignment horizontal="center"/>
    </xf>
    <xf numFmtId="0" fontId="4" fillId="0" borderId="2" xfId="0" applyFont="1" applyBorder="1" applyAlignment="1">
      <alignment horizontal="left"/>
    </xf>
    <xf numFmtId="0" fontId="4" fillId="0" borderId="3" xfId="0" applyFont="1" applyFill="1" applyBorder="1" applyAlignment="1"/>
    <xf numFmtId="0" fontId="4" fillId="0" borderId="3" xfId="0" applyFont="1" applyFill="1" applyBorder="1" applyAlignment="1">
      <alignment horizontal="center"/>
    </xf>
    <xf numFmtId="0" fontId="4" fillId="0" borderId="3" xfId="0" applyFont="1" applyBorder="1" applyAlignment="1">
      <alignment horizontal="left"/>
    </xf>
    <xf numFmtId="0" fontId="4" fillId="0" borderId="3" xfId="0" applyFont="1" applyFill="1" applyBorder="1" applyAlignment="1">
      <alignment vertical="center"/>
    </xf>
    <xf numFmtId="0" fontId="4" fillId="0" borderId="3" xfId="0" applyFont="1" applyFill="1" applyBorder="1" applyAlignment="1">
      <alignment horizontal="left" vertical="center"/>
    </xf>
    <xf numFmtId="0" fontId="5" fillId="0" borderId="3" xfId="0" applyFont="1" applyFill="1" applyBorder="1"/>
    <xf numFmtId="0" fontId="5" fillId="0" borderId="3" xfId="0" applyFont="1" applyFill="1" applyBorder="1" applyAlignment="1">
      <alignment horizontal="left" vertical="center"/>
    </xf>
    <xf numFmtId="0" fontId="4" fillId="0" borderId="3" xfId="0" applyFont="1" applyFill="1" applyBorder="1" applyAlignment="1">
      <alignment horizontal="left"/>
    </xf>
    <xf numFmtId="0" fontId="4" fillId="0" borderId="3" xfId="1" applyFont="1" applyFill="1" applyBorder="1"/>
    <xf numFmtId="0" fontId="3" fillId="0" borderId="3" xfId="0" applyFont="1" applyFill="1" applyBorder="1" applyAlignment="1">
      <alignment horizontal="center"/>
    </xf>
    <xf numFmtId="0" fontId="4" fillId="0" borderId="3" xfId="1" applyFont="1" applyFill="1" applyBorder="1" applyAlignment="1">
      <alignment horizontal="left"/>
    </xf>
    <xf numFmtId="0" fontId="4" fillId="0" borderId="4" xfId="0" applyFont="1" applyFill="1" applyBorder="1" applyAlignment="1"/>
    <xf numFmtId="0" fontId="4" fillId="0" borderId="4" xfId="0" applyFont="1" applyFill="1" applyBorder="1" applyAlignment="1">
      <alignment horizontal="center"/>
    </xf>
    <xf numFmtId="0" fontId="5" fillId="0" borderId="4" xfId="0" applyFont="1" applyFill="1" applyBorder="1"/>
    <xf numFmtId="0" fontId="4" fillId="0" borderId="4" xfId="0" applyFont="1" applyFill="1" applyBorder="1" applyAlignment="1">
      <alignment horizontal="left"/>
    </xf>
    <xf numFmtId="0" fontId="4" fillId="0" borderId="4" xfId="1" applyFont="1" applyFill="1" applyBorder="1" applyAlignment="1">
      <alignment horizontal="left"/>
    </xf>
    <xf numFmtId="0" fontId="4" fillId="0" borderId="4" xfId="1" applyFont="1" applyFill="1" applyBorder="1"/>
    <xf numFmtId="0" fontId="3" fillId="0" borderId="4" xfId="0" applyFont="1" applyFill="1" applyBorder="1" applyAlignment="1">
      <alignment horizont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8" fillId="0" borderId="11" xfId="0" applyFont="1" applyBorder="1" applyAlignment="1">
      <alignment vertical="top"/>
    </xf>
    <xf numFmtId="0" fontId="8" fillId="0" borderId="0" xfId="0" applyFont="1" applyBorder="1" applyAlignment="1">
      <alignment vertical="top"/>
    </xf>
    <xf numFmtId="0" fontId="3" fillId="0" borderId="0" xfId="0" applyFont="1" applyBorder="1"/>
    <xf numFmtId="0" fontId="5" fillId="0" borderId="0" xfId="0" applyFont="1" applyFill="1" applyBorder="1" applyAlignment="1">
      <alignment horizontal="left" vertical="center"/>
    </xf>
    <xf numFmtId="0" fontId="10" fillId="0" borderId="0" xfId="0" applyFont="1"/>
    <xf numFmtId="0" fontId="8" fillId="0" borderId="1" xfId="1" applyFont="1" applyFill="1" applyBorder="1" applyAlignment="1">
      <alignment horizontal="left" vertical="center"/>
    </xf>
    <xf numFmtId="0" fontId="8" fillId="0" borderId="1" xfId="1" applyFont="1" applyFill="1" applyBorder="1" applyAlignment="1">
      <alignment horizontal="center" vertical="center"/>
    </xf>
    <xf numFmtId="0" fontId="8" fillId="0" borderId="1" xfId="0" applyFont="1" applyFill="1" applyBorder="1" applyAlignment="1">
      <alignment horizontal="left"/>
    </xf>
    <xf numFmtId="0" fontId="8" fillId="0" borderId="1" xfId="1" applyFont="1" applyFill="1" applyBorder="1" applyAlignment="1">
      <alignment horizontal="left"/>
    </xf>
    <xf numFmtId="0" fontId="10" fillId="0" borderId="1" xfId="0" applyFont="1" applyFill="1" applyBorder="1" applyAlignment="1">
      <alignment horizontal="center"/>
    </xf>
    <xf numFmtId="0" fontId="8" fillId="0" borderId="3" xfId="0" applyFont="1" applyFill="1" applyBorder="1" applyAlignment="1">
      <alignment horizontal="left" vertical="center"/>
    </xf>
    <xf numFmtId="0" fontId="3" fillId="0" borderId="0" xfId="0" applyFont="1" applyAlignment="1">
      <alignment horizontal="center"/>
    </xf>
    <xf numFmtId="164" fontId="4" fillId="0" borderId="2" xfId="1" applyNumberFormat="1" applyFont="1" applyFill="1" applyBorder="1" applyAlignment="1">
      <alignment horizontal="center" vertical="center"/>
    </xf>
    <xf numFmtId="164" fontId="4" fillId="0" borderId="3" xfId="1" applyNumberFormat="1" applyFont="1" applyFill="1" applyBorder="1" applyAlignment="1">
      <alignment horizontal="center" vertical="center"/>
    </xf>
    <xf numFmtId="0" fontId="8" fillId="0" borderId="3" xfId="1" applyFont="1" applyFill="1" applyBorder="1" applyAlignment="1">
      <alignment horizontal="center" vertical="center"/>
    </xf>
    <xf numFmtId="0" fontId="4" fillId="0" borderId="3" xfId="1" applyFont="1" applyFill="1" applyBorder="1" applyAlignment="1">
      <alignment horizontal="center" vertical="center"/>
    </xf>
    <xf numFmtId="0" fontId="3" fillId="0" borderId="10" xfId="0" applyFont="1" applyFill="1" applyBorder="1" applyAlignment="1">
      <alignment horizontal="center"/>
    </xf>
    <xf numFmtId="0" fontId="4" fillId="0" borderId="10" xfId="0" applyFont="1" applyBorder="1" applyAlignment="1">
      <alignment horizontal="center"/>
    </xf>
    <xf numFmtId="0" fontId="3" fillId="0" borderId="11" xfId="0" applyFont="1" applyFill="1" applyBorder="1" applyAlignment="1">
      <alignment horizontal="center"/>
    </xf>
    <xf numFmtId="0" fontId="4" fillId="0" borderId="11" xfId="0" applyFont="1" applyBorder="1" applyAlignment="1">
      <alignment horizontal="center"/>
    </xf>
    <xf numFmtId="0" fontId="3" fillId="0" borderId="12" xfId="0" applyFont="1" applyFill="1" applyBorder="1" applyAlignment="1">
      <alignment horizontal="center"/>
    </xf>
    <xf numFmtId="0" fontId="4" fillId="0" borderId="12" xfId="0" applyFont="1" applyBorder="1" applyAlignment="1">
      <alignment horizontal="center"/>
    </xf>
    <xf numFmtId="0" fontId="8" fillId="0" borderId="2" xfId="1" applyFont="1" applyFill="1" applyBorder="1" applyAlignment="1">
      <alignment horizontal="center" vertical="center"/>
    </xf>
    <xf numFmtId="0" fontId="8" fillId="0" borderId="10" xfId="0" applyFont="1" applyFill="1" applyBorder="1" applyAlignment="1">
      <alignment horizontal="left"/>
    </xf>
    <xf numFmtId="0" fontId="10" fillId="0" borderId="10" xfId="0" applyFont="1" applyBorder="1"/>
    <xf numFmtId="0" fontId="10" fillId="0" borderId="10" xfId="0" applyFont="1" applyBorder="1" applyAlignment="1">
      <alignment horizontal="center"/>
    </xf>
    <xf numFmtId="0" fontId="4" fillId="0" borderId="10" xfId="0" applyFont="1" applyBorder="1" applyAlignment="1">
      <alignment horizontal="left"/>
    </xf>
    <xf numFmtId="0" fontId="3" fillId="0" borderId="10" xfId="0" applyFont="1" applyBorder="1" applyAlignment="1">
      <alignment horizontal="center"/>
    </xf>
    <xf numFmtId="0" fontId="3" fillId="0" borderId="10" xfId="0" applyFont="1" applyBorder="1" applyAlignment="1">
      <alignment horizontal="center" vertical="center" wrapText="1"/>
    </xf>
    <xf numFmtId="0" fontId="4" fillId="0" borderId="9" xfId="1" applyFont="1" applyFill="1" applyBorder="1" applyAlignment="1">
      <alignment horizontal="center"/>
    </xf>
    <xf numFmtId="0" fontId="3" fillId="0" borderId="2" xfId="0" applyFont="1" applyBorder="1" applyAlignment="1">
      <alignment horizontal="center"/>
    </xf>
    <xf numFmtId="0" fontId="4" fillId="0" borderId="11" xfId="0" applyFont="1" applyBorder="1" applyAlignment="1">
      <alignment horizontal="left"/>
    </xf>
    <xf numFmtId="0" fontId="3" fillId="0" borderId="11" xfId="0" applyFont="1" applyBorder="1" applyAlignment="1">
      <alignment horizontal="center"/>
    </xf>
    <xf numFmtId="0" fontId="3" fillId="0" borderId="11" xfId="0" applyFont="1" applyBorder="1" applyAlignment="1">
      <alignment horizontal="center" vertical="center" wrapText="1"/>
    </xf>
    <xf numFmtId="0" fontId="4" fillId="0" borderId="0" xfId="1" applyFont="1" applyFill="1" applyBorder="1" applyAlignment="1">
      <alignment horizontal="center"/>
    </xf>
    <xf numFmtId="0" fontId="3" fillId="0" borderId="3" xfId="0" applyFont="1" applyBorder="1" applyAlignment="1">
      <alignment horizontal="center"/>
    </xf>
    <xf numFmtId="0" fontId="4" fillId="0" borderId="11" xfId="0" applyFont="1" applyFill="1" applyBorder="1" applyAlignment="1">
      <alignment vertical="center"/>
    </xf>
    <xf numFmtId="0" fontId="5" fillId="0" borderId="11" xfId="0" applyFont="1" applyFill="1" applyBorder="1"/>
    <xf numFmtId="0" fontId="5" fillId="0" borderId="12" xfId="0" applyFont="1" applyFill="1" applyBorder="1"/>
    <xf numFmtId="0" fontId="3" fillId="0" borderId="12" xfId="0" applyFont="1" applyBorder="1" applyAlignment="1">
      <alignment horizontal="center"/>
    </xf>
    <xf numFmtId="0" fontId="3" fillId="0" borderId="12" xfId="0" applyFont="1" applyBorder="1" applyAlignment="1">
      <alignment horizontal="center" vertical="center" wrapText="1"/>
    </xf>
    <xf numFmtId="0" fontId="4" fillId="0" borderId="14" xfId="1" applyFont="1" applyFill="1" applyBorder="1" applyAlignment="1">
      <alignment horizontal="center"/>
    </xf>
    <xf numFmtId="0" fontId="3" fillId="0" borderId="4" xfId="0" applyFont="1" applyBorder="1" applyAlignment="1">
      <alignment horizontal="center"/>
    </xf>
    <xf numFmtId="0" fontId="10" fillId="0" borderId="0" xfId="0" applyFont="1" applyBorder="1"/>
    <xf numFmtId="0" fontId="10" fillId="0" borderId="1"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10" fillId="0" borderId="0" xfId="0" applyFont="1" applyAlignment="1">
      <alignment horizontal="center"/>
    </xf>
    <xf numFmtId="0" fontId="10" fillId="0" borderId="5" xfId="0" applyFont="1" applyBorder="1"/>
    <xf numFmtId="0" fontId="10" fillId="0" borderId="13" xfId="0" applyFont="1" applyBorder="1"/>
    <xf numFmtId="0" fontId="10" fillId="0" borderId="5" xfId="0" applyFont="1" applyBorder="1" applyAlignment="1">
      <alignment horizontal="left"/>
    </xf>
    <xf numFmtId="0" fontId="11" fillId="0" borderId="13" xfId="0" applyFont="1" applyBorder="1" applyAlignment="1">
      <alignment horizontal="center"/>
    </xf>
    <xf numFmtId="0" fontId="11" fillId="0" borderId="11" xfId="0" applyFont="1" applyBorder="1" applyAlignment="1">
      <alignment horizontal="center"/>
    </xf>
    <xf numFmtId="0" fontId="4" fillId="0" borderId="6" xfId="0" applyFont="1" applyBorder="1" applyAlignment="1">
      <alignment horizontal="left"/>
    </xf>
    <xf numFmtId="0" fontId="3" fillId="0" borderId="6" xfId="0" applyFont="1" applyBorder="1" applyAlignment="1">
      <alignment horizontal="center" vertical="center" wrapText="1"/>
    </xf>
    <xf numFmtId="0" fontId="12" fillId="0" borderId="9" xfId="0" applyFont="1" applyBorder="1" applyAlignment="1">
      <alignment horizontal="center"/>
    </xf>
    <xf numFmtId="0" fontId="3" fillId="0" borderId="6" xfId="0" applyFont="1" applyBorder="1" applyAlignment="1">
      <alignment horizontal="center"/>
    </xf>
    <xf numFmtId="0" fontId="12" fillId="0" borderId="10" xfId="0" applyFont="1" applyBorder="1" applyAlignment="1">
      <alignment horizontal="center"/>
    </xf>
    <xf numFmtId="0" fontId="4" fillId="0" borderId="6" xfId="1" applyFont="1" applyFill="1" applyBorder="1" applyAlignment="1">
      <alignment horizontal="center" vertical="center"/>
    </xf>
    <xf numFmtId="0" fontId="4" fillId="0" borderId="7" xfId="0" applyFont="1" applyBorder="1" applyAlignment="1">
      <alignment horizontal="left"/>
    </xf>
    <xf numFmtId="0" fontId="3" fillId="0" borderId="7" xfId="0" applyFont="1" applyBorder="1" applyAlignment="1">
      <alignment horizontal="center" vertical="center" wrapText="1"/>
    </xf>
    <xf numFmtId="0" fontId="12" fillId="0" borderId="0" xfId="0" applyFont="1" applyBorder="1" applyAlignment="1">
      <alignment horizontal="center"/>
    </xf>
    <xf numFmtId="0" fontId="3" fillId="0" borderId="7" xfId="0" applyFont="1" applyBorder="1" applyAlignment="1">
      <alignment horizontal="center"/>
    </xf>
    <xf numFmtId="0" fontId="12" fillId="0" borderId="11" xfId="0" applyFont="1" applyBorder="1" applyAlignment="1">
      <alignment horizontal="center"/>
    </xf>
    <xf numFmtId="0" fontId="4" fillId="0" borderId="7" xfId="1" applyFont="1" applyFill="1" applyBorder="1" applyAlignment="1">
      <alignment horizontal="center" vertical="center"/>
    </xf>
    <xf numFmtId="0" fontId="4" fillId="0" borderId="7" xfId="0" applyFont="1" applyFill="1" applyBorder="1" applyAlignment="1">
      <alignment vertical="center"/>
    </xf>
    <xf numFmtId="0" fontId="5" fillId="0" borderId="7" xfId="0" applyFont="1" applyFill="1" applyBorder="1"/>
    <xf numFmtId="0" fontId="5" fillId="0" borderId="8" xfId="0" applyFont="1" applyFill="1" applyBorder="1"/>
    <xf numFmtId="0" fontId="3" fillId="0" borderId="8" xfId="0" applyFont="1" applyBorder="1" applyAlignment="1">
      <alignment horizontal="center" vertical="center" wrapText="1"/>
    </xf>
    <xf numFmtId="0" fontId="12" fillId="0" borderId="14" xfId="0" applyFont="1" applyBorder="1" applyAlignment="1">
      <alignment horizontal="center"/>
    </xf>
    <xf numFmtId="0" fontId="3" fillId="0" borderId="8" xfId="0" applyFont="1" applyBorder="1" applyAlignment="1">
      <alignment horizontal="center"/>
    </xf>
    <xf numFmtId="0" fontId="12" fillId="0" borderId="12" xfId="0" applyFont="1" applyBorder="1" applyAlignment="1">
      <alignment horizontal="center"/>
    </xf>
    <xf numFmtId="0" fontId="4" fillId="0" borderId="8" xfId="1" applyFont="1" applyFill="1" applyBorder="1" applyAlignment="1">
      <alignment horizontal="center" vertical="center"/>
    </xf>
    <xf numFmtId="0" fontId="10" fillId="0" borderId="13" xfId="0" applyFont="1" applyBorder="1" applyAlignment="1">
      <alignment horizontal="left"/>
    </xf>
    <xf numFmtId="0" fontId="11" fillId="0" borderId="0" xfId="0" applyFont="1" applyBorder="1" applyAlignment="1">
      <alignment horizontal="center"/>
    </xf>
    <xf numFmtId="0" fontId="13" fillId="0" borderId="6" xfId="0" applyFont="1" applyFill="1" applyBorder="1" applyAlignment="1">
      <alignment horizontal="center"/>
    </xf>
    <xf numFmtId="0" fontId="14" fillId="0" borderId="10" xfId="0" applyFont="1" applyFill="1" applyBorder="1" applyAlignment="1">
      <alignment horizontal="center"/>
    </xf>
    <xf numFmtId="49" fontId="3" fillId="0" borderId="6" xfId="0" applyNumberFormat="1" applyFont="1" applyBorder="1" applyAlignment="1">
      <alignment horizontal="center" vertical="center" wrapText="1"/>
    </xf>
    <xf numFmtId="1" fontId="15" fillId="0" borderId="6" xfId="0" applyNumberFormat="1" applyFont="1" applyBorder="1" applyAlignment="1">
      <alignment horizontal="center"/>
    </xf>
    <xf numFmtId="1" fontId="3" fillId="0" borderId="6" xfId="0" applyNumberFormat="1" applyFont="1" applyBorder="1" applyAlignment="1">
      <alignment horizontal="center"/>
    </xf>
    <xf numFmtId="1" fontId="15" fillId="0" borderId="7" xfId="0" applyNumberFormat="1" applyFont="1" applyBorder="1" applyAlignment="1">
      <alignment horizontal="center"/>
    </xf>
    <xf numFmtId="1" fontId="3" fillId="0" borderId="7" xfId="0" applyNumberFormat="1" applyFont="1" applyBorder="1" applyAlignment="1">
      <alignment horizontal="center"/>
    </xf>
    <xf numFmtId="1" fontId="15" fillId="0" borderId="8" xfId="0" applyNumberFormat="1" applyFont="1" applyBorder="1" applyAlignment="1">
      <alignment horizontal="center"/>
    </xf>
    <xf numFmtId="1" fontId="3" fillId="0" borderId="8" xfId="0" applyNumberFormat="1" applyFont="1" applyBorder="1" applyAlignment="1">
      <alignment horizontal="center"/>
    </xf>
    <xf numFmtId="0" fontId="10" fillId="0" borderId="15" xfId="0" applyFont="1" applyBorder="1"/>
    <xf numFmtId="0" fontId="10" fillId="0" borderId="6" xfId="0" applyFont="1" applyBorder="1"/>
    <xf numFmtId="0" fontId="10" fillId="0" borderId="9" xfId="0" applyFont="1" applyBorder="1" applyAlignment="1"/>
    <xf numFmtId="0" fontId="10" fillId="0" borderId="10" xfId="0" applyFont="1" applyBorder="1" applyAlignment="1"/>
    <xf numFmtId="0" fontId="8" fillId="0" borderId="0" xfId="0" applyFont="1" applyBorder="1" applyAlignment="1">
      <alignment horizontal="left"/>
    </xf>
    <xf numFmtId="0" fontId="10" fillId="0" borderId="8" xfId="0" applyFont="1" applyBorder="1"/>
    <xf numFmtId="0" fontId="10" fillId="0" borderId="14" xfId="0" applyFont="1" applyBorder="1" applyAlignment="1"/>
    <xf numFmtId="0" fontId="10" fillId="0" borderId="12" xfId="0" applyFont="1" applyBorder="1" applyAlignment="1"/>
    <xf numFmtId="0" fontId="10" fillId="0" borderId="5" xfId="0" applyFont="1" applyBorder="1" applyAlignment="1"/>
    <xf numFmtId="0" fontId="10" fillId="0" borderId="15" xfId="0" applyFont="1" applyBorder="1" applyAlignment="1"/>
    <xf numFmtId="0" fontId="10" fillId="0" borderId="13" xfId="0" applyFont="1" applyBorder="1" applyAlignment="1"/>
    <xf numFmtId="1" fontId="10" fillId="0" borderId="0" xfId="0" applyNumberFormat="1" applyFont="1"/>
    <xf numFmtId="0" fontId="8" fillId="0" borderId="6" xfId="0" applyFont="1" applyFill="1" applyBorder="1" applyAlignment="1">
      <alignment horizontal="center"/>
    </xf>
    <xf numFmtId="0" fontId="8" fillId="0" borderId="9" xfId="3" applyFont="1" applyBorder="1" applyAlignment="1">
      <alignment horizontal="center"/>
    </xf>
    <xf numFmtId="0" fontId="11" fillId="0" borderId="10" xfId="0" applyFont="1" applyFill="1" applyBorder="1" applyAlignment="1">
      <alignment horizontal="center"/>
    </xf>
    <xf numFmtId="1" fontId="8" fillId="0" borderId="6" xfId="0" applyNumberFormat="1" applyFont="1" applyFill="1" applyBorder="1" applyAlignment="1">
      <alignment horizontal="center"/>
    </xf>
    <xf numFmtId="1" fontId="3" fillId="0" borderId="6" xfId="0" applyNumberFormat="1" applyFont="1" applyBorder="1" applyAlignment="1">
      <alignment horizontal="center" vertical="center" wrapText="1"/>
    </xf>
    <xf numFmtId="1" fontId="3" fillId="0" borderId="9" xfId="0" applyNumberFormat="1" applyFont="1" applyBorder="1" applyAlignment="1">
      <alignment horizontal="center"/>
    </xf>
    <xf numFmtId="1" fontId="4" fillId="0" borderId="6" xfId="1" applyNumberFormat="1" applyFont="1" applyFill="1" applyBorder="1" applyAlignment="1">
      <alignment horizontal="center" vertical="center"/>
    </xf>
    <xf numFmtId="1" fontId="3" fillId="0" borderId="7" xfId="0" applyNumberFormat="1" applyFont="1" applyBorder="1" applyAlignment="1">
      <alignment horizontal="center" vertical="center" wrapText="1"/>
    </xf>
    <xf numFmtId="1" fontId="3" fillId="0" borderId="0" xfId="0" applyNumberFormat="1" applyFont="1" applyBorder="1" applyAlignment="1">
      <alignment horizontal="center"/>
    </xf>
    <xf numFmtId="1" fontId="4" fillId="0" borderId="7" xfId="1" applyNumberFormat="1" applyFont="1" applyFill="1" applyBorder="1" applyAlignment="1">
      <alignment horizontal="center" vertical="center"/>
    </xf>
    <xf numFmtId="1" fontId="3" fillId="0" borderId="8" xfId="0" applyNumberFormat="1" applyFont="1" applyBorder="1" applyAlignment="1">
      <alignment horizontal="center" vertical="center" wrapText="1"/>
    </xf>
    <xf numFmtId="1" fontId="3" fillId="0" borderId="14" xfId="0" applyNumberFormat="1" applyFont="1" applyBorder="1" applyAlignment="1">
      <alignment horizontal="center"/>
    </xf>
    <xf numFmtId="1" fontId="4" fillId="0" borderId="8" xfId="1" applyNumberFormat="1" applyFont="1" applyFill="1" applyBorder="1" applyAlignment="1">
      <alignment horizontal="center" vertical="center"/>
    </xf>
    <xf numFmtId="1" fontId="3" fillId="0" borderId="0" xfId="0" applyNumberFormat="1" applyFont="1"/>
    <xf numFmtId="0" fontId="10" fillId="0" borderId="9" xfId="0" applyFont="1" applyBorder="1"/>
    <xf numFmtId="0" fontId="8" fillId="0" borderId="0" xfId="3" applyFont="1" applyFill="1" applyBorder="1" applyAlignment="1">
      <alignment horizontal="left" vertical="center"/>
    </xf>
    <xf numFmtId="0" fontId="10" fillId="0" borderId="14" xfId="0" applyFont="1" applyBorder="1"/>
    <xf numFmtId="0" fontId="10" fillId="0" borderId="12" xfId="0" applyFont="1" applyBorder="1"/>
    <xf numFmtId="0" fontId="8" fillId="0" borderId="7" xfId="0" applyFont="1" applyFill="1" applyBorder="1" applyAlignment="1">
      <alignment horizontal="left"/>
    </xf>
    <xf numFmtId="0" fontId="13" fillId="0" borderId="0" xfId="0" applyFont="1" applyFill="1" applyAlignment="1">
      <alignment horizontal="left"/>
    </xf>
    <xf numFmtId="0" fontId="17" fillId="0" borderId="0" xfId="0" applyFont="1" applyAlignment="1">
      <alignment horizontal="left"/>
    </xf>
    <xf numFmtId="0" fontId="10" fillId="0" borderId="1" xfId="0" applyFont="1" applyBorder="1"/>
    <xf numFmtId="0" fontId="10" fillId="0" borderId="2" xfId="0" applyFont="1" applyBorder="1"/>
    <xf numFmtId="0" fontId="3" fillId="0" borderId="2" xfId="0" applyFont="1" applyBorder="1" applyAlignment="1">
      <alignment horizontal="center" vertical="center" wrapText="1"/>
    </xf>
    <xf numFmtId="0" fontId="3" fillId="0" borderId="6" xfId="0" applyNumberFormat="1" applyFont="1" applyBorder="1" applyAlignment="1">
      <alignment horizontal="center" vertical="center" wrapText="1"/>
    </xf>
    <xf numFmtId="49" fontId="4" fillId="0" borderId="6" xfId="1" applyNumberFormat="1" applyFont="1" applyBorder="1" applyAlignment="1">
      <alignment horizontal="center"/>
    </xf>
    <xf numFmtId="0" fontId="4" fillId="0" borderId="2" xfId="1" applyFont="1" applyFill="1" applyBorder="1" applyAlignment="1">
      <alignment horizontal="center" vertical="center"/>
    </xf>
    <xf numFmtId="0" fontId="15" fillId="0" borderId="2" xfId="0" applyNumberFormat="1" applyFont="1" applyBorder="1" applyAlignment="1">
      <alignment horizontal="center" vertical="top"/>
    </xf>
    <xf numFmtId="0" fontId="3" fillId="0" borderId="2" xfId="0" applyFont="1" applyFill="1" applyBorder="1" applyAlignment="1">
      <alignment horizontal="center"/>
    </xf>
    <xf numFmtId="0" fontId="4" fillId="0" borderId="2" xfId="0" applyFont="1" applyBorder="1" applyAlignment="1">
      <alignment horizontal="center"/>
    </xf>
    <xf numFmtId="0" fontId="3" fillId="0" borderId="0" xfId="0" applyFont="1" applyFill="1" applyBorder="1" applyAlignment="1">
      <alignment horizontal="center"/>
    </xf>
    <xf numFmtId="0" fontId="3" fillId="0" borderId="0" xfId="0" applyFont="1" applyBorder="1" applyAlignment="1">
      <alignment horizontal="center"/>
    </xf>
    <xf numFmtId="49" fontId="4" fillId="0" borderId="0" xfId="1" applyNumberFormat="1" applyFont="1" applyBorder="1" applyAlignment="1">
      <alignment horizontal="center"/>
    </xf>
    <xf numFmtId="0" fontId="4" fillId="0" borderId="6" xfId="0" applyFont="1" applyFill="1" applyBorder="1" applyAlignment="1">
      <alignment horizontal="center"/>
    </xf>
    <xf numFmtId="0" fontId="3" fillId="0" borderId="2" xfId="0" applyNumberFormat="1" applyFont="1" applyBorder="1" applyAlignment="1">
      <alignment horizontal="center" vertical="center" wrapText="1"/>
    </xf>
    <xf numFmtId="0" fontId="4" fillId="0" borderId="2" xfId="1" applyNumberFormat="1" applyFont="1" applyFill="1" applyBorder="1" applyAlignment="1">
      <alignment horizontal="center"/>
    </xf>
    <xf numFmtId="0" fontId="3" fillId="0" borderId="3" xfId="0" applyFont="1" applyBorder="1" applyAlignment="1">
      <alignment horizontal="center" vertical="center" wrapText="1"/>
    </xf>
    <xf numFmtId="0" fontId="3" fillId="0" borderId="7" xfId="0" applyNumberFormat="1" applyFont="1" applyBorder="1" applyAlignment="1">
      <alignment horizontal="center" vertical="center" wrapText="1"/>
    </xf>
    <xf numFmtId="49" fontId="4" fillId="0" borderId="7" xfId="1" applyNumberFormat="1" applyFont="1" applyBorder="1" applyAlignment="1">
      <alignment horizontal="center"/>
    </xf>
    <xf numFmtId="0" fontId="15" fillId="0" borderId="3" xfId="0" applyNumberFormat="1" applyFont="1" applyBorder="1" applyAlignment="1">
      <alignment horizontal="center" vertical="top"/>
    </xf>
    <xf numFmtId="0" fontId="4" fillId="0" borderId="3" xfId="0" applyFont="1" applyBorder="1" applyAlignment="1">
      <alignment horizontal="center"/>
    </xf>
    <xf numFmtId="0" fontId="4" fillId="0" borderId="0" xfId="0" applyFont="1" applyBorder="1" applyAlignment="1">
      <alignment horizontal="center"/>
    </xf>
    <xf numFmtId="49" fontId="3" fillId="0" borderId="7" xfId="0" applyNumberFormat="1" applyFont="1" applyBorder="1" applyAlignment="1">
      <alignment horizontal="center" vertical="center" wrapText="1"/>
    </xf>
    <xf numFmtId="0" fontId="4" fillId="0" borderId="7" xfId="0" applyFont="1" applyFill="1" applyBorder="1" applyAlignment="1">
      <alignment horizontal="center"/>
    </xf>
    <xf numFmtId="0" fontId="3" fillId="0" borderId="3" xfId="0" applyNumberFormat="1" applyFont="1" applyBorder="1" applyAlignment="1">
      <alignment horizontal="center" vertical="center" wrapText="1"/>
    </xf>
    <xf numFmtId="0" fontId="4" fillId="0" borderId="3" xfId="1" applyNumberFormat="1" applyFont="1" applyFill="1" applyBorder="1" applyAlignment="1">
      <alignment horizontal="center"/>
    </xf>
    <xf numFmtId="0" fontId="4" fillId="0" borderId="7" xfId="1" applyNumberFormat="1" applyFont="1" applyBorder="1" applyAlignment="1">
      <alignment horizontal="center"/>
    </xf>
    <xf numFmtId="0" fontId="4" fillId="0" borderId="0" xfId="1" applyNumberFormat="1" applyFont="1" applyBorder="1" applyAlignment="1">
      <alignment horizontal="center"/>
    </xf>
    <xf numFmtId="0" fontId="4" fillId="0" borderId="3" xfId="1" quotePrefix="1" applyFont="1" applyFill="1" applyBorder="1" applyAlignment="1">
      <alignment horizontal="center" vertical="center"/>
    </xf>
    <xf numFmtId="0" fontId="3" fillId="0" borderId="4" xfId="0" applyFont="1" applyBorder="1" applyAlignment="1">
      <alignment horizontal="center" vertical="center" wrapText="1"/>
    </xf>
    <xf numFmtId="0" fontId="3" fillId="0" borderId="8" xfId="0" applyNumberFormat="1" applyFont="1" applyBorder="1" applyAlignment="1">
      <alignment horizontal="center" vertical="center" wrapText="1"/>
    </xf>
    <xf numFmtId="0" fontId="4" fillId="0" borderId="8" xfId="1" applyNumberFormat="1" applyFont="1" applyBorder="1" applyAlignment="1">
      <alignment horizontal="center"/>
    </xf>
    <xf numFmtId="0" fontId="4" fillId="0" borderId="4" xfId="1" applyFont="1" applyFill="1" applyBorder="1" applyAlignment="1">
      <alignment horizontal="center" vertical="center"/>
    </xf>
    <xf numFmtId="0" fontId="15" fillId="0" borderId="4" xfId="0" applyNumberFormat="1" applyFont="1" applyBorder="1" applyAlignment="1">
      <alignment horizontal="center" vertical="top"/>
    </xf>
    <xf numFmtId="0" fontId="4" fillId="0" borderId="4" xfId="0" applyFont="1" applyBorder="1" applyAlignment="1">
      <alignment horizontal="center"/>
    </xf>
    <xf numFmtId="49" fontId="4" fillId="0" borderId="8" xfId="1" applyNumberFormat="1" applyFont="1" applyBorder="1" applyAlignment="1">
      <alignment horizontal="center"/>
    </xf>
    <xf numFmtId="0" fontId="4" fillId="0" borderId="8" xfId="0" applyFont="1" applyFill="1" applyBorder="1" applyAlignment="1">
      <alignment horizontal="center"/>
    </xf>
    <xf numFmtId="0" fontId="3" fillId="0" borderId="4" xfId="0" applyNumberFormat="1" applyFont="1" applyBorder="1" applyAlignment="1">
      <alignment horizontal="center" vertical="center" wrapText="1"/>
    </xf>
    <xf numFmtId="0" fontId="4" fillId="0" borderId="4" xfId="1" applyNumberFormat="1" applyFont="1" applyFill="1" applyBorder="1" applyAlignment="1">
      <alignment horizontal="center"/>
    </xf>
    <xf numFmtId="0" fontId="4" fillId="0" borderId="6" xfId="1" applyNumberFormat="1" applyFont="1" applyBorder="1" applyAlignment="1">
      <alignment horizontal="center"/>
    </xf>
    <xf numFmtId="0" fontId="8" fillId="0" borderId="0" xfId="3" applyFont="1" applyFill="1" applyBorder="1" applyAlignment="1" applyProtection="1">
      <alignment horizontal="left"/>
    </xf>
    <xf numFmtId="0" fontId="4" fillId="0" borderId="0" xfId="1" applyFont="1" applyFill="1" applyBorder="1" applyAlignment="1">
      <alignment horizontal="center" vertical="center"/>
    </xf>
    <xf numFmtId="0" fontId="4" fillId="0" borderId="0" xfId="1" quotePrefix="1" applyFont="1" applyFill="1" applyBorder="1" applyAlignment="1">
      <alignment horizontal="center" vertical="center"/>
    </xf>
    <xf numFmtId="0" fontId="10" fillId="0" borderId="0" xfId="0" applyFont="1" applyBorder="1" applyAlignment="1">
      <alignment horizontal="left"/>
    </xf>
    <xf numFmtId="0" fontId="10" fillId="0" borderId="0" xfId="0" applyFont="1" applyAlignment="1">
      <alignment horizontal="left"/>
    </xf>
    <xf numFmtId="0" fontId="10" fillId="0" borderId="0" xfId="0" applyFont="1" applyFill="1" applyBorder="1" applyAlignment="1">
      <alignment horizontal="left"/>
    </xf>
    <xf numFmtId="0" fontId="10" fillId="0" borderId="0" xfId="4" applyFont="1"/>
    <xf numFmtId="0" fontId="10" fillId="0" borderId="1" xfId="0" applyFont="1" applyBorder="1" applyAlignment="1">
      <alignment horizontal="left"/>
    </xf>
    <xf numFmtId="0" fontId="11" fillId="0" borderId="11" xfId="0" applyFont="1" applyBorder="1"/>
    <xf numFmtId="0" fontId="11" fillId="0" borderId="0" xfId="0" applyFont="1" applyBorder="1"/>
    <xf numFmtId="0" fontId="8" fillId="0" borderId="6" xfId="0" applyFont="1" applyBorder="1" applyAlignment="1">
      <alignment horizontal="center"/>
    </xf>
    <xf numFmtId="0" fontId="14" fillId="0" borderId="10" xfId="0" applyFont="1" applyBorder="1" applyAlignment="1">
      <alignment horizontal="center"/>
    </xf>
    <xf numFmtId="0" fontId="10" fillId="0" borderId="7" xfId="0" applyFont="1" applyBorder="1" applyAlignment="1">
      <alignment horizontal="center"/>
    </xf>
    <xf numFmtId="0" fontId="10" fillId="0" borderId="2" xfId="0" applyFont="1" applyBorder="1" applyAlignment="1">
      <alignment horizontal="left"/>
    </xf>
    <xf numFmtId="0" fontId="4" fillId="0" borderId="2" xfId="1" applyFont="1" applyBorder="1" applyAlignment="1" applyProtection="1">
      <alignment horizontal="center"/>
    </xf>
    <xf numFmtId="0" fontId="3" fillId="0" borderId="2" xfId="0" applyNumberFormat="1" applyFont="1" applyFill="1" applyBorder="1" applyAlignment="1">
      <alignment horizontal="center"/>
    </xf>
    <xf numFmtId="0" fontId="15" fillId="0" borderId="6" xfId="0" applyFont="1" applyBorder="1" applyAlignment="1">
      <alignment horizontal="center"/>
    </xf>
    <xf numFmtId="49" fontId="4" fillId="0" borderId="2" xfId="1" applyNumberFormat="1" applyFont="1" applyFill="1" applyBorder="1" applyAlignment="1">
      <alignment horizontal="center"/>
    </xf>
    <xf numFmtId="0" fontId="4" fillId="0" borderId="3" xfId="1" applyFont="1" applyBorder="1" applyAlignment="1" applyProtection="1">
      <alignment horizontal="center"/>
    </xf>
    <xf numFmtId="0" fontId="3" fillId="0" borderId="3" xfId="0" applyNumberFormat="1" applyFont="1" applyFill="1" applyBorder="1" applyAlignment="1">
      <alignment horizontal="center"/>
    </xf>
    <xf numFmtId="0" fontId="15" fillId="0" borderId="7" xfId="0" applyFont="1" applyBorder="1" applyAlignment="1">
      <alignment horizontal="center"/>
    </xf>
    <xf numFmtId="49" fontId="4" fillId="0" borderId="3" xfId="1" applyNumberFormat="1" applyFont="1" applyFill="1" applyBorder="1" applyAlignment="1">
      <alignment horizontal="center"/>
    </xf>
    <xf numFmtId="0" fontId="3" fillId="0" borderId="3" xfId="0" applyFont="1" applyBorder="1" applyAlignment="1">
      <alignment horizontal="center" vertical="center"/>
    </xf>
    <xf numFmtId="0" fontId="4" fillId="0" borderId="3" xfId="1" applyNumberFormat="1" applyFont="1" applyBorder="1" applyAlignment="1" applyProtection="1">
      <alignment horizontal="center"/>
    </xf>
    <xf numFmtId="0" fontId="4" fillId="0" borderId="3" xfId="1" applyFont="1" applyBorder="1" applyAlignment="1">
      <alignment horizontal="center"/>
    </xf>
    <xf numFmtId="0" fontId="4" fillId="0" borderId="4" xfId="1" applyNumberFormat="1" applyFont="1" applyBorder="1" applyAlignment="1" applyProtection="1">
      <alignment horizontal="center"/>
    </xf>
    <xf numFmtId="0" fontId="3" fillId="0" borderId="4" xfId="0" applyNumberFormat="1" applyFont="1" applyFill="1" applyBorder="1" applyAlignment="1">
      <alignment horizontal="center"/>
    </xf>
    <xf numFmtId="0" fontId="15" fillId="0" borderId="8" xfId="0" applyFont="1" applyBorder="1" applyAlignment="1">
      <alignment horizontal="center"/>
    </xf>
    <xf numFmtId="49" fontId="4" fillId="0" borderId="4" xfId="1" applyNumberFormat="1" applyFont="1" applyFill="1" applyBorder="1" applyAlignment="1">
      <alignment horizontal="center"/>
    </xf>
    <xf numFmtId="0" fontId="4" fillId="0" borderId="3" xfId="1" quotePrefix="1" applyNumberFormat="1" applyFont="1" applyBorder="1" applyAlignment="1" applyProtection="1">
      <alignment horizontal="center"/>
    </xf>
    <xf numFmtId="0" fontId="10" fillId="0" borderId="2" xfId="0" applyFont="1" applyBorder="1" applyAlignment="1">
      <alignment horizontal="center"/>
    </xf>
    <xf numFmtId="165" fontId="3" fillId="0" borderId="6" xfId="0" quotePrefix="1" applyNumberFormat="1" applyFont="1" applyBorder="1" applyAlignment="1">
      <alignment horizontal="center"/>
    </xf>
    <xf numFmtId="165" fontId="3" fillId="0" borderId="7" xfId="0" quotePrefix="1" applyNumberFormat="1" applyFont="1" applyBorder="1" applyAlignment="1">
      <alignment horizontal="center"/>
    </xf>
    <xf numFmtId="165" fontId="3" fillId="0" borderId="8" xfId="0" quotePrefix="1" applyNumberFormat="1" applyFont="1" applyBorder="1" applyAlignment="1">
      <alignment horizontal="center"/>
    </xf>
    <xf numFmtId="165" fontId="3" fillId="0" borderId="6" xfId="0" applyNumberFormat="1" applyFont="1" applyBorder="1" applyAlignment="1">
      <alignment horizontal="center" vertical="center" wrapText="1"/>
    </xf>
    <xf numFmtId="165" fontId="3" fillId="0" borderId="7" xfId="0" applyNumberFormat="1" applyFont="1" applyBorder="1" applyAlignment="1">
      <alignment horizontal="center" vertical="center" wrapText="1"/>
    </xf>
    <xf numFmtId="165" fontId="3" fillId="0" borderId="8" xfId="0" applyNumberFormat="1" applyFont="1" applyBorder="1" applyAlignment="1">
      <alignment horizontal="center" vertical="center" wrapText="1"/>
    </xf>
    <xf numFmtId="165" fontId="4" fillId="0" borderId="6" xfId="1" applyNumberFormat="1" applyFont="1" applyFill="1" applyBorder="1" applyAlignment="1">
      <alignment horizontal="center" vertical="center"/>
    </xf>
    <xf numFmtId="165" fontId="4" fillId="0" borderId="7" xfId="1" applyNumberFormat="1" applyFont="1" applyFill="1" applyBorder="1" applyAlignment="1">
      <alignment horizontal="center" vertical="center"/>
    </xf>
    <xf numFmtId="165" fontId="4" fillId="0" borderId="8" xfId="1" applyNumberFormat="1" applyFont="1" applyFill="1" applyBorder="1" applyAlignment="1">
      <alignment horizontal="center" vertical="center"/>
    </xf>
    <xf numFmtId="0" fontId="14" fillId="0" borderId="0" xfId="0" applyFont="1" applyBorder="1" applyAlignment="1">
      <alignment horizontal="center"/>
    </xf>
    <xf numFmtId="0" fontId="13" fillId="0" borderId="0" xfId="0" applyFont="1" applyFill="1" applyAlignment="1">
      <alignment horizontal="left" vertical="center"/>
    </xf>
    <xf numFmtId="0" fontId="8" fillId="0" borderId="1" xfId="3" applyFont="1" applyFill="1" applyBorder="1" applyAlignment="1">
      <alignment horizontal="left" vertical="center"/>
    </xf>
    <xf numFmtId="0" fontId="8" fillId="0" borderId="1" xfId="3" applyFont="1" applyFill="1" applyBorder="1" applyAlignment="1">
      <alignment horizontal="center" vertical="center"/>
    </xf>
    <xf numFmtId="0" fontId="4" fillId="0" borderId="1" xfId="0" applyFont="1" applyFill="1" applyBorder="1" applyAlignment="1">
      <alignment horizontal="left"/>
    </xf>
    <xf numFmtId="0" fontId="4" fillId="0" borderId="1" xfId="3" applyFont="1" applyFill="1" applyBorder="1" applyAlignment="1">
      <alignment horizontal="left" vertical="center"/>
    </xf>
    <xf numFmtId="0" fontId="4" fillId="0" borderId="1" xfId="0" applyFont="1" applyFill="1" applyBorder="1" applyAlignment="1">
      <alignment horizontal="center"/>
    </xf>
    <xf numFmtId="0" fontId="4" fillId="0" borderId="1" xfId="3" applyFont="1" applyFill="1" applyBorder="1" applyAlignment="1">
      <alignment horizontal="center"/>
    </xf>
    <xf numFmtId="0" fontId="5" fillId="0" borderId="1" xfId="0" applyFont="1" applyFill="1" applyBorder="1" applyAlignment="1">
      <alignment horizontal="left" vertical="center"/>
    </xf>
    <xf numFmtId="0" fontId="4" fillId="0" borderId="1" xfId="0" applyFont="1" applyFill="1" applyBorder="1" applyAlignment="1">
      <alignment horizontal="center" vertical="center"/>
    </xf>
    <xf numFmtId="1" fontId="4" fillId="0" borderId="1" xfId="0" applyNumberFormat="1" applyFont="1" applyFill="1" applyBorder="1" applyAlignment="1">
      <alignment horizontal="center" vertical="center"/>
    </xf>
    <xf numFmtId="0" fontId="8" fillId="0" borderId="1" xfId="6" applyFont="1" applyFill="1" applyBorder="1" applyAlignment="1">
      <alignment horizontal="left" vertical="center"/>
    </xf>
    <xf numFmtId="0" fontId="4" fillId="0" borderId="1" xfId="6" applyFont="1" applyFill="1" applyBorder="1" applyAlignment="1">
      <alignment horizontal="left" vertical="center"/>
    </xf>
    <xf numFmtId="0" fontId="4" fillId="0" borderId="1" xfId="6" applyFont="1" applyFill="1" applyBorder="1" applyAlignment="1">
      <alignment horizontal="center" vertical="center"/>
    </xf>
    <xf numFmtId="0" fontId="4" fillId="0" borderId="1" xfId="3" applyFont="1" applyFill="1" applyBorder="1" applyAlignment="1">
      <alignment horizontal="center" vertical="center"/>
    </xf>
    <xf numFmtId="0" fontId="3" fillId="0" borderId="1" xfId="0" applyFont="1" applyFill="1" applyBorder="1"/>
    <xf numFmtId="1" fontId="4" fillId="0" borderId="1" xfId="0" applyNumberFormat="1" applyFont="1" applyFill="1" applyBorder="1" applyAlignment="1">
      <alignment horizontal="center"/>
    </xf>
    <xf numFmtId="0" fontId="4" fillId="0" borderId="1" xfId="3" applyFont="1" applyFill="1" applyBorder="1" applyAlignment="1">
      <alignment vertical="center"/>
    </xf>
    <xf numFmtId="0" fontId="4" fillId="0" borderId="1" xfId="0" applyFont="1" applyFill="1" applyBorder="1" applyAlignment="1">
      <alignment horizontal="left" vertical="center"/>
    </xf>
    <xf numFmtId="1" fontId="4" fillId="0" borderId="1" xfId="6" applyNumberFormat="1" applyFont="1" applyFill="1" applyBorder="1" applyAlignment="1">
      <alignment horizontal="center" vertical="center"/>
    </xf>
    <xf numFmtId="0" fontId="10" fillId="0" borderId="7" xfId="0" applyFont="1" applyBorder="1"/>
    <xf numFmtId="0" fontId="10" fillId="0" borderId="11" xfId="0" applyFont="1" applyBorder="1"/>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4" xfId="0" applyFont="1" applyBorder="1" applyAlignment="1">
      <alignment horizontal="center" vertical="center" wrapText="1"/>
    </xf>
    <xf numFmtId="0" fontId="4" fillId="0" borderId="9" xfId="1" applyFont="1" applyBorder="1" applyAlignment="1">
      <alignment horizontal="center" vertical="center"/>
    </xf>
    <xf numFmtId="0" fontId="4" fillId="0" borderId="0" xfId="1" applyFont="1" applyBorder="1" applyAlignment="1">
      <alignment horizontal="center" vertical="center"/>
    </xf>
    <xf numFmtId="0" fontId="4" fillId="0" borderId="14" xfId="1" applyFont="1" applyBorder="1" applyAlignment="1">
      <alignment horizontal="center" vertical="center"/>
    </xf>
    <xf numFmtId="0" fontId="3" fillId="0" borderId="9" xfId="0" applyFont="1" applyBorder="1" applyAlignment="1">
      <alignment horizontal="center"/>
    </xf>
    <xf numFmtId="0" fontId="3" fillId="0" borderId="14" xfId="0" applyFont="1" applyBorder="1" applyAlignment="1">
      <alignment horizontal="center"/>
    </xf>
    <xf numFmtId="0" fontId="17" fillId="0" borderId="0" xfId="0" applyFont="1" applyAlignment="1">
      <alignment horizontal="right"/>
    </xf>
    <xf numFmtId="0" fontId="4" fillId="0" borderId="9" xfId="0" applyFont="1" applyBorder="1" applyAlignment="1">
      <alignment horizontal="center"/>
    </xf>
    <xf numFmtId="0" fontId="4" fillId="0" borderId="14" xfId="0" applyFont="1" applyBorder="1" applyAlignment="1">
      <alignment horizontal="center"/>
    </xf>
    <xf numFmtId="0" fontId="11" fillId="0" borderId="10" xfId="0" applyFont="1" applyBorder="1" applyAlignment="1">
      <alignment horizontal="center"/>
    </xf>
    <xf numFmtId="0" fontId="11" fillId="0" borderId="10" xfId="0" applyFont="1" applyBorder="1"/>
    <xf numFmtId="0" fontId="3" fillId="0" borderId="1" xfId="0" applyFont="1" applyBorder="1"/>
    <xf numFmtId="0" fontId="4" fillId="0" borderId="1" xfId="0" applyFont="1" applyBorder="1" applyAlignment="1">
      <alignment horizontal="left"/>
    </xf>
    <xf numFmtId="0" fontId="4" fillId="0" borderId="1" xfId="0" applyFont="1" applyBorder="1" applyAlignment="1">
      <alignment horizontal="center"/>
    </xf>
    <xf numFmtId="0" fontId="10" fillId="0" borderId="5" xfId="0" applyFont="1" applyBorder="1" applyAlignment="1">
      <alignment horizontal="center"/>
    </xf>
    <xf numFmtId="0" fontId="8" fillId="0" borderId="5" xfId="0" applyFont="1" applyFill="1" applyBorder="1" applyAlignment="1">
      <alignment horizontal="left"/>
    </xf>
    <xf numFmtId="0" fontId="3" fillId="0" borderId="2" xfId="0" applyNumberFormat="1" applyFont="1" applyBorder="1" applyAlignment="1">
      <alignment horizontal="center"/>
    </xf>
    <xf numFmtId="0" fontId="10" fillId="0" borderId="4" xfId="0" applyFont="1" applyBorder="1"/>
    <xf numFmtId="1" fontId="8" fillId="0" borderId="5" xfId="0" applyNumberFormat="1" applyFont="1" applyFill="1" applyBorder="1" applyAlignment="1">
      <alignment horizontal="center"/>
    </xf>
    <xf numFmtId="0" fontId="8" fillId="0" borderId="15" xfId="3" applyFont="1" applyBorder="1" applyAlignment="1">
      <alignment horizontal="center"/>
    </xf>
    <xf numFmtId="0" fontId="11" fillId="0" borderId="13" xfId="0" applyFont="1" applyFill="1" applyBorder="1" applyAlignment="1">
      <alignment horizontal="center"/>
    </xf>
    <xf numFmtId="1" fontId="4" fillId="0" borderId="6" xfId="0" applyNumberFormat="1" applyFont="1" applyBorder="1" applyAlignment="1">
      <alignment horizontal="center"/>
    </xf>
    <xf numFmtId="1" fontId="4" fillId="0" borderId="7" xfId="0" applyNumberFormat="1" applyFont="1" applyBorder="1" applyAlignment="1">
      <alignment horizontal="center"/>
    </xf>
    <xf numFmtId="1" fontId="4" fillId="0" borderId="7" xfId="0" applyNumberFormat="1" applyFont="1" applyFill="1" applyBorder="1" applyAlignment="1">
      <alignment horizontal="center" vertical="center"/>
    </xf>
    <xf numFmtId="1" fontId="5" fillId="0" borderId="7" xfId="0" applyNumberFormat="1" applyFont="1" applyFill="1" applyBorder="1" applyAlignment="1">
      <alignment horizontal="center"/>
    </xf>
    <xf numFmtId="1" fontId="5" fillId="0" borderId="8" xfId="0" applyNumberFormat="1" applyFont="1" applyFill="1" applyBorder="1" applyAlignment="1">
      <alignment horizontal="center"/>
    </xf>
    <xf numFmtId="1" fontId="4" fillId="0" borderId="0" xfId="0" applyNumberFormat="1" applyFont="1" applyBorder="1" applyAlignment="1">
      <alignment horizontal="center"/>
    </xf>
    <xf numFmtId="1" fontId="4" fillId="0" borderId="9" xfId="0" applyNumberFormat="1" applyFont="1" applyBorder="1" applyAlignment="1">
      <alignment horizontal="center"/>
    </xf>
    <xf numFmtId="1" fontId="4" fillId="0" borderId="14" xfId="0" applyNumberFormat="1" applyFont="1" applyBorder="1" applyAlignment="1">
      <alignment horizontal="center"/>
    </xf>
    <xf numFmtId="1" fontId="10" fillId="0" borderId="5" xfId="0" applyNumberFormat="1" applyFont="1" applyBorder="1" applyAlignment="1">
      <alignment horizontal="center"/>
    </xf>
    <xf numFmtId="0" fontId="10" fillId="0" borderId="13" xfId="0" applyFont="1" applyBorder="1" applyAlignment="1">
      <alignment horizontal="right"/>
    </xf>
    <xf numFmtId="0" fontId="10" fillId="0" borderId="1" xfId="0" applyFont="1" applyBorder="1" applyAlignment="1">
      <alignment horizontal="right"/>
    </xf>
    <xf numFmtId="0" fontId="3" fillId="0" borderId="15" xfId="0" applyFont="1" applyBorder="1"/>
    <xf numFmtId="0" fontId="3" fillId="0" borderId="13" xfId="0" applyFont="1" applyBorder="1"/>
    <xf numFmtId="165" fontId="10" fillId="0" borderId="5" xfId="0" applyNumberFormat="1" applyFont="1" applyBorder="1" applyAlignment="1">
      <alignment horizontal="center"/>
    </xf>
    <xf numFmtId="0" fontId="10" fillId="0" borderId="0" xfId="0" applyFont="1" applyAlignment="1">
      <alignment vertical="center"/>
    </xf>
    <xf numFmtId="0" fontId="10" fillId="0" borderId="6" xfId="0" applyFont="1" applyBorder="1" applyAlignment="1">
      <alignment horizontal="center"/>
    </xf>
    <xf numFmtId="0" fontId="10" fillId="0" borderId="10" xfId="0" applyNumberFormat="1" applyFont="1" applyBorder="1"/>
    <xf numFmtId="0" fontId="10" fillId="0" borderId="11" xfId="0" applyNumberFormat="1" applyFont="1" applyBorder="1"/>
    <xf numFmtId="0" fontId="10" fillId="0" borderId="13" xfId="0" applyNumberFormat="1" applyFont="1" applyBorder="1"/>
    <xf numFmtId="0" fontId="3" fillId="0" borderId="0" xfId="0" applyNumberFormat="1" applyFont="1" applyBorder="1"/>
    <xf numFmtId="0" fontId="3" fillId="0" borderId="3" xfId="0" applyFont="1" applyFill="1" applyBorder="1" applyAlignment="1">
      <alignment horizontal="center" vertical="center"/>
    </xf>
    <xf numFmtId="0" fontId="4" fillId="0" borderId="6" xfId="0" applyFont="1" applyFill="1" applyBorder="1" applyAlignment="1"/>
    <xf numFmtId="0" fontId="4" fillId="0" borderId="7" xfId="0" applyFont="1" applyFill="1" applyBorder="1" applyAlignment="1"/>
    <xf numFmtId="0" fontId="4" fillId="0" borderId="7" xfId="1" applyFont="1" applyFill="1" applyBorder="1"/>
    <xf numFmtId="0" fontId="4" fillId="0" borderId="8" xfId="1" applyFont="1" applyFill="1" applyBorder="1"/>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4" fillId="0" borderId="2" xfId="0" applyFont="1" applyFill="1" applyBorder="1" applyAlignment="1">
      <alignment horizontal="center" vertical="center"/>
    </xf>
    <xf numFmtId="1" fontId="4" fillId="0" borderId="2" xfId="0" applyNumberFormat="1" applyFont="1" applyFill="1" applyBorder="1" applyAlignment="1">
      <alignment horizontal="center" vertical="center"/>
    </xf>
    <xf numFmtId="0" fontId="1" fillId="0" borderId="1" xfId="0" applyFont="1" applyBorder="1" applyAlignment="1">
      <alignment horizontal="left"/>
    </xf>
    <xf numFmtId="0" fontId="3" fillId="0" borderId="1" xfId="0" applyFont="1" applyBorder="1" applyAlignment="1">
      <alignment horizontal="center"/>
    </xf>
    <xf numFmtId="0" fontId="4" fillId="0" borderId="13" xfId="6" applyFont="1" applyFill="1" applyBorder="1" applyAlignment="1">
      <alignment horizontal="center" vertical="center"/>
    </xf>
  </cellXfs>
  <cellStyles count="7">
    <cellStyle name="chemes]_x000a__x000a_Sci-Fi=_x000a__x000a_Nature=_x000a__x000a_robin=_x000a__x000a__x000a__x000a_[SoundScheme.Nature]_x000a__x000a_SystemAsterisk=C:\SNDSYS" xfId="3"/>
    <cellStyle name="chemes]_x000a__x000a_Sci-Fi=_x000a__x000a_Nature=_x000a__x000a_robin=_x000a__x000a__x000a__x000a_[SoundScheme.Nature]_x000a__x000a_SystemAsterisk=C:\SNDSYS 10" xfId="6"/>
    <cellStyle name="chemes]_x000d__x000a_Sci-Fi=_x000d__x000a_Nature=_x000d__x000a_robin=_x000d__x000a__x000d__x000a_[SoundScheme.Nature]_x000d__x000a_SystemAsterisk=C:\SNDSYS" xfId="1"/>
    <cellStyle name="chemes]_x000d__x000a_Sci-Fi=_x000d__x000a_Nature=_x000d__x000a_robin=_x000d__x000a__x000d__x000a_[SoundScheme.Nature]_x000d__x000a_SystemAsterisk=C:\SNDSYS 3" xfId="5"/>
    <cellStyle name="Normal" xfId="0" builtinId="0"/>
    <cellStyle name="Normal 2" xfId="2"/>
    <cellStyle name="Standard 2" xfId="4"/>
  </cellStyles>
  <dxfs count="7">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workbookViewId="0">
      <pane ySplit="2" topLeftCell="A3" activePane="bottomLeft" state="frozen"/>
      <selection pane="bottomLeft" activeCell="E19" sqref="E19"/>
    </sheetView>
  </sheetViews>
  <sheetFormatPr defaultRowHeight="12" x14ac:dyDescent="0.2"/>
  <cols>
    <col min="1" max="1" width="9.140625" style="1"/>
    <col min="2" max="2" width="21.140625" style="1" customWidth="1"/>
    <col min="3" max="3" width="21.42578125" style="1" customWidth="1"/>
    <col min="4" max="4" width="19.5703125" style="1" customWidth="1"/>
    <col min="5" max="5" width="34.140625" style="1" customWidth="1"/>
    <col min="6" max="6" width="9.140625" style="1"/>
    <col min="7" max="7" width="12.42578125" style="1" customWidth="1"/>
    <col min="8" max="8" width="10.7109375" style="1" customWidth="1"/>
    <col min="9" max="16384" width="9.140625" style="1"/>
  </cols>
  <sheetData>
    <row r="1" spans="1:8" ht="16.5" customHeight="1" x14ac:dyDescent="0.2">
      <c r="A1" s="224" t="s">
        <v>265</v>
      </c>
      <c r="B1" s="29"/>
      <c r="C1" s="29"/>
      <c r="D1" s="29"/>
      <c r="E1" s="29"/>
      <c r="F1" s="29"/>
      <c r="G1" s="29"/>
      <c r="H1" s="29"/>
    </row>
    <row r="2" spans="1:8" x14ac:dyDescent="0.2">
      <c r="A2" s="225" t="s">
        <v>274</v>
      </c>
      <c r="B2" s="225" t="s">
        <v>275</v>
      </c>
      <c r="C2" s="225" t="s">
        <v>276</v>
      </c>
      <c r="D2" s="225" t="s">
        <v>277</v>
      </c>
      <c r="E2" s="225" t="s">
        <v>278</v>
      </c>
      <c r="F2" s="226" t="s">
        <v>279</v>
      </c>
      <c r="G2" s="226" t="s">
        <v>280</v>
      </c>
      <c r="H2" s="226" t="s">
        <v>281</v>
      </c>
    </row>
    <row r="3" spans="1:8" x14ac:dyDescent="0.2">
      <c r="A3" s="225" t="s">
        <v>561</v>
      </c>
      <c r="B3" s="259" t="s">
        <v>505</v>
      </c>
      <c r="C3" s="259" t="s">
        <v>562</v>
      </c>
      <c r="D3" s="259" t="s">
        <v>563</v>
      </c>
      <c r="E3" s="259" t="s">
        <v>564</v>
      </c>
      <c r="F3" s="229" t="s">
        <v>565</v>
      </c>
      <c r="G3" s="229" t="s">
        <v>566</v>
      </c>
      <c r="H3" s="229">
        <v>927</v>
      </c>
    </row>
    <row r="4" spans="1:8" x14ac:dyDescent="0.2">
      <c r="A4" s="225" t="s">
        <v>570</v>
      </c>
      <c r="B4" s="259" t="s">
        <v>505</v>
      </c>
      <c r="C4" s="259" t="s">
        <v>571</v>
      </c>
      <c r="D4" s="259" t="s">
        <v>572</v>
      </c>
      <c r="E4" s="259" t="s">
        <v>575</v>
      </c>
      <c r="F4" s="227" t="s">
        <v>573</v>
      </c>
      <c r="G4" s="227" t="s">
        <v>574</v>
      </c>
      <c r="H4" s="227">
        <v>804</v>
      </c>
    </row>
    <row r="5" spans="1:8" x14ac:dyDescent="0.2">
      <c r="A5" s="225" t="s">
        <v>296</v>
      </c>
      <c r="B5" s="227" t="s">
        <v>506</v>
      </c>
      <c r="C5" s="227" t="s">
        <v>297</v>
      </c>
      <c r="D5" s="227" t="s">
        <v>507</v>
      </c>
      <c r="E5" s="227" t="s">
        <v>508</v>
      </c>
      <c r="F5" s="229" t="s">
        <v>509</v>
      </c>
      <c r="G5" s="230" t="s">
        <v>510</v>
      </c>
      <c r="H5" s="229">
        <v>156</v>
      </c>
    </row>
    <row r="6" spans="1:8" x14ac:dyDescent="0.2">
      <c r="A6" s="225" t="s">
        <v>511</v>
      </c>
      <c r="B6" s="228" t="s">
        <v>512</v>
      </c>
      <c r="C6" s="228" t="s">
        <v>306</v>
      </c>
      <c r="D6" s="228" t="s">
        <v>513</v>
      </c>
      <c r="E6" s="231" t="s">
        <v>514</v>
      </c>
      <c r="F6" s="232" t="s">
        <v>515</v>
      </c>
      <c r="G6" s="232" t="s">
        <v>516</v>
      </c>
      <c r="H6" s="233">
        <v>-28</v>
      </c>
    </row>
    <row r="7" spans="1:8" x14ac:dyDescent="0.2">
      <c r="A7" s="225" t="s">
        <v>552</v>
      </c>
      <c r="B7" s="228" t="s">
        <v>512</v>
      </c>
      <c r="C7" s="259" t="s">
        <v>553</v>
      </c>
      <c r="D7" s="258" t="s">
        <v>554</v>
      </c>
      <c r="E7" s="258" t="s">
        <v>555</v>
      </c>
      <c r="F7" s="236" t="s">
        <v>556</v>
      </c>
      <c r="G7" s="232" t="s">
        <v>557</v>
      </c>
      <c r="H7" s="233">
        <v>850</v>
      </c>
    </row>
    <row r="8" spans="1:8" x14ac:dyDescent="0.2">
      <c r="A8" s="225" t="s">
        <v>491</v>
      </c>
      <c r="B8" s="228" t="s">
        <v>517</v>
      </c>
      <c r="C8" s="228" t="s">
        <v>518</v>
      </c>
      <c r="D8" s="228" t="s">
        <v>519</v>
      </c>
      <c r="E8" s="231" t="s">
        <v>520</v>
      </c>
      <c r="F8" s="232" t="s">
        <v>521</v>
      </c>
      <c r="G8" s="232" t="s">
        <v>522</v>
      </c>
      <c r="H8" s="233" t="s">
        <v>523</v>
      </c>
    </row>
    <row r="9" spans="1:8" x14ac:dyDescent="0.2">
      <c r="A9" s="225" t="s">
        <v>286</v>
      </c>
      <c r="B9" s="228" t="s">
        <v>524</v>
      </c>
      <c r="C9" s="259" t="s">
        <v>546</v>
      </c>
      <c r="D9" s="259" t="s">
        <v>547</v>
      </c>
      <c r="E9" s="259" t="s">
        <v>548</v>
      </c>
      <c r="F9" s="260" t="s">
        <v>549</v>
      </c>
      <c r="G9" s="260" t="s">
        <v>550</v>
      </c>
      <c r="H9" s="260">
        <v>1735</v>
      </c>
    </row>
    <row r="10" spans="1:8" x14ac:dyDescent="0.2">
      <c r="A10" s="234" t="s">
        <v>525</v>
      </c>
      <c r="B10" s="235" t="s">
        <v>524</v>
      </c>
      <c r="C10" s="227" t="s">
        <v>272</v>
      </c>
      <c r="D10" s="227" t="s">
        <v>273</v>
      </c>
      <c r="E10" s="227" t="s">
        <v>526</v>
      </c>
      <c r="F10" s="229" t="s">
        <v>527</v>
      </c>
      <c r="G10" s="229" t="s">
        <v>528</v>
      </c>
      <c r="H10" s="239">
        <v>1350</v>
      </c>
    </row>
    <row r="11" spans="1:8" x14ac:dyDescent="0.2">
      <c r="A11" s="234" t="s">
        <v>313</v>
      </c>
      <c r="B11" s="235" t="s">
        <v>529</v>
      </c>
      <c r="C11" s="227" t="s">
        <v>314</v>
      </c>
      <c r="D11" s="227" t="s">
        <v>315</v>
      </c>
      <c r="E11" s="227" t="s">
        <v>316</v>
      </c>
      <c r="F11" s="229" t="s">
        <v>530</v>
      </c>
      <c r="G11" s="229" t="s">
        <v>531</v>
      </c>
      <c r="H11" s="239">
        <v>740</v>
      </c>
    </row>
    <row r="12" spans="1:8" x14ac:dyDescent="0.2">
      <c r="A12" s="234" t="s">
        <v>333</v>
      </c>
      <c r="B12" s="235" t="s">
        <v>529</v>
      </c>
      <c r="C12" s="259" t="s">
        <v>334</v>
      </c>
      <c r="D12" s="259" t="s">
        <v>335</v>
      </c>
      <c r="E12" s="259" t="s">
        <v>336</v>
      </c>
      <c r="F12" s="260" t="s">
        <v>337</v>
      </c>
      <c r="G12" s="260" t="s">
        <v>338</v>
      </c>
      <c r="H12" s="239">
        <v>670</v>
      </c>
    </row>
    <row r="13" spans="1:8" x14ac:dyDescent="0.2">
      <c r="A13" s="234" t="s">
        <v>340</v>
      </c>
      <c r="B13" s="235" t="s">
        <v>529</v>
      </c>
      <c r="C13" s="240" t="s">
        <v>341</v>
      </c>
      <c r="D13" s="240" t="s">
        <v>342</v>
      </c>
      <c r="E13" s="227" t="s">
        <v>343</v>
      </c>
      <c r="F13" s="229" t="s">
        <v>344</v>
      </c>
      <c r="G13" s="232" t="s">
        <v>345</v>
      </c>
      <c r="H13" s="239" t="s">
        <v>346</v>
      </c>
    </row>
    <row r="14" spans="1:8" x14ac:dyDescent="0.2">
      <c r="A14" s="225" t="s">
        <v>384</v>
      </c>
      <c r="B14" s="228" t="s">
        <v>532</v>
      </c>
      <c r="C14" s="227" t="s">
        <v>385</v>
      </c>
      <c r="D14" s="227" t="s">
        <v>386</v>
      </c>
      <c r="E14" s="227" t="s">
        <v>387</v>
      </c>
      <c r="F14" s="229" t="s">
        <v>533</v>
      </c>
      <c r="G14" s="229" t="s">
        <v>534</v>
      </c>
      <c r="H14" s="237">
        <v>928</v>
      </c>
    </row>
    <row r="15" spans="1:8" x14ac:dyDescent="0.2">
      <c r="A15" s="225" t="s">
        <v>478</v>
      </c>
      <c r="B15" s="227" t="s">
        <v>535</v>
      </c>
      <c r="C15" s="227" t="s">
        <v>479</v>
      </c>
      <c r="D15" s="227" t="s">
        <v>536</v>
      </c>
      <c r="E15" s="227" t="s">
        <v>480</v>
      </c>
      <c r="F15" s="229" t="s">
        <v>537</v>
      </c>
      <c r="G15" s="229" t="s">
        <v>538</v>
      </c>
      <c r="H15" s="239">
        <v>1000</v>
      </c>
    </row>
    <row r="16" spans="1:8" x14ac:dyDescent="0.2">
      <c r="A16" s="234" t="s">
        <v>465</v>
      </c>
      <c r="B16" s="235" t="s">
        <v>535</v>
      </c>
      <c r="C16" s="235" t="s">
        <v>466</v>
      </c>
      <c r="D16" s="241" t="s">
        <v>467</v>
      </c>
      <c r="E16" s="241" t="s">
        <v>468</v>
      </c>
      <c r="F16" s="232" t="s">
        <v>539</v>
      </c>
      <c r="G16" s="232" t="s">
        <v>540</v>
      </c>
      <c r="H16" s="233">
        <v>1674</v>
      </c>
    </row>
    <row r="17" spans="1:8" x14ac:dyDescent="0.2">
      <c r="A17" s="234" t="s">
        <v>413</v>
      </c>
      <c r="B17" s="235" t="s">
        <v>535</v>
      </c>
      <c r="C17" s="235" t="s">
        <v>414</v>
      </c>
      <c r="D17" s="295" t="s">
        <v>580</v>
      </c>
      <c r="E17" s="296" t="s">
        <v>541</v>
      </c>
      <c r="F17" s="297" t="s">
        <v>542</v>
      </c>
      <c r="G17" s="297" t="s">
        <v>543</v>
      </c>
      <c r="H17" s="298">
        <v>12</v>
      </c>
    </row>
    <row r="18" spans="1:8" ht="12.75" x14ac:dyDescent="0.2">
      <c r="A18" s="234" t="s">
        <v>583</v>
      </c>
      <c r="B18" s="235" t="s">
        <v>535</v>
      </c>
      <c r="C18" s="235" t="s">
        <v>585</v>
      </c>
      <c r="D18" s="299" t="s">
        <v>586</v>
      </c>
      <c r="E18" s="231" t="s">
        <v>587</v>
      </c>
      <c r="F18" s="232" t="s">
        <v>588</v>
      </c>
      <c r="G18" s="232" t="s">
        <v>589</v>
      </c>
      <c r="H18" s="300">
        <v>1010</v>
      </c>
    </row>
    <row r="19" spans="1:8" x14ac:dyDescent="0.2">
      <c r="A19" s="234" t="s">
        <v>453</v>
      </c>
      <c r="B19" s="235" t="s">
        <v>535</v>
      </c>
      <c r="C19" s="259" t="s">
        <v>454</v>
      </c>
      <c r="D19" s="241" t="s">
        <v>592</v>
      </c>
      <c r="E19" s="231" t="s">
        <v>455</v>
      </c>
      <c r="F19" s="236" t="s">
        <v>593</v>
      </c>
      <c r="G19" s="301" t="s">
        <v>594</v>
      </c>
      <c r="H19" s="242">
        <v>870</v>
      </c>
    </row>
    <row r="20" spans="1:8" x14ac:dyDescent="0.2">
      <c r="A20" s="234" t="s">
        <v>389</v>
      </c>
      <c r="B20" s="235" t="s">
        <v>535</v>
      </c>
      <c r="C20" s="227" t="s">
        <v>390</v>
      </c>
      <c r="D20" s="227" t="s">
        <v>391</v>
      </c>
      <c r="E20" s="231" t="s">
        <v>392</v>
      </c>
      <c r="F20" s="236" t="s">
        <v>393</v>
      </c>
      <c r="G20" s="236" t="s">
        <v>394</v>
      </c>
      <c r="H20" s="242">
        <v>750</v>
      </c>
    </row>
    <row r="21" spans="1:8" x14ac:dyDescent="0.2">
      <c r="A21" s="225" t="s">
        <v>368</v>
      </c>
      <c r="B21" s="238" t="s">
        <v>369</v>
      </c>
      <c r="C21" s="228" t="s">
        <v>370</v>
      </c>
      <c r="D21" s="227" t="s">
        <v>544</v>
      </c>
      <c r="E21" s="227" t="s">
        <v>371</v>
      </c>
      <c r="F21" s="237" t="s">
        <v>372</v>
      </c>
      <c r="G21" s="237" t="s">
        <v>373</v>
      </c>
      <c r="H21" s="237">
        <v>1334</v>
      </c>
    </row>
  </sheetData>
  <sortState ref="A8:K21">
    <sortCondition ref="A8:A2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2"/>
  <sheetViews>
    <sheetView workbookViewId="0">
      <pane ySplit="2" topLeftCell="A3" activePane="bottomLeft" state="frozen"/>
      <selection pane="bottomLeft" activeCell="K5" sqref="K5"/>
    </sheetView>
  </sheetViews>
  <sheetFormatPr defaultRowHeight="12" x14ac:dyDescent="0.2"/>
  <cols>
    <col min="1" max="1" width="15.85546875" style="1" customWidth="1"/>
    <col min="2" max="2" width="11.7109375" style="37" customWidth="1"/>
    <col min="3" max="3" width="9.140625" style="1"/>
    <col min="4" max="4" width="29.28515625" style="1" customWidth="1"/>
    <col min="5" max="5" width="15.85546875" style="1" customWidth="1"/>
    <col min="6" max="6" width="20.85546875" style="1" customWidth="1"/>
    <col min="7" max="7" width="12.42578125" style="1" customWidth="1"/>
    <col min="8" max="8" width="16.140625" style="1" customWidth="1"/>
    <col min="9" max="9" width="12.140625" style="1" customWidth="1"/>
    <col min="10" max="16384" width="9.140625" style="1"/>
  </cols>
  <sheetData>
    <row r="1" spans="1:9" ht="20.25" customHeight="1" x14ac:dyDescent="0.2">
      <c r="A1" s="282" t="s">
        <v>486</v>
      </c>
    </row>
    <row r="2" spans="1:9" x14ac:dyDescent="0.2">
      <c r="A2" s="31" t="s">
        <v>0</v>
      </c>
      <c r="B2" s="32" t="s">
        <v>1</v>
      </c>
      <c r="C2" s="32" t="s">
        <v>2</v>
      </c>
      <c r="D2" s="33" t="s">
        <v>3</v>
      </c>
      <c r="E2" s="33" t="s">
        <v>4</v>
      </c>
      <c r="F2" s="33" t="s">
        <v>5</v>
      </c>
      <c r="G2" s="33" t="s">
        <v>6</v>
      </c>
      <c r="H2" s="34" t="s">
        <v>7</v>
      </c>
      <c r="I2" s="35" t="s">
        <v>8</v>
      </c>
    </row>
    <row r="3" spans="1:9" x14ac:dyDescent="0.2">
      <c r="A3" s="2" t="s">
        <v>9</v>
      </c>
      <c r="B3" s="38">
        <v>950497</v>
      </c>
      <c r="C3" s="3">
        <v>201</v>
      </c>
      <c r="D3" s="4" t="s">
        <v>10</v>
      </c>
      <c r="E3" s="4" t="s">
        <v>11</v>
      </c>
      <c r="F3" s="4"/>
      <c r="G3" s="4" t="s">
        <v>12</v>
      </c>
      <c r="H3" s="2"/>
      <c r="I3" s="3"/>
    </row>
    <row r="4" spans="1:9" x14ac:dyDescent="0.2">
      <c r="A4" s="5" t="s">
        <v>9</v>
      </c>
      <c r="B4" s="39">
        <v>920007</v>
      </c>
      <c r="C4" s="6">
        <v>202</v>
      </c>
      <c r="D4" s="7" t="s">
        <v>13</v>
      </c>
      <c r="E4" s="7" t="s">
        <v>11</v>
      </c>
      <c r="F4" s="7"/>
      <c r="G4" s="7" t="s">
        <v>14</v>
      </c>
      <c r="H4" s="5"/>
      <c r="I4" s="6"/>
    </row>
    <row r="5" spans="1:9" x14ac:dyDescent="0.2">
      <c r="A5" s="5" t="s">
        <v>9</v>
      </c>
      <c r="B5" s="39">
        <v>950193</v>
      </c>
      <c r="C5" s="6">
        <v>203</v>
      </c>
      <c r="D5" s="7" t="s">
        <v>15</v>
      </c>
      <c r="E5" s="7" t="s">
        <v>11</v>
      </c>
      <c r="F5" s="7"/>
      <c r="G5" s="7" t="s">
        <v>16</v>
      </c>
      <c r="H5" s="5"/>
      <c r="I5" s="6"/>
    </row>
    <row r="6" spans="1:9" x14ac:dyDescent="0.2">
      <c r="A6" s="5" t="s">
        <v>9</v>
      </c>
      <c r="B6" s="39">
        <v>20211</v>
      </c>
      <c r="C6" s="6">
        <v>204</v>
      </c>
      <c r="D6" s="7" t="s">
        <v>17</v>
      </c>
      <c r="E6" s="7" t="s">
        <v>11</v>
      </c>
      <c r="F6" s="7"/>
      <c r="G6" s="7" t="s">
        <v>18</v>
      </c>
      <c r="H6" s="5"/>
      <c r="I6" s="6"/>
    </row>
    <row r="7" spans="1:9" x14ac:dyDescent="0.2">
      <c r="A7" s="5" t="s">
        <v>9</v>
      </c>
      <c r="B7" s="39">
        <v>10571</v>
      </c>
      <c r="C7" s="6">
        <v>205</v>
      </c>
      <c r="D7" s="8" t="s">
        <v>19</v>
      </c>
      <c r="E7" s="7" t="s">
        <v>11</v>
      </c>
      <c r="F7" s="7"/>
      <c r="G7" s="9" t="s">
        <v>20</v>
      </c>
      <c r="H7" s="5"/>
      <c r="I7" s="6"/>
    </row>
    <row r="8" spans="1:9" x14ac:dyDescent="0.2">
      <c r="A8" s="5" t="s">
        <v>9</v>
      </c>
      <c r="B8" s="40"/>
      <c r="C8" s="6">
        <v>206</v>
      </c>
      <c r="D8" s="7" t="s">
        <v>21</v>
      </c>
      <c r="E8" s="36"/>
      <c r="F8" s="36"/>
      <c r="G8" s="36"/>
      <c r="H8" s="5"/>
      <c r="I8" s="6"/>
    </row>
    <row r="9" spans="1:9" x14ac:dyDescent="0.2">
      <c r="A9" s="5" t="s">
        <v>9</v>
      </c>
      <c r="B9" s="6">
        <v>130220</v>
      </c>
      <c r="C9" s="6">
        <v>207</v>
      </c>
      <c r="D9" s="10" t="s">
        <v>22</v>
      </c>
      <c r="E9" s="11" t="s">
        <v>23</v>
      </c>
      <c r="F9" s="11" t="s">
        <v>24</v>
      </c>
      <c r="G9" s="12" t="s">
        <v>25</v>
      </c>
      <c r="H9" s="13" t="s">
        <v>26</v>
      </c>
      <c r="I9" s="14">
        <v>4</v>
      </c>
    </row>
    <row r="10" spans="1:9" x14ac:dyDescent="0.2">
      <c r="A10" s="5" t="s">
        <v>9</v>
      </c>
      <c r="B10" s="6">
        <v>130222</v>
      </c>
      <c r="C10" s="6">
        <v>208</v>
      </c>
      <c r="D10" s="10" t="s">
        <v>27</v>
      </c>
      <c r="E10" s="11" t="s">
        <v>28</v>
      </c>
      <c r="F10" s="11" t="s">
        <v>29</v>
      </c>
      <c r="G10" s="12" t="s">
        <v>25</v>
      </c>
      <c r="H10" s="13" t="s">
        <v>26</v>
      </c>
      <c r="I10" s="14">
        <v>21</v>
      </c>
    </row>
    <row r="11" spans="1:9" x14ac:dyDescent="0.2">
      <c r="A11" s="5" t="s">
        <v>9</v>
      </c>
      <c r="B11" s="6">
        <v>130028</v>
      </c>
      <c r="C11" s="6">
        <v>209</v>
      </c>
      <c r="D11" s="10" t="s">
        <v>30</v>
      </c>
      <c r="E11" s="15" t="s">
        <v>31</v>
      </c>
      <c r="F11" s="10" t="s">
        <v>32</v>
      </c>
      <c r="G11" s="12" t="s">
        <v>33</v>
      </c>
      <c r="H11" s="13" t="s">
        <v>26</v>
      </c>
      <c r="I11" s="14">
        <v>23</v>
      </c>
    </row>
    <row r="12" spans="1:9" x14ac:dyDescent="0.2">
      <c r="A12" s="16" t="s">
        <v>9</v>
      </c>
      <c r="B12" s="17">
        <v>130555</v>
      </c>
      <c r="C12" s="17">
        <v>210</v>
      </c>
      <c r="D12" s="18" t="s">
        <v>34</v>
      </c>
      <c r="E12" s="19" t="s">
        <v>35</v>
      </c>
      <c r="F12" s="20" t="s">
        <v>36</v>
      </c>
      <c r="G12" s="20" t="s">
        <v>37</v>
      </c>
      <c r="H12" s="21" t="s">
        <v>26</v>
      </c>
      <c r="I12" s="22">
        <v>32</v>
      </c>
    </row>
    <row r="13" spans="1:9" x14ac:dyDescent="0.2">
      <c r="A13" s="2" t="s">
        <v>9</v>
      </c>
      <c r="B13" s="38">
        <v>130556</v>
      </c>
      <c r="C13" s="3">
        <v>211</v>
      </c>
      <c r="D13" s="4" t="s">
        <v>34</v>
      </c>
      <c r="E13" s="4" t="s">
        <v>35</v>
      </c>
      <c r="F13" s="4" t="s">
        <v>38</v>
      </c>
      <c r="G13" s="4" t="s">
        <v>37</v>
      </c>
      <c r="H13" s="2" t="s">
        <v>26</v>
      </c>
      <c r="I13" s="3">
        <v>33</v>
      </c>
    </row>
    <row r="14" spans="1:9" x14ac:dyDescent="0.2">
      <c r="A14" s="5" t="s">
        <v>9</v>
      </c>
      <c r="B14" s="39">
        <v>130535</v>
      </c>
      <c r="C14" s="6">
        <v>212</v>
      </c>
      <c r="D14" s="7" t="s">
        <v>39</v>
      </c>
      <c r="E14" s="7" t="s">
        <v>40</v>
      </c>
      <c r="F14" s="7" t="s">
        <v>36</v>
      </c>
      <c r="G14" s="7" t="s">
        <v>37</v>
      </c>
      <c r="H14" s="5" t="s">
        <v>26</v>
      </c>
      <c r="I14" s="6">
        <v>35</v>
      </c>
    </row>
    <row r="15" spans="1:9" x14ac:dyDescent="0.2">
      <c r="A15" s="5" t="s">
        <v>9</v>
      </c>
      <c r="B15" s="39">
        <v>130217</v>
      </c>
      <c r="C15" s="6">
        <v>213</v>
      </c>
      <c r="D15" s="7" t="s">
        <v>41</v>
      </c>
      <c r="E15" s="7" t="s">
        <v>42</v>
      </c>
      <c r="F15" s="7" t="s">
        <v>43</v>
      </c>
      <c r="G15" s="7" t="s">
        <v>37</v>
      </c>
      <c r="H15" s="5" t="s">
        <v>26</v>
      </c>
      <c r="I15" s="6">
        <v>45</v>
      </c>
    </row>
    <row r="16" spans="1:9" x14ac:dyDescent="0.2">
      <c r="A16" s="5" t="s">
        <v>9</v>
      </c>
      <c r="B16" s="39">
        <v>130208</v>
      </c>
      <c r="C16" s="6">
        <v>214</v>
      </c>
      <c r="D16" s="7" t="s">
        <v>44</v>
      </c>
      <c r="E16" s="7" t="s">
        <v>45</v>
      </c>
      <c r="F16" s="7" t="s">
        <v>46</v>
      </c>
      <c r="G16" s="7" t="s">
        <v>33</v>
      </c>
      <c r="H16" s="5" t="s">
        <v>26</v>
      </c>
      <c r="I16" s="6">
        <v>51</v>
      </c>
    </row>
    <row r="17" spans="1:9" x14ac:dyDescent="0.2">
      <c r="A17" s="5" t="s">
        <v>9</v>
      </c>
      <c r="B17" s="39">
        <v>130176</v>
      </c>
      <c r="C17" s="6">
        <v>215</v>
      </c>
      <c r="D17" s="8" t="s">
        <v>47</v>
      </c>
      <c r="E17" s="7" t="s">
        <v>48</v>
      </c>
      <c r="F17" s="7" t="s">
        <v>49</v>
      </c>
      <c r="G17" s="9" t="s">
        <v>25</v>
      </c>
      <c r="H17" s="5" t="s">
        <v>26</v>
      </c>
      <c r="I17" s="6">
        <v>52</v>
      </c>
    </row>
    <row r="18" spans="1:9" x14ac:dyDescent="0.2">
      <c r="A18" s="5" t="s">
        <v>9</v>
      </c>
      <c r="B18" s="41">
        <v>130258</v>
      </c>
      <c r="C18" s="6">
        <v>216</v>
      </c>
      <c r="D18" s="7" t="s">
        <v>50</v>
      </c>
      <c r="E18" s="9" t="s">
        <v>51</v>
      </c>
      <c r="F18" s="9" t="s">
        <v>52</v>
      </c>
      <c r="G18" s="9" t="s">
        <v>33</v>
      </c>
      <c r="H18" s="5" t="s">
        <v>26</v>
      </c>
      <c r="I18" s="6">
        <v>63</v>
      </c>
    </row>
    <row r="19" spans="1:9" x14ac:dyDescent="0.2">
      <c r="A19" s="5" t="s">
        <v>9</v>
      </c>
      <c r="B19" s="6">
        <v>130427</v>
      </c>
      <c r="C19" s="6">
        <v>217</v>
      </c>
      <c r="D19" s="10" t="s">
        <v>53</v>
      </c>
      <c r="E19" s="11" t="s">
        <v>54</v>
      </c>
      <c r="F19" s="11" t="s">
        <v>55</v>
      </c>
      <c r="G19" s="12" t="s">
        <v>25</v>
      </c>
      <c r="H19" s="13" t="s">
        <v>26</v>
      </c>
      <c r="I19" s="14">
        <v>76</v>
      </c>
    </row>
    <row r="20" spans="1:9" x14ac:dyDescent="0.2">
      <c r="A20" s="5" t="s">
        <v>9</v>
      </c>
      <c r="B20" s="6">
        <v>130282</v>
      </c>
      <c r="C20" s="6">
        <v>218</v>
      </c>
      <c r="D20" s="10" t="s">
        <v>56</v>
      </c>
      <c r="E20" s="11" t="s">
        <v>57</v>
      </c>
      <c r="F20" s="11" t="s">
        <v>58</v>
      </c>
      <c r="G20" s="12" t="s">
        <v>33</v>
      </c>
      <c r="H20" s="13" t="s">
        <v>26</v>
      </c>
      <c r="I20" s="14">
        <v>86</v>
      </c>
    </row>
    <row r="21" spans="1:9" x14ac:dyDescent="0.2">
      <c r="A21" s="5" t="s">
        <v>9</v>
      </c>
      <c r="B21" s="6">
        <v>130185</v>
      </c>
      <c r="C21" s="6">
        <v>219</v>
      </c>
      <c r="D21" s="10" t="s">
        <v>59</v>
      </c>
      <c r="E21" s="15" t="s">
        <v>60</v>
      </c>
      <c r="F21" s="10" t="s">
        <v>61</v>
      </c>
      <c r="G21" s="12" t="s">
        <v>25</v>
      </c>
      <c r="H21" s="13" t="s">
        <v>26</v>
      </c>
      <c r="I21" s="14">
        <v>90</v>
      </c>
    </row>
    <row r="22" spans="1:9" x14ac:dyDescent="0.2">
      <c r="A22" s="16" t="s">
        <v>9</v>
      </c>
      <c r="B22" s="17">
        <v>130065</v>
      </c>
      <c r="C22" s="17">
        <v>220</v>
      </c>
      <c r="D22" s="18" t="s">
        <v>62</v>
      </c>
      <c r="E22" s="19" t="s">
        <v>63</v>
      </c>
      <c r="F22" s="20" t="s">
        <v>64</v>
      </c>
      <c r="G22" s="20" t="s">
        <v>33</v>
      </c>
      <c r="H22" s="21" t="s">
        <v>26</v>
      </c>
      <c r="I22" s="14">
        <v>104</v>
      </c>
    </row>
    <row r="23" spans="1:9" x14ac:dyDescent="0.2">
      <c r="A23" s="2" t="s">
        <v>9</v>
      </c>
      <c r="B23" s="38">
        <v>130355</v>
      </c>
      <c r="C23" s="3">
        <v>221</v>
      </c>
      <c r="D23" s="4" t="s">
        <v>65</v>
      </c>
      <c r="E23" s="4" t="s">
        <v>66</v>
      </c>
      <c r="F23" s="4" t="s">
        <v>67</v>
      </c>
      <c r="G23" s="4" t="s">
        <v>33</v>
      </c>
      <c r="H23" s="289" t="s">
        <v>26</v>
      </c>
      <c r="I23" s="3">
        <v>110</v>
      </c>
    </row>
    <row r="24" spans="1:9" x14ac:dyDescent="0.2">
      <c r="A24" s="5" t="s">
        <v>9</v>
      </c>
      <c r="B24" s="39">
        <v>140472</v>
      </c>
      <c r="C24" s="6">
        <v>222</v>
      </c>
      <c r="D24" s="7" t="s">
        <v>68</v>
      </c>
      <c r="E24" s="7" t="s">
        <v>69</v>
      </c>
      <c r="F24" s="7" t="s">
        <v>70</v>
      </c>
      <c r="G24" s="7" t="s">
        <v>25</v>
      </c>
      <c r="H24" s="290" t="s">
        <v>71</v>
      </c>
      <c r="I24" s="14">
        <v>9502</v>
      </c>
    </row>
    <row r="25" spans="1:9" x14ac:dyDescent="0.2">
      <c r="A25" s="5" t="s">
        <v>9</v>
      </c>
      <c r="B25" s="39">
        <v>140510</v>
      </c>
      <c r="C25" s="6">
        <v>223</v>
      </c>
      <c r="D25" s="7" t="s">
        <v>72</v>
      </c>
      <c r="E25" s="7" t="s">
        <v>73</v>
      </c>
      <c r="F25" s="7" t="s">
        <v>74</v>
      </c>
      <c r="G25" s="7" t="s">
        <v>33</v>
      </c>
      <c r="H25" s="290" t="s">
        <v>71</v>
      </c>
      <c r="I25" s="14">
        <v>9503</v>
      </c>
    </row>
    <row r="26" spans="1:9" x14ac:dyDescent="0.2">
      <c r="A26" s="5" t="s">
        <v>9</v>
      </c>
      <c r="B26" s="39">
        <v>140639</v>
      </c>
      <c r="C26" s="6">
        <v>224</v>
      </c>
      <c r="D26" s="7" t="s">
        <v>75</v>
      </c>
      <c r="E26" s="7" t="s">
        <v>76</v>
      </c>
      <c r="F26" s="7" t="s">
        <v>77</v>
      </c>
      <c r="G26" s="7" t="s">
        <v>33</v>
      </c>
      <c r="H26" s="290" t="s">
        <v>71</v>
      </c>
      <c r="I26" s="14">
        <v>9510</v>
      </c>
    </row>
    <row r="27" spans="1:9" x14ac:dyDescent="0.2">
      <c r="A27" s="5" t="s">
        <v>9</v>
      </c>
      <c r="B27" s="39">
        <v>140644</v>
      </c>
      <c r="C27" s="6">
        <v>225</v>
      </c>
      <c r="D27" s="8" t="s">
        <v>78</v>
      </c>
      <c r="E27" s="7" t="s">
        <v>79</v>
      </c>
      <c r="F27" s="7" t="s">
        <v>80</v>
      </c>
      <c r="G27" s="9" t="s">
        <v>33</v>
      </c>
      <c r="H27" s="290" t="s">
        <v>71</v>
      </c>
      <c r="I27" s="14">
        <v>9513</v>
      </c>
    </row>
    <row r="28" spans="1:9" x14ac:dyDescent="0.2">
      <c r="A28" s="5" t="s">
        <v>9</v>
      </c>
      <c r="B28" s="41">
        <v>140698</v>
      </c>
      <c r="C28" s="6">
        <v>226</v>
      </c>
      <c r="D28" s="7" t="s">
        <v>81</v>
      </c>
      <c r="E28" s="9" t="s">
        <v>82</v>
      </c>
      <c r="F28" s="9" t="s">
        <v>83</v>
      </c>
      <c r="G28" s="9" t="s">
        <v>33</v>
      </c>
      <c r="H28" s="290" t="s">
        <v>71</v>
      </c>
      <c r="I28" s="14">
        <v>9516</v>
      </c>
    </row>
    <row r="29" spans="1:9" x14ac:dyDescent="0.2">
      <c r="A29" s="5" t="s">
        <v>9</v>
      </c>
      <c r="B29" s="6">
        <v>140725</v>
      </c>
      <c r="C29" s="6">
        <v>227</v>
      </c>
      <c r="D29" s="10" t="s">
        <v>84</v>
      </c>
      <c r="E29" s="11" t="s">
        <v>85</v>
      </c>
      <c r="F29" s="11" t="s">
        <v>86</v>
      </c>
      <c r="G29" s="12" t="s">
        <v>33</v>
      </c>
      <c r="H29" s="291" t="s">
        <v>71</v>
      </c>
      <c r="I29" s="14">
        <v>9519</v>
      </c>
    </row>
    <row r="30" spans="1:9" x14ac:dyDescent="0.2">
      <c r="A30" s="5" t="s">
        <v>9</v>
      </c>
      <c r="B30" s="6">
        <v>140772</v>
      </c>
      <c r="C30" s="6">
        <v>228</v>
      </c>
      <c r="D30" s="10" t="s">
        <v>87</v>
      </c>
      <c r="E30" s="11" t="s">
        <v>88</v>
      </c>
      <c r="F30" s="11" t="s">
        <v>89</v>
      </c>
      <c r="G30" s="12" t="s">
        <v>33</v>
      </c>
      <c r="H30" s="291" t="s">
        <v>71</v>
      </c>
      <c r="I30" s="14">
        <v>9520</v>
      </c>
    </row>
    <row r="31" spans="1:9" x14ac:dyDescent="0.2">
      <c r="A31" s="5" t="s">
        <v>9</v>
      </c>
      <c r="B31" s="6">
        <v>140791</v>
      </c>
      <c r="C31" s="6">
        <v>229</v>
      </c>
      <c r="D31" s="10" t="s">
        <v>90</v>
      </c>
      <c r="E31" s="15" t="s">
        <v>91</v>
      </c>
      <c r="F31" s="10" t="s">
        <v>92</v>
      </c>
      <c r="G31" s="12" t="s">
        <v>25</v>
      </c>
      <c r="H31" s="291" t="s">
        <v>71</v>
      </c>
      <c r="I31" s="14">
        <v>9522</v>
      </c>
    </row>
    <row r="32" spans="1:9" x14ac:dyDescent="0.2">
      <c r="A32" s="16" t="s">
        <v>9</v>
      </c>
      <c r="B32" s="17">
        <v>140807</v>
      </c>
      <c r="C32" s="17">
        <v>230</v>
      </c>
      <c r="D32" s="18" t="s">
        <v>93</v>
      </c>
      <c r="E32" s="19" t="s">
        <v>94</v>
      </c>
      <c r="F32" s="20" t="s">
        <v>95</v>
      </c>
      <c r="G32" s="20" t="s">
        <v>25</v>
      </c>
      <c r="H32" s="292" t="s">
        <v>71</v>
      </c>
      <c r="I32" s="22">
        <v>9523</v>
      </c>
    </row>
    <row r="33" spans="1:9" x14ac:dyDescent="0.2">
      <c r="A33" s="2" t="s">
        <v>9</v>
      </c>
      <c r="B33" s="38">
        <v>140417</v>
      </c>
      <c r="C33" s="3">
        <v>231</v>
      </c>
      <c r="D33" s="4" t="s">
        <v>96</v>
      </c>
      <c r="E33" s="4" t="s">
        <v>97</v>
      </c>
      <c r="F33" s="4" t="s">
        <v>98</v>
      </c>
      <c r="G33" s="4" t="s">
        <v>99</v>
      </c>
      <c r="H33" s="2" t="s">
        <v>71</v>
      </c>
      <c r="I33" s="14">
        <v>9528</v>
      </c>
    </row>
    <row r="34" spans="1:9" x14ac:dyDescent="0.2">
      <c r="A34" s="5" t="s">
        <v>9</v>
      </c>
      <c r="B34" s="39">
        <v>140467</v>
      </c>
      <c r="C34" s="6">
        <v>232</v>
      </c>
      <c r="D34" s="7" t="s">
        <v>100</v>
      </c>
      <c r="E34" s="7" t="s">
        <v>101</v>
      </c>
      <c r="F34" s="7" t="s">
        <v>102</v>
      </c>
      <c r="G34" s="7" t="s">
        <v>25</v>
      </c>
      <c r="H34" s="5" t="s">
        <v>71</v>
      </c>
      <c r="I34" s="14">
        <v>9529</v>
      </c>
    </row>
    <row r="35" spans="1:9" x14ac:dyDescent="0.2">
      <c r="A35" s="5" t="s">
        <v>9</v>
      </c>
      <c r="B35" s="39">
        <v>140488</v>
      </c>
      <c r="C35" s="6">
        <v>233</v>
      </c>
      <c r="D35" s="7" t="s">
        <v>103</v>
      </c>
      <c r="E35" s="7" t="s">
        <v>104</v>
      </c>
      <c r="F35" s="7" t="s">
        <v>105</v>
      </c>
      <c r="G35" s="7" t="s">
        <v>33</v>
      </c>
      <c r="H35" s="5" t="s">
        <v>71</v>
      </c>
      <c r="I35" s="14">
        <v>9530</v>
      </c>
    </row>
    <row r="36" spans="1:9" x14ac:dyDescent="0.2">
      <c r="A36" s="5" t="s">
        <v>9</v>
      </c>
      <c r="B36" s="39">
        <v>140513</v>
      </c>
      <c r="C36" s="6">
        <v>234</v>
      </c>
      <c r="D36" s="7" t="s">
        <v>106</v>
      </c>
      <c r="E36" s="7" t="s">
        <v>107</v>
      </c>
      <c r="F36" s="7" t="s">
        <v>108</v>
      </c>
      <c r="G36" s="7" t="s">
        <v>33</v>
      </c>
      <c r="H36" s="5" t="s">
        <v>71</v>
      </c>
      <c r="I36" s="14">
        <v>9533</v>
      </c>
    </row>
    <row r="37" spans="1:9" x14ac:dyDescent="0.2">
      <c r="A37" s="5" t="s">
        <v>9</v>
      </c>
      <c r="B37" s="39">
        <v>140532</v>
      </c>
      <c r="C37" s="6">
        <v>235</v>
      </c>
      <c r="D37" s="8" t="s">
        <v>72</v>
      </c>
      <c r="E37" s="7" t="s">
        <v>73</v>
      </c>
      <c r="F37" s="7" t="s">
        <v>109</v>
      </c>
      <c r="G37" s="9" t="s">
        <v>33</v>
      </c>
      <c r="H37" s="5" t="s">
        <v>71</v>
      </c>
      <c r="I37" s="14">
        <v>9536</v>
      </c>
    </row>
    <row r="38" spans="1:9" x14ac:dyDescent="0.2">
      <c r="A38" s="5" t="s">
        <v>9</v>
      </c>
      <c r="B38" s="41">
        <v>140589</v>
      </c>
      <c r="C38" s="6">
        <v>236</v>
      </c>
      <c r="D38" s="7" t="s">
        <v>110</v>
      </c>
      <c r="E38" s="9" t="s">
        <v>111</v>
      </c>
      <c r="F38" s="9" t="s">
        <v>112</v>
      </c>
      <c r="G38" s="9" t="s">
        <v>25</v>
      </c>
      <c r="H38" s="5" t="s">
        <v>71</v>
      </c>
      <c r="I38" s="14">
        <v>9539</v>
      </c>
    </row>
    <row r="39" spans="1:9" x14ac:dyDescent="0.2">
      <c r="A39" s="5" t="s">
        <v>9</v>
      </c>
      <c r="B39" s="6">
        <v>140657</v>
      </c>
      <c r="C39" s="6">
        <v>237</v>
      </c>
      <c r="D39" s="10" t="s">
        <v>113</v>
      </c>
      <c r="E39" s="11" t="s">
        <v>114</v>
      </c>
      <c r="F39" s="11" t="s">
        <v>115</v>
      </c>
      <c r="G39" s="12" t="s">
        <v>33</v>
      </c>
      <c r="H39" s="13" t="s">
        <v>71</v>
      </c>
      <c r="I39" s="14">
        <v>9544</v>
      </c>
    </row>
    <row r="40" spans="1:9" x14ac:dyDescent="0.2">
      <c r="A40" s="5" t="s">
        <v>9</v>
      </c>
      <c r="B40" s="6">
        <v>140746</v>
      </c>
      <c r="C40" s="6">
        <v>238</v>
      </c>
      <c r="D40" s="10" t="s">
        <v>116</v>
      </c>
      <c r="E40" s="11" t="s">
        <v>117</v>
      </c>
      <c r="F40" s="11" t="s">
        <v>89</v>
      </c>
      <c r="G40" s="12" t="s">
        <v>33</v>
      </c>
      <c r="H40" s="13" t="s">
        <v>71</v>
      </c>
      <c r="I40" s="14">
        <v>9545</v>
      </c>
    </row>
    <row r="41" spans="1:9" x14ac:dyDescent="0.2">
      <c r="A41" s="5" t="s">
        <v>9</v>
      </c>
      <c r="B41" s="6">
        <v>140770</v>
      </c>
      <c r="C41" s="6">
        <v>239</v>
      </c>
      <c r="D41" s="10" t="s">
        <v>87</v>
      </c>
      <c r="E41" s="15" t="s">
        <v>88</v>
      </c>
      <c r="F41" s="10" t="s">
        <v>109</v>
      </c>
      <c r="G41" s="12" t="s">
        <v>33</v>
      </c>
      <c r="H41" s="13" t="s">
        <v>71</v>
      </c>
      <c r="I41" s="14">
        <v>9546</v>
      </c>
    </row>
    <row r="42" spans="1:9" x14ac:dyDescent="0.2">
      <c r="A42" s="16" t="s">
        <v>9</v>
      </c>
      <c r="B42" s="17">
        <v>140948</v>
      </c>
      <c r="C42" s="17">
        <v>240</v>
      </c>
      <c r="D42" s="18" t="s">
        <v>118</v>
      </c>
      <c r="E42" s="19" t="s">
        <v>119</v>
      </c>
      <c r="F42" s="20" t="s">
        <v>120</v>
      </c>
      <c r="G42" s="20" t="s">
        <v>121</v>
      </c>
      <c r="H42" s="21" t="s">
        <v>122</v>
      </c>
      <c r="I42" s="288">
        <v>84</v>
      </c>
    </row>
    <row r="43" spans="1:9" x14ac:dyDescent="0.2">
      <c r="A43" s="2" t="s">
        <v>9</v>
      </c>
      <c r="B43" s="38">
        <v>140804</v>
      </c>
      <c r="C43" s="3">
        <v>241</v>
      </c>
      <c r="D43" s="4" t="s">
        <v>123</v>
      </c>
      <c r="E43" s="4" t="s">
        <v>124</v>
      </c>
      <c r="F43" s="4" t="s">
        <v>125</v>
      </c>
      <c r="G43" s="4" t="s">
        <v>25</v>
      </c>
      <c r="H43" s="2" t="s">
        <v>71</v>
      </c>
      <c r="I43" s="151">
        <v>9550</v>
      </c>
    </row>
    <row r="44" spans="1:9" x14ac:dyDescent="0.2">
      <c r="A44" s="5" t="s">
        <v>9</v>
      </c>
      <c r="B44" s="39">
        <v>140335</v>
      </c>
      <c r="C44" s="6">
        <v>242</v>
      </c>
      <c r="D44" s="7" t="s">
        <v>126</v>
      </c>
      <c r="E44" s="7" t="s">
        <v>127</v>
      </c>
      <c r="F44" s="7" t="s">
        <v>128</v>
      </c>
      <c r="G44" s="7" t="s">
        <v>33</v>
      </c>
      <c r="H44" s="5" t="s">
        <v>71</v>
      </c>
      <c r="I44" s="14">
        <v>9551</v>
      </c>
    </row>
    <row r="45" spans="1:9" x14ac:dyDescent="0.2">
      <c r="A45" s="5" t="s">
        <v>9</v>
      </c>
      <c r="B45" s="39">
        <v>140363</v>
      </c>
      <c r="C45" s="6">
        <v>243</v>
      </c>
      <c r="D45" s="7" t="s">
        <v>129</v>
      </c>
      <c r="E45" s="7" t="s">
        <v>130</v>
      </c>
      <c r="F45" s="7" t="s">
        <v>131</v>
      </c>
      <c r="G45" s="7" t="s">
        <v>99</v>
      </c>
      <c r="H45" s="5" t="s">
        <v>71</v>
      </c>
      <c r="I45" s="14">
        <v>9554</v>
      </c>
    </row>
    <row r="46" spans="1:9" x14ac:dyDescent="0.2">
      <c r="A46" s="5" t="s">
        <v>9</v>
      </c>
      <c r="B46" s="39">
        <v>140415</v>
      </c>
      <c r="C46" s="6">
        <v>244</v>
      </c>
      <c r="D46" s="7" t="s">
        <v>129</v>
      </c>
      <c r="E46" s="7" t="s">
        <v>130</v>
      </c>
      <c r="F46" s="7" t="s">
        <v>132</v>
      </c>
      <c r="G46" s="7" t="s">
        <v>99</v>
      </c>
      <c r="H46" s="5" t="s">
        <v>71</v>
      </c>
      <c r="I46" s="14">
        <v>9557</v>
      </c>
    </row>
    <row r="47" spans="1:9" x14ac:dyDescent="0.2">
      <c r="A47" s="5" t="s">
        <v>9</v>
      </c>
      <c r="B47" s="39">
        <v>140493</v>
      </c>
      <c r="C47" s="6">
        <v>245</v>
      </c>
      <c r="D47" s="8" t="s">
        <v>133</v>
      </c>
      <c r="E47" s="7" t="s">
        <v>134</v>
      </c>
      <c r="F47" s="7" t="s">
        <v>89</v>
      </c>
      <c r="G47" s="9" t="s">
        <v>33</v>
      </c>
      <c r="H47" s="5" t="s">
        <v>71</v>
      </c>
      <c r="I47" s="14">
        <v>9559</v>
      </c>
    </row>
    <row r="48" spans="1:9" x14ac:dyDescent="0.2">
      <c r="A48" s="5" t="s">
        <v>9</v>
      </c>
      <c r="B48" s="41">
        <v>140537</v>
      </c>
      <c r="C48" s="6">
        <v>246</v>
      </c>
      <c r="D48" s="7" t="s">
        <v>129</v>
      </c>
      <c r="E48" s="9" t="s">
        <v>130</v>
      </c>
      <c r="F48" s="9" t="s">
        <v>135</v>
      </c>
      <c r="G48" s="9" t="s">
        <v>99</v>
      </c>
      <c r="H48" s="5" t="s">
        <v>71</v>
      </c>
      <c r="I48" s="14">
        <v>9560</v>
      </c>
    </row>
    <row r="49" spans="1:9" x14ac:dyDescent="0.2">
      <c r="A49" s="5" t="s">
        <v>9</v>
      </c>
      <c r="B49" s="6">
        <v>140572</v>
      </c>
      <c r="C49" s="6">
        <v>247</v>
      </c>
      <c r="D49" s="10" t="s">
        <v>136</v>
      </c>
      <c r="E49" s="11" t="s">
        <v>137</v>
      </c>
      <c r="F49" s="11" t="s">
        <v>138</v>
      </c>
      <c r="G49" s="12" t="s">
        <v>25</v>
      </c>
      <c r="H49" s="13" t="s">
        <v>71</v>
      </c>
      <c r="I49" s="14">
        <v>9564</v>
      </c>
    </row>
    <row r="50" spans="1:9" x14ac:dyDescent="0.2">
      <c r="A50" s="5" t="s">
        <v>9</v>
      </c>
      <c r="B50" s="6">
        <v>140627</v>
      </c>
      <c r="C50" s="6">
        <v>248</v>
      </c>
      <c r="D50" s="10" t="s">
        <v>139</v>
      </c>
      <c r="E50" s="11" t="s">
        <v>140</v>
      </c>
      <c r="F50" s="11" t="s">
        <v>141</v>
      </c>
      <c r="G50" s="12" t="s">
        <v>33</v>
      </c>
      <c r="H50" s="13" t="s">
        <v>71</v>
      </c>
      <c r="I50" s="14">
        <v>9565</v>
      </c>
    </row>
    <row r="51" spans="1:9" x14ac:dyDescent="0.2">
      <c r="A51" s="5" t="s">
        <v>9</v>
      </c>
      <c r="B51" s="6">
        <v>140641</v>
      </c>
      <c r="C51" s="6">
        <v>249</v>
      </c>
      <c r="D51" s="10" t="s">
        <v>142</v>
      </c>
      <c r="E51" s="15" t="s">
        <v>143</v>
      </c>
      <c r="F51" s="10" t="s">
        <v>74</v>
      </c>
      <c r="G51" s="12" t="s">
        <v>33</v>
      </c>
      <c r="H51" s="13" t="s">
        <v>71</v>
      </c>
      <c r="I51" s="14">
        <v>9566</v>
      </c>
    </row>
    <row r="52" spans="1:9" x14ac:dyDescent="0.2">
      <c r="A52" s="16" t="s">
        <v>9</v>
      </c>
      <c r="B52" s="17">
        <v>140730</v>
      </c>
      <c r="C52" s="17">
        <v>250</v>
      </c>
      <c r="D52" s="18" t="s">
        <v>113</v>
      </c>
      <c r="E52" s="19" t="s">
        <v>114</v>
      </c>
      <c r="F52" s="20" t="s">
        <v>105</v>
      </c>
      <c r="G52" s="20" t="s">
        <v>33</v>
      </c>
      <c r="H52" s="21" t="s">
        <v>71</v>
      </c>
      <c r="I52" s="22">
        <v>9571</v>
      </c>
    </row>
    <row r="53" spans="1:9" x14ac:dyDescent="0.2">
      <c r="A53" s="2" t="s">
        <v>9</v>
      </c>
      <c r="B53" s="38">
        <v>140789</v>
      </c>
      <c r="C53" s="3">
        <v>251</v>
      </c>
      <c r="D53" s="4" t="s">
        <v>136</v>
      </c>
      <c r="E53" s="4" t="s">
        <v>137</v>
      </c>
      <c r="F53" s="4" t="s">
        <v>144</v>
      </c>
      <c r="G53" s="4" t="s">
        <v>25</v>
      </c>
      <c r="H53" s="2" t="s">
        <v>71</v>
      </c>
      <c r="I53" s="14">
        <v>9572</v>
      </c>
    </row>
    <row r="54" spans="1:9" x14ac:dyDescent="0.2">
      <c r="A54" s="5" t="s">
        <v>9</v>
      </c>
      <c r="B54" s="39">
        <v>140803</v>
      </c>
      <c r="C54" s="6">
        <v>252</v>
      </c>
      <c r="D54" s="7" t="s">
        <v>123</v>
      </c>
      <c r="E54" s="7" t="s">
        <v>124</v>
      </c>
      <c r="F54" s="7" t="s">
        <v>145</v>
      </c>
      <c r="G54" s="7" t="s">
        <v>25</v>
      </c>
      <c r="H54" s="5" t="s">
        <v>71</v>
      </c>
      <c r="I54" s="14">
        <v>9575</v>
      </c>
    </row>
    <row r="55" spans="1:9" x14ac:dyDescent="0.2">
      <c r="A55" s="5" t="s">
        <v>9</v>
      </c>
      <c r="B55" s="39">
        <v>140325</v>
      </c>
      <c r="C55" s="6">
        <v>253</v>
      </c>
      <c r="D55" s="7" t="s">
        <v>146</v>
      </c>
      <c r="E55" s="7" t="s">
        <v>147</v>
      </c>
      <c r="F55" s="7" t="s">
        <v>148</v>
      </c>
      <c r="G55" s="7" t="s">
        <v>33</v>
      </c>
      <c r="H55" s="5" t="s">
        <v>71</v>
      </c>
      <c r="I55" s="14">
        <v>9576</v>
      </c>
    </row>
    <row r="56" spans="1:9" x14ac:dyDescent="0.2">
      <c r="A56" s="5" t="s">
        <v>9</v>
      </c>
      <c r="B56" s="39">
        <v>140397</v>
      </c>
      <c r="C56" s="6">
        <v>254</v>
      </c>
      <c r="D56" s="7" t="s">
        <v>149</v>
      </c>
      <c r="E56" s="7" t="s">
        <v>150</v>
      </c>
      <c r="F56" s="7" t="s">
        <v>109</v>
      </c>
      <c r="G56" s="7" t="s">
        <v>33</v>
      </c>
      <c r="H56" s="5" t="s">
        <v>71</v>
      </c>
      <c r="I56" s="14">
        <v>9578</v>
      </c>
    </row>
    <row r="57" spans="1:9" x14ac:dyDescent="0.2">
      <c r="A57" s="5" t="s">
        <v>9</v>
      </c>
      <c r="B57" s="39">
        <v>140453</v>
      </c>
      <c r="C57" s="6">
        <v>255</v>
      </c>
      <c r="D57" s="8" t="s">
        <v>151</v>
      </c>
      <c r="E57" s="7" t="s">
        <v>152</v>
      </c>
      <c r="F57" s="7" t="s">
        <v>153</v>
      </c>
      <c r="G57" s="9" t="s">
        <v>25</v>
      </c>
      <c r="H57" s="5" t="s">
        <v>71</v>
      </c>
      <c r="I57" s="14">
        <v>9580</v>
      </c>
    </row>
    <row r="58" spans="1:9" x14ac:dyDescent="0.2">
      <c r="A58" s="5" t="s">
        <v>9</v>
      </c>
      <c r="B58" s="41">
        <v>140527</v>
      </c>
      <c r="C58" s="6">
        <v>256</v>
      </c>
      <c r="D58" s="7" t="s">
        <v>154</v>
      </c>
      <c r="E58" s="9" t="s">
        <v>155</v>
      </c>
      <c r="F58" s="9" t="s">
        <v>89</v>
      </c>
      <c r="G58" s="9" t="s">
        <v>33</v>
      </c>
      <c r="H58" s="5" t="s">
        <v>71</v>
      </c>
      <c r="I58" s="14">
        <v>9583</v>
      </c>
    </row>
    <row r="59" spans="1:9" x14ac:dyDescent="0.2">
      <c r="A59" s="5" t="s">
        <v>9</v>
      </c>
      <c r="B59" s="6">
        <v>140669</v>
      </c>
      <c r="C59" s="6">
        <v>257</v>
      </c>
      <c r="D59" s="10" t="s">
        <v>156</v>
      </c>
      <c r="E59" s="11" t="s">
        <v>157</v>
      </c>
      <c r="F59" s="11" t="s">
        <v>158</v>
      </c>
      <c r="G59" s="12" t="s">
        <v>33</v>
      </c>
      <c r="H59" s="13" t="s">
        <v>71</v>
      </c>
      <c r="I59" s="14">
        <v>9584</v>
      </c>
    </row>
    <row r="60" spans="1:9" x14ac:dyDescent="0.2">
      <c r="A60" s="5" t="s">
        <v>9</v>
      </c>
      <c r="B60" s="6">
        <v>140683</v>
      </c>
      <c r="C60" s="6">
        <v>258</v>
      </c>
      <c r="D60" s="10" t="s">
        <v>159</v>
      </c>
      <c r="E60" s="11" t="s">
        <v>160</v>
      </c>
      <c r="F60" s="11" t="s">
        <v>128</v>
      </c>
      <c r="G60" s="12" t="s">
        <v>33</v>
      </c>
      <c r="H60" s="13" t="s">
        <v>71</v>
      </c>
      <c r="I60" s="14">
        <v>9585</v>
      </c>
    </row>
    <row r="61" spans="1:9" x14ac:dyDescent="0.2">
      <c r="A61" s="5" t="s">
        <v>9</v>
      </c>
      <c r="B61" s="6">
        <v>140733</v>
      </c>
      <c r="C61" s="6">
        <v>259</v>
      </c>
      <c r="D61" s="10" t="s">
        <v>161</v>
      </c>
      <c r="E61" s="15" t="s">
        <v>162</v>
      </c>
      <c r="F61" s="10" t="s">
        <v>105</v>
      </c>
      <c r="G61" s="12" t="s">
        <v>33</v>
      </c>
      <c r="H61" s="13" t="s">
        <v>71</v>
      </c>
      <c r="I61" s="14">
        <v>9589</v>
      </c>
    </row>
    <row r="62" spans="1:9" x14ac:dyDescent="0.2">
      <c r="A62" s="16" t="s">
        <v>9</v>
      </c>
      <c r="B62" s="17">
        <v>140741</v>
      </c>
      <c r="C62" s="17">
        <v>260</v>
      </c>
      <c r="D62" s="18" t="s">
        <v>163</v>
      </c>
      <c r="E62" s="19" t="s">
        <v>164</v>
      </c>
      <c r="F62" s="20" t="s">
        <v>83</v>
      </c>
      <c r="G62" s="20" t="s">
        <v>33</v>
      </c>
      <c r="H62" s="21" t="s">
        <v>71</v>
      </c>
      <c r="I62" s="14">
        <v>9590</v>
      </c>
    </row>
    <row r="63" spans="1:9" x14ac:dyDescent="0.2">
      <c r="A63" s="2" t="s">
        <v>9</v>
      </c>
      <c r="B63" s="38">
        <v>140858</v>
      </c>
      <c r="C63" s="3">
        <v>261</v>
      </c>
      <c r="D63" s="4" t="s">
        <v>165</v>
      </c>
      <c r="E63" s="4" t="s">
        <v>166</v>
      </c>
      <c r="F63" s="4"/>
      <c r="G63" s="4" t="s">
        <v>167</v>
      </c>
      <c r="H63" s="2" t="s">
        <v>122</v>
      </c>
      <c r="I63" s="293">
        <v>15</v>
      </c>
    </row>
    <row r="64" spans="1:9" x14ac:dyDescent="0.2">
      <c r="A64" s="5" t="s">
        <v>9</v>
      </c>
      <c r="B64" s="39">
        <v>140864</v>
      </c>
      <c r="C64" s="6">
        <v>262</v>
      </c>
      <c r="D64" s="7" t="s">
        <v>168</v>
      </c>
      <c r="E64" s="7" t="s">
        <v>169</v>
      </c>
      <c r="F64" s="7"/>
      <c r="G64" s="7" t="s">
        <v>167</v>
      </c>
      <c r="H64" s="5" t="s">
        <v>122</v>
      </c>
      <c r="I64" s="288">
        <v>19</v>
      </c>
    </row>
    <row r="65" spans="1:9" x14ac:dyDescent="0.2">
      <c r="A65" s="5" t="s">
        <v>9</v>
      </c>
      <c r="B65" s="39">
        <v>140865</v>
      </c>
      <c r="C65" s="6">
        <v>263</v>
      </c>
      <c r="D65" s="7" t="s">
        <v>168</v>
      </c>
      <c r="E65" s="7" t="s">
        <v>170</v>
      </c>
      <c r="F65" s="7"/>
      <c r="G65" s="7" t="s">
        <v>167</v>
      </c>
      <c r="H65" s="5" t="s">
        <v>122</v>
      </c>
      <c r="I65" s="288">
        <v>21</v>
      </c>
    </row>
    <row r="66" spans="1:9" x14ac:dyDescent="0.2">
      <c r="A66" s="5" t="s">
        <v>9</v>
      </c>
      <c r="B66" s="39">
        <v>140872</v>
      </c>
      <c r="C66" s="6">
        <v>264</v>
      </c>
      <c r="D66" s="7" t="s">
        <v>171</v>
      </c>
      <c r="E66" s="7" t="s">
        <v>172</v>
      </c>
      <c r="F66" s="7"/>
      <c r="G66" s="7" t="s">
        <v>173</v>
      </c>
      <c r="H66" s="5" t="s">
        <v>122</v>
      </c>
      <c r="I66" s="288">
        <v>26</v>
      </c>
    </row>
    <row r="67" spans="1:9" x14ac:dyDescent="0.2">
      <c r="A67" s="5" t="s">
        <v>9</v>
      </c>
      <c r="B67" s="39">
        <v>140886</v>
      </c>
      <c r="C67" s="6">
        <v>265</v>
      </c>
      <c r="D67" s="8" t="s">
        <v>174</v>
      </c>
      <c r="E67" s="7" t="s">
        <v>175</v>
      </c>
      <c r="F67" s="7"/>
      <c r="G67" s="9" t="s">
        <v>173</v>
      </c>
      <c r="H67" s="5" t="s">
        <v>122</v>
      </c>
      <c r="I67" s="288">
        <v>30</v>
      </c>
    </row>
    <row r="68" spans="1:9" x14ac:dyDescent="0.2">
      <c r="A68" s="5" t="s">
        <v>9</v>
      </c>
      <c r="B68" s="41">
        <v>140895</v>
      </c>
      <c r="C68" s="6">
        <v>266</v>
      </c>
      <c r="D68" s="7" t="s">
        <v>176</v>
      </c>
      <c r="E68" s="9" t="s">
        <v>177</v>
      </c>
      <c r="F68" s="9"/>
      <c r="G68" s="9" t="s">
        <v>173</v>
      </c>
      <c r="H68" s="5" t="s">
        <v>122</v>
      </c>
      <c r="I68" s="288">
        <v>36</v>
      </c>
    </row>
    <row r="69" spans="1:9" x14ac:dyDescent="0.2">
      <c r="A69" s="5" t="s">
        <v>9</v>
      </c>
      <c r="B69" s="6">
        <v>140896</v>
      </c>
      <c r="C69" s="6">
        <v>267</v>
      </c>
      <c r="D69" s="10" t="s">
        <v>176</v>
      </c>
      <c r="E69" s="11" t="s">
        <v>178</v>
      </c>
      <c r="F69" s="11"/>
      <c r="G69" s="12" t="s">
        <v>173</v>
      </c>
      <c r="H69" s="13" t="s">
        <v>122</v>
      </c>
      <c r="I69" s="288">
        <v>37</v>
      </c>
    </row>
    <row r="70" spans="1:9" x14ac:dyDescent="0.2">
      <c r="A70" s="5" t="s">
        <v>9</v>
      </c>
      <c r="B70" s="6">
        <v>140897</v>
      </c>
      <c r="C70" s="6">
        <v>268</v>
      </c>
      <c r="D70" s="10" t="s">
        <v>176</v>
      </c>
      <c r="E70" s="11" t="s">
        <v>179</v>
      </c>
      <c r="F70" s="11"/>
      <c r="G70" s="12" t="s">
        <v>173</v>
      </c>
      <c r="H70" s="13" t="s">
        <v>122</v>
      </c>
      <c r="I70" s="288">
        <v>38</v>
      </c>
    </row>
    <row r="71" spans="1:9" x14ac:dyDescent="0.2">
      <c r="A71" s="5" t="s">
        <v>9</v>
      </c>
      <c r="B71" s="6">
        <v>90826</v>
      </c>
      <c r="C71" s="6">
        <v>269</v>
      </c>
      <c r="D71" s="10" t="s">
        <v>180</v>
      </c>
      <c r="E71" s="15" t="s">
        <v>181</v>
      </c>
      <c r="F71" s="10"/>
      <c r="G71" s="12" t="s">
        <v>173</v>
      </c>
      <c r="H71" s="13" t="s">
        <v>122</v>
      </c>
      <c r="I71" s="288">
        <v>42</v>
      </c>
    </row>
    <row r="72" spans="1:9" x14ac:dyDescent="0.2">
      <c r="A72" s="16" t="s">
        <v>9</v>
      </c>
      <c r="B72" s="17">
        <v>150824</v>
      </c>
      <c r="C72" s="17">
        <v>270</v>
      </c>
      <c r="D72" s="18" t="s">
        <v>182</v>
      </c>
      <c r="E72" s="19" t="s">
        <v>183</v>
      </c>
      <c r="F72" s="20" t="s">
        <v>184</v>
      </c>
      <c r="G72" s="20" t="s">
        <v>185</v>
      </c>
      <c r="H72" s="21" t="s">
        <v>122</v>
      </c>
      <c r="I72" s="294">
        <v>104</v>
      </c>
    </row>
    <row r="73" spans="1:9" x14ac:dyDescent="0.2">
      <c r="A73" s="2" t="s">
        <v>9</v>
      </c>
      <c r="B73" s="38">
        <v>150838</v>
      </c>
      <c r="C73" s="3">
        <v>271</v>
      </c>
      <c r="D73" s="4" t="s">
        <v>186</v>
      </c>
      <c r="E73" s="4" t="s">
        <v>187</v>
      </c>
      <c r="F73" s="4" t="s">
        <v>184</v>
      </c>
      <c r="G73" s="4" t="s">
        <v>185</v>
      </c>
      <c r="H73" s="2" t="s">
        <v>122</v>
      </c>
      <c r="I73" s="288">
        <v>118</v>
      </c>
    </row>
    <row r="74" spans="1:9" x14ac:dyDescent="0.2">
      <c r="A74" s="5" t="s">
        <v>9</v>
      </c>
      <c r="B74" s="39">
        <v>90082</v>
      </c>
      <c r="C74" s="6">
        <v>272</v>
      </c>
      <c r="D74" s="7" t="s">
        <v>188</v>
      </c>
      <c r="E74" s="7" t="s">
        <v>189</v>
      </c>
      <c r="F74" s="7" t="s">
        <v>190</v>
      </c>
      <c r="G74" s="7" t="s">
        <v>33</v>
      </c>
      <c r="H74" s="5" t="s">
        <v>191</v>
      </c>
      <c r="I74" s="14">
        <v>14</v>
      </c>
    </row>
    <row r="75" spans="1:9" x14ac:dyDescent="0.2">
      <c r="A75" s="5" t="s">
        <v>9</v>
      </c>
      <c r="B75" s="39">
        <v>130773</v>
      </c>
      <c r="C75" s="6">
        <v>273</v>
      </c>
      <c r="D75" s="7" t="s">
        <v>192</v>
      </c>
      <c r="E75" s="7" t="s">
        <v>193</v>
      </c>
      <c r="F75" s="7" t="s">
        <v>194</v>
      </c>
      <c r="G75" s="7" t="s">
        <v>33</v>
      </c>
      <c r="H75" s="5" t="s">
        <v>191</v>
      </c>
      <c r="I75" s="14">
        <v>26</v>
      </c>
    </row>
    <row r="76" spans="1:9" x14ac:dyDescent="0.2">
      <c r="A76" s="5" t="s">
        <v>9</v>
      </c>
      <c r="B76" s="39">
        <v>150972</v>
      </c>
      <c r="C76" s="6">
        <v>274</v>
      </c>
      <c r="D76" s="7" t="s">
        <v>195</v>
      </c>
      <c r="E76" s="7" t="s">
        <v>193</v>
      </c>
      <c r="F76" s="7" t="s">
        <v>196</v>
      </c>
      <c r="G76" s="7" t="s">
        <v>33</v>
      </c>
      <c r="H76" s="5" t="s">
        <v>191</v>
      </c>
      <c r="I76" s="14">
        <v>35</v>
      </c>
    </row>
    <row r="77" spans="1:9" x14ac:dyDescent="0.2">
      <c r="A77" s="5" t="s">
        <v>9</v>
      </c>
      <c r="B77" s="39">
        <v>80104</v>
      </c>
      <c r="C77" s="6">
        <v>275</v>
      </c>
      <c r="D77" s="8" t="s">
        <v>197</v>
      </c>
      <c r="E77" s="7" t="s">
        <v>198</v>
      </c>
      <c r="F77" s="7" t="s">
        <v>199</v>
      </c>
      <c r="G77" s="9" t="s">
        <v>33</v>
      </c>
      <c r="H77" s="5" t="s">
        <v>191</v>
      </c>
      <c r="I77" s="14">
        <v>49</v>
      </c>
    </row>
    <row r="78" spans="1:9" x14ac:dyDescent="0.2">
      <c r="A78" s="5" t="s">
        <v>9</v>
      </c>
      <c r="B78" s="41">
        <v>110852</v>
      </c>
      <c r="C78" s="6">
        <v>276</v>
      </c>
      <c r="D78" s="7" t="s">
        <v>200</v>
      </c>
      <c r="E78" s="9" t="s">
        <v>201</v>
      </c>
      <c r="F78" s="9" t="s">
        <v>202</v>
      </c>
      <c r="G78" s="9" t="s">
        <v>33</v>
      </c>
      <c r="H78" s="5" t="s">
        <v>191</v>
      </c>
      <c r="I78" s="14">
        <v>53</v>
      </c>
    </row>
    <row r="79" spans="1:9" x14ac:dyDescent="0.2">
      <c r="A79" s="5" t="s">
        <v>9</v>
      </c>
      <c r="B79" s="6">
        <v>100882</v>
      </c>
      <c r="C79" s="6">
        <v>277</v>
      </c>
      <c r="D79" s="10" t="s">
        <v>203</v>
      </c>
      <c r="E79" s="11" t="s">
        <v>204</v>
      </c>
      <c r="F79" s="11" t="s">
        <v>205</v>
      </c>
      <c r="G79" s="12" t="s">
        <v>33</v>
      </c>
      <c r="H79" s="13"/>
      <c r="I79" s="14"/>
    </row>
    <row r="80" spans="1:9" x14ac:dyDescent="0.2">
      <c r="A80" s="5" t="s">
        <v>9</v>
      </c>
      <c r="B80" s="6">
        <v>130779</v>
      </c>
      <c r="C80" s="6">
        <v>278</v>
      </c>
      <c r="D80" s="10" t="s">
        <v>206</v>
      </c>
      <c r="E80" s="11" t="s">
        <v>207</v>
      </c>
      <c r="F80" s="11" t="s">
        <v>208</v>
      </c>
      <c r="G80" s="12" t="s">
        <v>33</v>
      </c>
      <c r="H80" s="13" t="s">
        <v>191</v>
      </c>
      <c r="I80" s="14">
        <v>64</v>
      </c>
    </row>
    <row r="81" spans="1:9" x14ac:dyDescent="0.2">
      <c r="A81" s="5" t="s">
        <v>9</v>
      </c>
      <c r="B81" s="6">
        <v>130832</v>
      </c>
      <c r="C81" s="6">
        <v>279</v>
      </c>
      <c r="D81" s="10" t="s">
        <v>209</v>
      </c>
      <c r="E81" s="15" t="s">
        <v>210</v>
      </c>
      <c r="F81" s="10" t="s">
        <v>211</v>
      </c>
      <c r="G81" s="12" t="s">
        <v>33</v>
      </c>
      <c r="H81" s="13" t="s">
        <v>191</v>
      </c>
      <c r="I81" s="14">
        <v>66</v>
      </c>
    </row>
    <row r="82" spans="1:9" x14ac:dyDescent="0.2">
      <c r="A82" s="16" t="s">
        <v>9</v>
      </c>
      <c r="B82" s="17">
        <v>140949</v>
      </c>
      <c r="C82" s="17">
        <v>280</v>
      </c>
      <c r="D82" s="18" t="s">
        <v>212</v>
      </c>
      <c r="E82" s="19"/>
      <c r="F82" s="20"/>
      <c r="G82" s="20" t="s">
        <v>213</v>
      </c>
      <c r="H82" s="21" t="s">
        <v>122</v>
      </c>
      <c r="I82" s="288">
        <v>85</v>
      </c>
    </row>
    <row r="83" spans="1:9" x14ac:dyDescent="0.2">
      <c r="A83" s="2" t="s">
        <v>9</v>
      </c>
      <c r="B83" s="38">
        <v>130800</v>
      </c>
      <c r="C83" s="3">
        <v>281</v>
      </c>
      <c r="D83" s="4" t="s">
        <v>214</v>
      </c>
      <c r="E83" s="4" t="s">
        <v>215</v>
      </c>
      <c r="F83" s="4" t="s">
        <v>216</v>
      </c>
      <c r="G83" s="4" t="s">
        <v>33</v>
      </c>
      <c r="H83" s="2" t="s">
        <v>191</v>
      </c>
      <c r="I83" s="151">
        <v>68</v>
      </c>
    </row>
    <row r="84" spans="1:9" x14ac:dyDescent="0.2">
      <c r="A84" s="5" t="s">
        <v>9</v>
      </c>
      <c r="B84" s="39">
        <v>150973</v>
      </c>
      <c r="C84" s="6">
        <v>282</v>
      </c>
      <c r="D84" s="7" t="s">
        <v>217</v>
      </c>
      <c r="E84" s="7" t="s">
        <v>218</v>
      </c>
      <c r="F84" s="7" t="s">
        <v>219</v>
      </c>
      <c r="G84" s="7" t="s">
        <v>33</v>
      </c>
      <c r="H84" s="5" t="s">
        <v>191</v>
      </c>
      <c r="I84" s="14">
        <v>77</v>
      </c>
    </row>
    <row r="85" spans="1:9" x14ac:dyDescent="0.2">
      <c r="A85" s="5" t="s">
        <v>9</v>
      </c>
      <c r="B85" s="39">
        <v>130807</v>
      </c>
      <c r="C85" s="6">
        <v>283</v>
      </c>
      <c r="D85" s="7" t="s">
        <v>220</v>
      </c>
      <c r="E85" s="7" t="s">
        <v>221</v>
      </c>
      <c r="F85" s="7" t="s">
        <v>222</v>
      </c>
      <c r="G85" s="7" t="s">
        <v>33</v>
      </c>
      <c r="H85" s="5" t="s">
        <v>191</v>
      </c>
      <c r="I85" s="14">
        <v>81</v>
      </c>
    </row>
    <row r="86" spans="1:9" x14ac:dyDescent="0.2">
      <c r="A86" s="5" t="s">
        <v>9</v>
      </c>
      <c r="B86" s="39">
        <v>130811</v>
      </c>
      <c r="C86" s="6">
        <v>284</v>
      </c>
      <c r="D86" s="7" t="s">
        <v>223</v>
      </c>
      <c r="E86" s="7" t="s">
        <v>193</v>
      </c>
      <c r="F86" s="7" t="s">
        <v>224</v>
      </c>
      <c r="G86" s="7" t="s">
        <v>33</v>
      </c>
      <c r="H86" s="5" t="s">
        <v>191</v>
      </c>
      <c r="I86" s="14">
        <v>84</v>
      </c>
    </row>
    <row r="87" spans="1:9" x14ac:dyDescent="0.2">
      <c r="A87" s="5" t="s">
        <v>9</v>
      </c>
      <c r="B87" s="39">
        <v>130813</v>
      </c>
      <c r="C87" s="6">
        <v>285</v>
      </c>
      <c r="D87" s="8" t="s">
        <v>225</v>
      </c>
      <c r="E87" s="7" t="s">
        <v>193</v>
      </c>
      <c r="F87" s="7" t="s">
        <v>226</v>
      </c>
      <c r="G87" s="9" t="s">
        <v>33</v>
      </c>
      <c r="H87" s="5" t="s">
        <v>191</v>
      </c>
      <c r="I87" s="14">
        <v>87</v>
      </c>
    </row>
    <row r="88" spans="1:9" x14ac:dyDescent="0.2">
      <c r="A88" s="5" t="s">
        <v>9</v>
      </c>
      <c r="B88" s="41">
        <v>130817</v>
      </c>
      <c r="C88" s="6">
        <v>286</v>
      </c>
      <c r="D88" s="7" t="s">
        <v>227</v>
      </c>
      <c r="E88" s="9" t="s">
        <v>193</v>
      </c>
      <c r="F88" s="9" t="s">
        <v>228</v>
      </c>
      <c r="G88" s="9" t="s">
        <v>33</v>
      </c>
      <c r="H88" s="5" t="s">
        <v>191</v>
      </c>
      <c r="I88" s="14">
        <v>88</v>
      </c>
    </row>
    <row r="89" spans="1:9" x14ac:dyDescent="0.2">
      <c r="A89" s="5" t="s">
        <v>9</v>
      </c>
      <c r="B89" s="6">
        <v>130821</v>
      </c>
      <c r="C89" s="6">
        <v>287</v>
      </c>
      <c r="D89" s="10" t="s">
        <v>229</v>
      </c>
      <c r="E89" s="11" t="s">
        <v>230</v>
      </c>
      <c r="F89" s="11" t="s">
        <v>231</v>
      </c>
      <c r="G89" s="12" t="s">
        <v>33</v>
      </c>
      <c r="H89" s="13" t="s">
        <v>191</v>
      </c>
      <c r="I89" s="14">
        <v>92</v>
      </c>
    </row>
    <row r="90" spans="1:9" x14ac:dyDescent="0.2">
      <c r="A90" s="5" t="s">
        <v>9</v>
      </c>
      <c r="B90" s="6">
        <v>150974</v>
      </c>
      <c r="C90" s="6">
        <v>288</v>
      </c>
      <c r="D90" s="10" t="s">
        <v>232</v>
      </c>
      <c r="E90" s="11" t="s">
        <v>233</v>
      </c>
      <c r="F90" s="11" t="s">
        <v>234</v>
      </c>
      <c r="G90" s="12" t="s">
        <v>33</v>
      </c>
      <c r="H90" s="13" t="s">
        <v>191</v>
      </c>
      <c r="I90" s="14">
        <v>94</v>
      </c>
    </row>
    <row r="91" spans="1:9" x14ac:dyDescent="0.2">
      <c r="A91" s="5" t="s">
        <v>9</v>
      </c>
      <c r="B91" s="6">
        <v>150975</v>
      </c>
      <c r="C91" s="6">
        <v>289</v>
      </c>
      <c r="D91" s="10" t="s">
        <v>235</v>
      </c>
      <c r="E91" s="15" t="s">
        <v>236</v>
      </c>
      <c r="F91" s="10" t="s">
        <v>237</v>
      </c>
      <c r="G91" s="12" t="s">
        <v>33</v>
      </c>
      <c r="H91" s="13" t="s">
        <v>191</v>
      </c>
      <c r="I91" s="14">
        <v>95</v>
      </c>
    </row>
    <row r="92" spans="1:9" x14ac:dyDescent="0.2">
      <c r="A92" s="16" t="s">
        <v>9</v>
      </c>
      <c r="B92" s="17">
        <v>150976</v>
      </c>
      <c r="C92" s="17">
        <v>290</v>
      </c>
      <c r="D92" s="18" t="s">
        <v>238</v>
      </c>
      <c r="E92" s="19" t="s">
        <v>239</v>
      </c>
      <c r="F92" s="20" t="s">
        <v>234</v>
      </c>
      <c r="G92" s="20" t="s">
        <v>33</v>
      </c>
      <c r="H92" s="21" t="s">
        <v>191</v>
      </c>
      <c r="I92" s="22">
        <v>101</v>
      </c>
    </row>
    <row r="93" spans="1:9" x14ac:dyDescent="0.2">
      <c r="A93" s="2" t="s">
        <v>9</v>
      </c>
      <c r="B93" s="38">
        <v>150977</v>
      </c>
      <c r="C93" s="3">
        <v>291</v>
      </c>
      <c r="D93" s="4" t="s">
        <v>240</v>
      </c>
      <c r="E93" s="4" t="s">
        <v>241</v>
      </c>
      <c r="F93" s="4"/>
      <c r="G93" s="4" t="s">
        <v>25</v>
      </c>
      <c r="H93" s="2" t="s">
        <v>191</v>
      </c>
      <c r="I93" s="14">
        <v>112</v>
      </c>
    </row>
    <row r="94" spans="1:9" x14ac:dyDescent="0.2">
      <c r="A94" s="5" t="s">
        <v>9</v>
      </c>
      <c r="B94" s="39">
        <v>100619</v>
      </c>
      <c r="C94" s="6">
        <v>292</v>
      </c>
      <c r="D94" s="7" t="s">
        <v>242</v>
      </c>
      <c r="E94" s="7" t="s">
        <v>189</v>
      </c>
      <c r="F94" s="7" t="s">
        <v>243</v>
      </c>
      <c r="G94" s="7" t="s">
        <v>33</v>
      </c>
      <c r="H94" s="5" t="s">
        <v>191</v>
      </c>
      <c r="I94" s="14">
        <v>116</v>
      </c>
    </row>
    <row r="95" spans="1:9" x14ac:dyDescent="0.2">
      <c r="A95" s="5" t="s">
        <v>9</v>
      </c>
      <c r="B95" s="39">
        <v>110825</v>
      </c>
      <c r="C95" s="6">
        <v>293</v>
      </c>
      <c r="D95" s="7" t="s">
        <v>244</v>
      </c>
      <c r="E95" s="7" t="s">
        <v>245</v>
      </c>
      <c r="F95" s="7" t="s">
        <v>246</v>
      </c>
      <c r="G95" s="7" t="s">
        <v>33</v>
      </c>
      <c r="H95" s="5" t="s">
        <v>191</v>
      </c>
      <c r="I95" s="14">
        <v>118</v>
      </c>
    </row>
    <row r="96" spans="1:9" x14ac:dyDescent="0.2">
      <c r="A96" s="5" t="s">
        <v>9</v>
      </c>
      <c r="B96" s="39">
        <v>70254</v>
      </c>
      <c r="C96" s="6">
        <v>294</v>
      </c>
      <c r="D96" s="7" t="s">
        <v>247</v>
      </c>
      <c r="E96" s="7" t="s">
        <v>248</v>
      </c>
      <c r="F96" s="7" t="s">
        <v>249</v>
      </c>
      <c r="G96" s="7" t="s">
        <v>33</v>
      </c>
      <c r="H96" s="5" t="s">
        <v>191</v>
      </c>
      <c r="I96" s="14">
        <v>123</v>
      </c>
    </row>
    <row r="97" spans="1:9" x14ac:dyDescent="0.2">
      <c r="A97" s="5" t="s">
        <v>9</v>
      </c>
      <c r="B97" s="39">
        <v>90328</v>
      </c>
      <c r="C97" s="6">
        <v>295</v>
      </c>
      <c r="D97" s="8" t="s">
        <v>250</v>
      </c>
      <c r="E97" s="7" t="s">
        <v>251</v>
      </c>
      <c r="F97" s="7" t="s">
        <v>252</v>
      </c>
      <c r="G97" s="9" t="s">
        <v>33</v>
      </c>
      <c r="H97" s="5" t="s">
        <v>191</v>
      </c>
      <c r="I97" s="14">
        <v>137</v>
      </c>
    </row>
    <row r="98" spans="1:9" x14ac:dyDescent="0.2">
      <c r="A98" s="5" t="s">
        <v>9</v>
      </c>
      <c r="B98" s="41">
        <v>90466</v>
      </c>
      <c r="C98" s="6">
        <v>296</v>
      </c>
      <c r="D98" s="7" t="s">
        <v>253</v>
      </c>
      <c r="E98" s="9" t="s">
        <v>254</v>
      </c>
      <c r="F98" s="9" t="s">
        <v>255</v>
      </c>
      <c r="G98" s="9" t="s">
        <v>33</v>
      </c>
      <c r="H98" s="5" t="s">
        <v>191</v>
      </c>
      <c r="I98" s="14">
        <v>143</v>
      </c>
    </row>
    <row r="99" spans="1:9" x14ac:dyDescent="0.2">
      <c r="A99" s="5" t="s">
        <v>9</v>
      </c>
      <c r="B99" s="6">
        <v>110844</v>
      </c>
      <c r="C99" s="6">
        <v>297</v>
      </c>
      <c r="D99" s="10" t="s">
        <v>256</v>
      </c>
      <c r="E99" s="11" t="s">
        <v>257</v>
      </c>
      <c r="F99" s="11" t="s">
        <v>258</v>
      </c>
      <c r="G99" s="12" t="s">
        <v>33</v>
      </c>
      <c r="H99" s="13" t="s">
        <v>191</v>
      </c>
      <c r="I99" s="14">
        <v>149</v>
      </c>
    </row>
    <row r="100" spans="1:9" x14ac:dyDescent="0.2">
      <c r="A100" s="5" t="s">
        <v>9</v>
      </c>
      <c r="B100" s="6">
        <v>110848</v>
      </c>
      <c r="C100" s="6">
        <v>298</v>
      </c>
      <c r="D100" s="10" t="s">
        <v>259</v>
      </c>
      <c r="E100" s="11" t="s">
        <v>260</v>
      </c>
      <c r="F100" s="11" t="s">
        <v>261</v>
      </c>
      <c r="G100" s="12" t="s">
        <v>33</v>
      </c>
      <c r="H100" s="13" t="s">
        <v>191</v>
      </c>
      <c r="I100" s="14">
        <v>152</v>
      </c>
    </row>
    <row r="101" spans="1:9" x14ac:dyDescent="0.2">
      <c r="A101" s="5" t="s">
        <v>9</v>
      </c>
      <c r="B101" s="6">
        <v>80104</v>
      </c>
      <c r="C101" s="6">
        <v>299</v>
      </c>
      <c r="D101" s="10" t="s">
        <v>197</v>
      </c>
      <c r="E101" s="15" t="s">
        <v>198</v>
      </c>
      <c r="F101" s="10" t="s">
        <v>199</v>
      </c>
      <c r="G101" s="12" t="s">
        <v>33</v>
      </c>
      <c r="H101" s="13" t="s">
        <v>191</v>
      </c>
      <c r="I101" s="14">
        <v>158</v>
      </c>
    </row>
    <row r="102" spans="1:9" x14ac:dyDescent="0.2">
      <c r="A102" s="16" t="s">
        <v>9</v>
      </c>
      <c r="B102" s="17">
        <v>80113</v>
      </c>
      <c r="C102" s="17">
        <v>300</v>
      </c>
      <c r="D102" s="18" t="s">
        <v>262</v>
      </c>
      <c r="E102" s="19" t="s">
        <v>263</v>
      </c>
      <c r="F102" s="20" t="s">
        <v>264</v>
      </c>
      <c r="G102" s="20" t="s">
        <v>33</v>
      </c>
      <c r="H102" s="21" t="s">
        <v>191</v>
      </c>
      <c r="I102" s="22">
        <v>160</v>
      </c>
    </row>
  </sheetData>
  <conditionalFormatting sqref="B4:B5 C7 C9:C12 B14:B15 B24:B25 B34:B35 B44:B45 B54:B55 B64:B65 B74:B75 B84:B85 B94:B95 C17 C27 C37 C47 C57 C67 C77 C87 C97 C19:C22 C29:C32 C39:C42 C49:C52 C59:C62 C69:C72 C79:C82 C89:C92 C99:C102">
    <cfRule type="cellIs" dxfId="6" priority="3" stopIfTrue="1" operator="greaterThan">
      <formula>991194</formula>
    </cfRule>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5"/>
  <sheetViews>
    <sheetView workbookViewId="0">
      <pane xSplit="2" ySplit="4" topLeftCell="C5" activePane="bottomRight" state="frozen"/>
      <selection pane="topRight" activeCell="C1" sqref="C1"/>
      <selection pane="bottomLeft" activeCell="A5" sqref="A5"/>
      <selection pane="bottomRight" activeCell="N99" sqref="N99"/>
    </sheetView>
  </sheetViews>
  <sheetFormatPr defaultRowHeight="12" x14ac:dyDescent="0.2"/>
  <cols>
    <col min="1" max="1" width="9.140625" style="28"/>
    <col min="2" max="2" width="52.85546875" style="28" customWidth="1"/>
    <col min="3" max="13" width="5.85546875" style="28" customWidth="1"/>
    <col min="14" max="16384" width="9.140625" style="28"/>
  </cols>
  <sheetData>
    <row r="1" spans="1:12" x14ac:dyDescent="0.2">
      <c r="A1" s="30" t="s">
        <v>486</v>
      </c>
    </row>
    <row r="4" spans="1:12" x14ac:dyDescent="0.2">
      <c r="A4" s="48" t="s">
        <v>487</v>
      </c>
      <c r="B4" s="49" t="s">
        <v>3</v>
      </c>
      <c r="C4" s="50" t="s">
        <v>296</v>
      </c>
      <c r="D4" s="50" t="s">
        <v>511</v>
      </c>
      <c r="E4" s="50" t="s">
        <v>552</v>
      </c>
      <c r="F4" s="50" t="s">
        <v>525</v>
      </c>
      <c r="G4" s="50" t="s">
        <v>384</v>
      </c>
      <c r="H4" s="50" t="s">
        <v>478</v>
      </c>
      <c r="I4" s="50" t="s">
        <v>465</v>
      </c>
      <c r="J4" s="50" t="s">
        <v>453</v>
      </c>
      <c r="K4" s="50" t="s">
        <v>389</v>
      </c>
      <c r="L4" s="51" t="s">
        <v>484</v>
      </c>
    </row>
    <row r="5" spans="1:12" x14ac:dyDescent="0.2">
      <c r="A5" s="3">
        <v>201</v>
      </c>
      <c r="B5" s="52" t="s">
        <v>10</v>
      </c>
      <c r="C5" s="53">
        <v>1</v>
      </c>
      <c r="D5" s="245"/>
      <c r="E5" s="56"/>
      <c r="F5" s="54"/>
      <c r="G5" s="53"/>
      <c r="H5" s="42"/>
      <c r="I5" s="43"/>
      <c r="J5" s="53"/>
      <c r="K5" s="55"/>
      <c r="L5" s="56">
        <f>SUM(C5:K5)</f>
        <v>1</v>
      </c>
    </row>
    <row r="6" spans="1:12" x14ac:dyDescent="0.2">
      <c r="A6" s="6">
        <v>202</v>
      </c>
      <c r="B6" s="57" t="s">
        <v>13</v>
      </c>
      <c r="C6" s="58">
        <v>1</v>
      </c>
      <c r="D6" s="246"/>
      <c r="E6" s="61"/>
      <c r="F6" s="59"/>
      <c r="G6" s="58"/>
      <c r="H6" s="44"/>
      <c r="I6" s="45"/>
      <c r="J6" s="58"/>
      <c r="K6" s="60"/>
      <c r="L6" s="61">
        <f t="shared" ref="L6:L69" si="0">SUM(C6:K6)</f>
        <v>1</v>
      </c>
    </row>
    <row r="7" spans="1:12" x14ac:dyDescent="0.2">
      <c r="A7" s="6">
        <v>203</v>
      </c>
      <c r="B7" s="57" t="s">
        <v>15</v>
      </c>
      <c r="C7" s="58">
        <v>1</v>
      </c>
      <c r="D7" s="246"/>
      <c r="E7" s="61"/>
      <c r="F7" s="59"/>
      <c r="G7" s="58"/>
      <c r="H7" s="44"/>
      <c r="I7" s="45"/>
      <c r="J7" s="58"/>
      <c r="K7" s="60"/>
      <c r="L7" s="61">
        <f t="shared" si="0"/>
        <v>1</v>
      </c>
    </row>
    <row r="8" spans="1:12" x14ac:dyDescent="0.2">
      <c r="A8" s="6">
        <v>204</v>
      </c>
      <c r="B8" s="57" t="s">
        <v>17</v>
      </c>
      <c r="C8" s="58">
        <v>1</v>
      </c>
      <c r="D8" s="246"/>
      <c r="E8" s="61"/>
      <c r="F8" s="59">
        <v>1</v>
      </c>
      <c r="G8" s="58"/>
      <c r="H8" s="44"/>
      <c r="I8" s="45"/>
      <c r="J8" s="58"/>
      <c r="K8" s="60"/>
      <c r="L8" s="61">
        <f t="shared" si="0"/>
        <v>2</v>
      </c>
    </row>
    <row r="9" spans="1:12" x14ac:dyDescent="0.2">
      <c r="A9" s="6">
        <v>205</v>
      </c>
      <c r="B9" s="62" t="s">
        <v>19</v>
      </c>
      <c r="C9" s="58">
        <v>1</v>
      </c>
      <c r="D9" s="246"/>
      <c r="E9" s="61"/>
      <c r="F9" s="59"/>
      <c r="G9" s="58"/>
      <c r="H9" s="44"/>
      <c r="I9" s="45"/>
      <c r="J9" s="58"/>
      <c r="K9" s="60"/>
      <c r="L9" s="61">
        <f t="shared" si="0"/>
        <v>1</v>
      </c>
    </row>
    <row r="10" spans="1:12" x14ac:dyDescent="0.2">
      <c r="A10" s="6">
        <v>206</v>
      </c>
      <c r="B10" s="57" t="s">
        <v>21</v>
      </c>
      <c r="C10" s="58">
        <v>1</v>
      </c>
      <c r="D10" s="246"/>
      <c r="E10" s="61"/>
      <c r="F10" s="59"/>
      <c r="G10" s="58"/>
      <c r="H10" s="44"/>
      <c r="I10" s="45"/>
      <c r="J10" s="58"/>
      <c r="K10" s="60"/>
      <c r="L10" s="61">
        <f t="shared" si="0"/>
        <v>1</v>
      </c>
    </row>
    <row r="11" spans="1:12" x14ac:dyDescent="0.2">
      <c r="A11" s="6">
        <v>207</v>
      </c>
      <c r="B11" s="63" t="s">
        <v>22</v>
      </c>
      <c r="C11" s="58">
        <v>1</v>
      </c>
      <c r="D11" s="246"/>
      <c r="E11" s="61"/>
      <c r="F11" s="59"/>
      <c r="G11" s="58"/>
      <c r="H11" s="44"/>
      <c r="I11" s="45">
        <v>1</v>
      </c>
      <c r="J11" s="58"/>
      <c r="K11" s="60"/>
      <c r="L11" s="61">
        <f t="shared" si="0"/>
        <v>2</v>
      </c>
    </row>
    <row r="12" spans="1:12" x14ac:dyDescent="0.2">
      <c r="A12" s="6">
        <v>208</v>
      </c>
      <c r="B12" s="63" t="s">
        <v>27</v>
      </c>
      <c r="C12" s="58"/>
      <c r="D12" s="246"/>
      <c r="E12" s="61">
        <v>1</v>
      </c>
      <c r="F12" s="59">
        <v>1</v>
      </c>
      <c r="G12" s="58"/>
      <c r="H12" s="44"/>
      <c r="I12" s="45">
        <v>1</v>
      </c>
      <c r="J12" s="58"/>
      <c r="K12" s="60"/>
      <c r="L12" s="61">
        <f t="shared" si="0"/>
        <v>3</v>
      </c>
    </row>
    <row r="13" spans="1:12" x14ac:dyDescent="0.2">
      <c r="A13" s="6">
        <v>209</v>
      </c>
      <c r="B13" s="63" t="s">
        <v>30</v>
      </c>
      <c r="C13" s="58" t="s">
        <v>488</v>
      </c>
      <c r="D13" s="246"/>
      <c r="E13" s="61">
        <v>1</v>
      </c>
      <c r="F13" s="59"/>
      <c r="G13" s="58"/>
      <c r="H13" s="44"/>
      <c r="I13" s="45"/>
      <c r="J13" s="58"/>
      <c r="K13" s="60"/>
      <c r="L13" s="61">
        <f t="shared" si="0"/>
        <v>1</v>
      </c>
    </row>
    <row r="14" spans="1:12" x14ac:dyDescent="0.2">
      <c r="A14" s="17">
        <v>210</v>
      </c>
      <c r="B14" s="64" t="s">
        <v>34</v>
      </c>
      <c r="C14" s="65">
        <v>1</v>
      </c>
      <c r="D14" s="247"/>
      <c r="E14" s="68">
        <v>1</v>
      </c>
      <c r="F14" s="66"/>
      <c r="G14" s="65"/>
      <c r="H14" s="46">
        <v>1</v>
      </c>
      <c r="I14" s="47"/>
      <c r="J14" s="65"/>
      <c r="K14" s="67"/>
      <c r="L14" s="68">
        <f t="shared" si="0"/>
        <v>3</v>
      </c>
    </row>
    <row r="15" spans="1:12" x14ac:dyDescent="0.2">
      <c r="A15" s="3">
        <v>211</v>
      </c>
      <c r="B15" s="52" t="s">
        <v>34</v>
      </c>
      <c r="C15" s="53">
        <v>1</v>
      </c>
      <c r="D15" s="245"/>
      <c r="E15" s="56">
        <v>1</v>
      </c>
      <c r="F15" s="54">
        <v>1</v>
      </c>
      <c r="G15" s="53"/>
      <c r="H15" s="42">
        <v>1</v>
      </c>
      <c r="I15" s="43">
        <v>1</v>
      </c>
      <c r="J15" s="53"/>
      <c r="K15" s="55"/>
      <c r="L15" s="56">
        <f t="shared" si="0"/>
        <v>5</v>
      </c>
    </row>
    <row r="16" spans="1:12" x14ac:dyDescent="0.2">
      <c r="A16" s="6">
        <v>212</v>
      </c>
      <c r="B16" s="57" t="s">
        <v>39</v>
      </c>
      <c r="C16" s="58">
        <v>1</v>
      </c>
      <c r="D16" s="246"/>
      <c r="E16" s="61">
        <v>1</v>
      </c>
      <c r="F16" s="59"/>
      <c r="G16" s="58"/>
      <c r="H16" s="44"/>
      <c r="I16" s="45"/>
      <c r="J16" s="58"/>
      <c r="K16" s="60">
        <v>1</v>
      </c>
      <c r="L16" s="61">
        <f t="shared" si="0"/>
        <v>3</v>
      </c>
    </row>
    <row r="17" spans="1:12" x14ac:dyDescent="0.2">
      <c r="A17" s="6">
        <v>213</v>
      </c>
      <c r="B17" s="57" t="s">
        <v>41</v>
      </c>
      <c r="C17" s="58"/>
      <c r="D17" s="246"/>
      <c r="E17" s="61">
        <v>1</v>
      </c>
      <c r="F17" s="59"/>
      <c r="G17" s="58">
        <v>1</v>
      </c>
      <c r="H17" s="44"/>
      <c r="I17" s="45">
        <v>1</v>
      </c>
      <c r="J17" s="58"/>
      <c r="K17" s="60">
        <v>1</v>
      </c>
      <c r="L17" s="61">
        <f t="shared" si="0"/>
        <v>4</v>
      </c>
    </row>
    <row r="18" spans="1:12" x14ac:dyDescent="0.2">
      <c r="A18" s="6">
        <v>214</v>
      </c>
      <c r="B18" s="57" t="s">
        <v>44</v>
      </c>
      <c r="C18" s="58"/>
      <c r="D18" s="246"/>
      <c r="E18" s="61">
        <v>1</v>
      </c>
      <c r="F18" s="59"/>
      <c r="G18" s="58">
        <v>1</v>
      </c>
      <c r="H18" s="44"/>
      <c r="I18" s="45"/>
      <c r="J18" s="58"/>
      <c r="K18" s="60"/>
      <c r="L18" s="61">
        <f t="shared" si="0"/>
        <v>2</v>
      </c>
    </row>
    <row r="19" spans="1:12" x14ac:dyDescent="0.2">
      <c r="A19" s="6">
        <v>215</v>
      </c>
      <c r="B19" s="62" t="s">
        <v>47</v>
      </c>
      <c r="C19" s="58">
        <v>1</v>
      </c>
      <c r="D19" s="246"/>
      <c r="E19" s="61">
        <v>1</v>
      </c>
      <c r="F19" s="59"/>
      <c r="G19" s="58"/>
      <c r="H19" s="44"/>
      <c r="I19" s="45"/>
      <c r="J19" s="58"/>
      <c r="K19" s="60"/>
      <c r="L19" s="61">
        <f t="shared" si="0"/>
        <v>2</v>
      </c>
    </row>
    <row r="20" spans="1:12" x14ac:dyDescent="0.2">
      <c r="A20" s="6">
        <v>216</v>
      </c>
      <c r="B20" s="57" t="s">
        <v>50</v>
      </c>
      <c r="C20" s="58">
        <v>1</v>
      </c>
      <c r="D20" s="246"/>
      <c r="E20" s="61">
        <v>1</v>
      </c>
      <c r="F20" s="59"/>
      <c r="G20" s="58"/>
      <c r="H20" s="44"/>
      <c r="I20" s="45"/>
      <c r="J20" s="58"/>
      <c r="K20" s="60">
        <v>1</v>
      </c>
      <c r="L20" s="61">
        <f t="shared" si="0"/>
        <v>3</v>
      </c>
    </row>
    <row r="21" spans="1:12" x14ac:dyDescent="0.2">
      <c r="A21" s="6">
        <v>217</v>
      </c>
      <c r="B21" s="63" t="s">
        <v>53</v>
      </c>
      <c r="C21" s="58">
        <v>1</v>
      </c>
      <c r="D21" s="246">
        <v>1</v>
      </c>
      <c r="E21" s="61"/>
      <c r="F21" s="59"/>
      <c r="G21" s="58"/>
      <c r="H21" s="44"/>
      <c r="I21" s="45"/>
      <c r="J21" s="58"/>
      <c r="K21" s="60"/>
      <c r="L21" s="61">
        <f t="shared" si="0"/>
        <v>2</v>
      </c>
    </row>
    <row r="22" spans="1:12" x14ac:dyDescent="0.2">
      <c r="A22" s="6">
        <v>218</v>
      </c>
      <c r="B22" s="63" t="s">
        <v>56</v>
      </c>
      <c r="C22" s="58"/>
      <c r="D22" s="246"/>
      <c r="E22" s="61"/>
      <c r="F22" s="59"/>
      <c r="G22" s="58"/>
      <c r="H22" s="44"/>
      <c r="I22" s="45">
        <v>1</v>
      </c>
      <c r="J22" s="58"/>
      <c r="K22" s="60">
        <v>1</v>
      </c>
      <c r="L22" s="61">
        <f t="shared" si="0"/>
        <v>2</v>
      </c>
    </row>
    <row r="23" spans="1:12" x14ac:dyDescent="0.2">
      <c r="A23" s="6">
        <v>219</v>
      </c>
      <c r="B23" s="63" t="s">
        <v>59</v>
      </c>
      <c r="C23" s="58">
        <v>1</v>
      </c>
      <c r="D23" s="246"/>
      <c r="E23" s="61">
        <v>1</v>
      </c>
      <c r="F23" s="59"/>
      <c r="G23" s="58"/>
      <c r="H23" s="44"/>
      <c r="I23" s="45"/>
      <c r="J23" s="58"/>
      <c r="K23" s="60">
        <v>1</v>
      </c>
      <c r="L23" s="61">
        <f t="shared" si="0"/>
        <v>3</v>
      </c>
    </row>
    <row r="24" spans="1:12" x14ac:dyDescent="0.2">
      <c r="A24" s="17">
        <v>220</v>
      </c>
      <c r="B24" s="64" t="s">
        <v>62</v>
      </c>
      <c r="C24" s="65">
        <v>1</v>
      </c>
      <c r="D24" s="247"/>
      <c r="E24" s="68">
        <v>1</v>
      </c>
      <c r="F24" s="66"/>
      <c r="G24" s="65"/>
      <c r="H24" s="46"/>
      <c r="I24" s="47">
        <v>1</v>
      </c>
      <c r="J24" s="65"/>
      <c r="K24" s="67"/>
      <c r="L24" s="68">
        <f t="shared" si="0"/>
        <v>3</v>
      </c>
    </row>
    <row r="25" spans="1:12" x14ac:dyDescent="0.2">
      <c r="A25" s="3">
        <v>221</v>
      </c>
      <c r="B25" s="52" t="s">
        <v>65</v>
      </c>
      <c r="C25" s="53">
        <v>1</v>
      </c>
      <c r="D25" s="245"/>
      <c r="E25" s="56">
        <v>1</v>
      </c>
      <c r="F25" s="54">
        <v>1</v>
      </c>
      <c r="G25" s="53"/>
      <c r="H25" s="42"/>
      <c r="I25" s="43">
        <v>1</v>
      </c>
      <c r="J25" s="53"/>
      <c r="K25" s="55">
        <v>1</v>
      </c>
      <c r="L25" s="56">
        <f t="shared" si="0"/>
        <v>5</v>
      </c>
    </row>
    <row r="26" spans="1:12" x14ac:dyDescent="0.2">
      <c r="A26" s="6">
        <v>222</v>
      </c>
      <c r="B26" s="57" t="s">
        <v>68</v>
      </c>
      <c r="C26" s="58">
        <v>1</v>
      </c>
      <c r="D26" s="246"/>
      <c r="E26" s="61"/>
      <c r="F26" s="59"/>
      <c r="G26" s="58"/>
      <c r="H26" s="44"/>
      <c r="I26" s="45"/>
      <c r="J26" s="58"/>
      <c r="K26" s="60"/>
      <c r="L26" s="61">
        <f t="shared" si="0"/>
        <v>1</v>
      </c>
    </row>
    <row r="27" spans="1:12" x14ac:dyDescent="0.2">
      <c r="A27" s="6">
        <v>223</v>
      </c>
      <c r="B27" s="57" t="s">
        <v>72</v>
      </c>
      <c r="C27" s="58"/>
      <c r="D27" s="246"/>
      <c r="E27" s="61"/>
      <c r="F27" s="59">
        <v>1</v>
      </c>
      <c r="G27" s="58">
        <v>1</v>
      </c>
      <c r="H27" s="44"/>
      <c r="I27" s="45">
        <v>1</v>
      </c>
      <c r="J27" s="58">
        <v>1</v>
      </c>
      <c r="K27" s="60"/>
      <c r="L27" s="61">
        <f t="shared" si="0"/>
        <v>4</v>
      </c>
    </row>
    <row r="28" spans="1:12" x14ac:dyDescent="0.2">
      <c r="A28" s="6">
        <v>224</v>
      </c>
      <c r="B28" s="57" t="s">
        <v>75</v>
      </c>
      <c r="C28" s="58">
        <v>1</v>
      </c>
      <c r="D28" s="246">
        <v>1</v>
      </c>
      <c r="E28" s="61"/>
      <c r="F28" s="59"/>
      <c r="G28" s="58"/>
      <c r="H28" s="44"/>
      <c r="I28" s="45">
        <v>1</v>
      </c>
      <c r="J28" s="58"/>
      <c r="K28" s="60"/>
      <c r="L28" s="61">
        <f t="shared" si="0"/>
        <v>3</v>
      </c>
    </row>
    <row r="29" spans="1:12" x14ac:dyDescent="0.2">
      <c r="A29" s="6">
        <v>225</v>
      </c>
      <c r="B29" s="62" t="s">
        <v>78</v>
      </c>
      <c r="C29" s="58" t="s">
        <v>488</v>
      </c>
      <c r="D29" s="246"/>
      <c r="E29" s="61">
        <v>1</v>
      </c>
      <c r="F29" s="59">
        <v>1</v>
      </c>
      <c r="G29" s="58">
        <v>1</v>
      </c>
      <c r="H29" s="44"/>
      <c r="I29" s="45"/>
      <c r="J29" s="58"/>
      <c r="K29" s="60"/>
      <c r="L29" s="61">
        <f t="shared" si="0"/>
        <v>3</v>
      </c>
    </row>
    <row r="30" spans="1:12" x14ac:dyDescent="0.2">
      <c r="A30" s="6">
        <v>226</v>
      </c>
      <c r="B30" s="57" t="s">
        <v>81</v>
      </c>
      <c r="C30" s="58">
        <v>1</v>
      </c>
      <c r="D30" s="246"/>
      <c r="E30" s="61"/>
      <c r="F30" s="59">
        <v>1</v>
      </c>
      <c r="G30" s="58"/>
      <c r="H30" s="44"/>
      <c r="I30" s="45"/>
      <c r="J30" s="58"/>
      <c r="K30" s="60"/>
      <c r="L30" s="61">
        <f t="shared" si="0"/>
        <v>2</v>
      </c>
    </row>
    <row r="31" spans="1:12" x14ac:dyDescent="0.2">
      <c r="A31" s="6">
        <v>227</v>
      </c>
      <c r="B31" s="63" t="s">
        <v>84</v>
      </c>
      <c r="C31" s="58"/>
      <c r="D31" s="246"/>
      <c r="E31" s="61"/>
      <c r="F31" s="59"/>
      <c r="G31" s="58">
        <v>1</v>
      </c>
      <c r="H31" s="44"/>
      <c r="I31" s="45"/>
      <c r="J31" s="58"/>
      <c r="K31" s="60"/>
      <c r="L31" s="61">
        <f t="shared" si="0"/>
        <v>1</v>
      </c>
    </row>
    <row r="32" spans="1:12" x14ac:dyDescent="0.2">
      <c r="A32" s="6">
        <v>228</v>
      </c>
      <c r="B32" s="63" t="s">
        <v>87</v>
      </c>
      <c r="C32" s="58"/>
      <c r="D32" s="246">
        <v>1</v>
      </c>
      <c r="E32" s="61"/>
      <c r="F32" s="59"/>
      <c r="G32" s="58">
        <v>1</v>
      </c>
      <c r="H32" s="44"/>
      <c r="I32" s="45"/>
      <c r="J32" s="58"/>
      <c r="K32" s="60">
        <v>1</v>
      </c>
      <c r="L32" s="61">
        <f t="shared" si="0"/>
        <v>3</v>
      </c>
    </row>
    <row r="33" spans="1:12" x14ac:dyDescent="0.2">
      <c r="A33" s="6">
        <v>229</v>
      </c>
      <c r="B33" s="63" t="s">
        <v>90</v>
      </c>
      <c r="C33" s="58"/>
      <c r="D33" s="246"/>
      <c r="E33" s="61"/>
      <c r="F33" s="59"/>
      <c r="G33" s="58"/>
      <c r="H33" s="44"/>
      <c r="I33" s="45"/>
      <c r="J33" s="58"/>
      <c r="K33" s="60">
        <v>1</v>
      </c>
      <c r="L33" s="61">
        <f t="shared" si="0"/>
        <v>1</v>
      </c>
    </row>
    <row r="34" spans="1:12" x14ac:dyDescent="0.2">
      <c r="A34" s="17">
        <v>230</v>
      </c>
      <c r="B34" s="64" t="s">
        <v>93</v>
      </c>
      <c r="C34" s="65">
        <v>1</v>
      </c>
      <c r="D34" s="247">
        <v>1</v>
      </c>
      <c r="E34" s="68">
        <v>1</v>
      </c>
      <c r="F34" s="66"/>
      <c r="G34" s="65"/>
      <c r="H34" s="46"/>
      <c r="I34" s="47"/>
      <c r="J34" s="65"/>
      <c r="K34" s="67"/>
      <c r="L34" s="68">
        <f t="shared" si="0"/>
        <v>3</v>
      </c>
    </row>
    <row r="35" spans="1:12" x14ac:dyDescent="0.2">
      <c r="A35" s="3">
        <v>231</v>
      </c>
      <c r="B35" s="52" t="s">
        <v>96</v>
      </c>
      <c r="C35" s="53">
        <v>1</v>
      </c>
      <c r="D35" s="245"/>
      <c r="E35" s="56">
        <v>1</v>
      </c>
      <c r="F35" s="54"/>
      <c r="G35" s="53"/>
      <c r="H35" s="42"/>
      <c r="I35" s="43">
        <v>1</v>
      </c>
      <c r="J35" s="53"/>
      <c r="K35" s="55"/>
      <c r="L35" s="56">
        <f t="shared" si="0"/>
        <v>3</v>
      </c>
    </row>
    <row r="36" spans="1:12" x14ac:dyDescent="0.2">
      <c r="A36" s="6">
        <v>232</v>
      </c>
      <c r="B36" s="57" t="s">
        <v>100</v>
      </c>
      <c r="C36" s="58">
        <v>1</v>
      </c>
      <c r="D36" s="246"/>
      <c r="E36" s="61"/>
      <c r="F36" s="59"/>
      <c r="G36" s="58"/>
      <c r="H36" s="44"/>
      <c r="I36" s="45"/>
      <c r="J36" s="58"/>
      <c r="K36" s="60"/>
      <c r="L36" s="61">
        <f t="shared" si="0"/>
        <v>1</v>
      </c>
    </row>
    <row r="37" spans="1:12" x14ac:dyDescent="0.2">
      <c r="A37" s="6">
        <v>233</v>
      </c>
      <c r="B37" s="57" t="s">
        <v>103</v>
      </c>
      <c r="C37" s="58"/>
      <c r="D37" s="246"/>
      <c r="E37" s="61"/>
      <c r="F37" s="59"/>
      <c r="G37" s="58"/>
      <c r="H37" s="44"/>
      <c r="I37" s="45">
        <v>1</v>
      </c>
      <c r="J37" s="58"/>
      <c r="K37" s="60">
        <v>1</v>
      </c>
      <c r="L37" s="61">
        <f t="shared" si="0"/>
        <v>2</v>
      </c>
    </row>
    <row r="38" spans="1:12" x14ac:dyDescent="0.2">
      <c r="A38" s="6">
        <v>234</v>
      </c>
      <c r="B38" s="57" t="s">
        <v>106</v>
      </c>
      <c r="C38" s="58">
        <v>1</v>
      </c>
      <c r="D38" s="246"/>
      <c r="E38" s="61"/>
      <c r="F38" s="59"/>
      <c r="G38" s="58"/>
      <c r="H38" s="44"/>
      <c r="I38" s="45"/>
      <c r="J38" s="58"/>
      <c r="K38" s="60"/>
      <c r="L38" s="61">
        <f t="shared" si="0"/>
        <v>1</v>
      </c>
    </row>
    <row r="39" spans="1:12" x14ac:dyDescent="0.2">
      <c r="A39" s="6">
        <v>235</v>
      </c>
      <c r="B39" s="62" t="s">
        <v>72</v>
      </c>
      <c r="C39" s="58"/>
      <c r="D39" s="246"/>
      <c r="E39" s="61"/>
      <c r="F39" s="59">
        <v>1</v>
      </c>
      <c r="G39" s="58">
        <v>1</v>
      </c>
      <c r="H39" s="44"/>
      <c r="I39" s="45">
        <v>1</v>
      </c>
      <c r="J39" s="58"/>
      <c r="K39" s="60"/>
      <c r="L39" s="61">
        <f t="shared" si="0"/>
        <v>3</v>
      </c>
    </row>
    <row r="40" spans="1:12" x14ac:dyDescent="0.2">
      <c r="A40" s="6">
        <v>236</v>
      </c>
      <c r="B40" s="57" t="s">
        <v>110</v>
      </c>
      <c r="C40" s="58">
        <v>1</v>
      </c>
      <c r="D40" s="246"/>
      <c r="E40" s="61"/>
      <c r="F40" s="59"/>
      <c r="G40" s="58"/>
      <c r="H40" s="44"/>
      <c r="I40" s="45"/>
      <c r="J40" s="58"/>
      <c r="K40" s="60"/>
      <c r="L40" s="61">
        <f t="shared" si="0"/>
        <v>1</v>
      </c>
    </row>
    <row r="41" spans="1:12" x14ac:dyDescent="0.2">
      <c r="A41" s="6">
        <v>237</v>
      </c>
      <c r="B41" s="63" t="s">
        <v>113</v>
      </c>
      <c r="C41" s="58"/>
      <c r="D41" s="246"/>
      <c r="E41" s="61"/>
      <c r="F41" s="59"/>
      <c r="G41" s="58"/>
      <c r="H41" s="44"/>
      <c r="I41" s="45"/>
      <c r="J41" s="58"/>
      <c r="K41" s="60">
        <v>1</v>
      </c>
      <c r="L41" s="61">
        <f t="shared" si="0"/>
        <v>1</v>
      </c>
    </row>
    <row r="42" spans="1:12" x14ac:dyDescent="0.2">
      <c r="A42" s="6">
        <v>238</v>
      </c>
      <c r="B42" s="63" t="s">
        <v>116</v>
      </c>
      <c r="C42" s="58"/>
      <c r="D42" s="246"/>
      <c r="E42" s="61"/>
      <c r="F42" s="59"/>
      <c r="G42" s="58"/>
      <c r="H42" s="44"/>
      <c r="I42" s="45"/>
      <c r="J42" s="58"/>
      <c r="K42" s="60"/>
      <c r="L42" s="61">
        <f t="shared" si="0"/>
        <v>0</v>
      </c>
    </row>
    <row r="43" spans="1:12" x14ac:dyDescent="0.2">
      <c r="A43" s="6">
        <v>239</v>
      </c>
      <c r="B43" s="63" t="s">
        <v>87</v>
      </c>
      <c r="C43" s="58">
        <v>1</v>
      </c>
      <c r="D43" s="246"/>
      <c r="E43" s="61"/>
      <c r="F43" s="59">
        <v>1</v>
      </c>
      <c r="G43" s="58">
        <v>1</v>
      </c>
      <c r="H43" s="44"/>
      <c r="I43" s="45"/>
      <c r="J43" s="58"/>
      <c r="K43" s="60"/>
      <c r="L43" s="61">
        <f t="shared" si="0"/>
        <v>3</v>
      </c>
    </row>
    <row r="44" spans="1:12" x14ac:dyDescent="0.2">
      <c r="A44" s="17">
        <v>240</v>
      </c>
      <c r="B44" s="64" t="s">
        <v>118</v>
      </c>
      <c r="C44" s="65">
        <v>1</v>
      </c>
      <c r="D44" s="247"/>
      <c r="E44" s="68">
        <v>1</v>
      </c>
      <c r="F44" s="66"/>
      <c r="G44" s="65"/>
      <c r="H44" s="46"/>
      <c r="I44" s="47"/>
      <c r="J44" s="65"/>
      <c r="K44" s="67"/>
      <c r="L44" s="68">
        <f t="shared" si="0"/>
        <v>2</v>
      </c>
    </row>
    <row r="45" spans="1:12" x14ac:dyDescent="0.2">
      <c r="A45" s="3">
        <v>241</v>
      </c>
      <c r="B45" s="52" t="s">
        <v>123</v>
      </c>
      <c r="C45" s="53">
        <v>1</v>
      </c>
      <c r="D45" s="245"/>
      <c r="E45" s="56">
        <v>1</v>
      </c>
      <c r="F45" s="54"/>
      <c r="G45" s="53">
        <v>1</v>
      </c>
      <c r="H45" s="42"/>
      <c r="I45" s="43">
        <v>1</v>
      </c>
      <c r="J45" s="53"/>
      <c r="K45" s="55"/>
      <c r="L45" s="56">
        <f t="shared" si="0"/>
        <v>4</v>
      </c>
    </row>
    <row r="46" spans="1:12" x14ac:dyDescent="0.2">
      <c r="A46" s="6">
        <v>242</v>
      </c>
      <c r="B46" s="57" t="s">
        <v>126</v>
      </c>
      <c r="C46" s="58">
        <v>1</v>
      </c>
      <c r="D46" s="246"/>
      <c r="E46" s="61">
        <v>1</v>
      </c>
      <c r="F46" s="59"/>
      <c r="G46" s="58"/>
      <c r="H46" s="44"/>
      <c r="I46" s="45"/>
      <c r="J46" s="58"/>
      <c r="K46" s="60"/>
      <c r="L46" s="61">
        <f t="shared" si="0"/>
        <v>2</v>
      </c>
    </row>
    <row r="47" spans="1:12" x14ac:dyDescent="0.2">
      <c r="A47" s="6">
        <v>243</v>
      </c>
      <c r="B47" s="57" t="s">
        <v>129</v>
      </c>
      <c r="C47" s="58">
        <v>1</v>
      </c>
      <c r="D47" s="246"/>
      <c r="E47" s="61"/>
      <c r="F47" s="59"/>
      <c r="G47" s="58"/>
      <c r="H47" s="44"/>
      <c r="I47" s="45"/>
      <c r="J47" s="58"/>
      <c r="K47" s="60"/>
      <c r="L47" s="61">
        <f t="shared" si="0"/>
        <v>1</v>
      </c>
    </row>
    <row r="48" spans="1:12" x14ac:dyDescent="0.2">
      <c r="A48" s="6">
        <v>244</v>
      </c>
      <c r="B48" s="57" t="s">
        <v>129</v>
      </c>
      <c r="C48" s="58"/>
      <c r="D48" s="246"/>
      <c r="E48" s="61"/>
      <c r="F48" s="59"/>
      <c r="G48" s="58">
        <v>1</v>
      </c>
      <c r="H48" s="44"/>
      <c r="I48" s="45"/>
      <c r="J48" s="58">
        <v>1</v>
      </c>
      <c r="K48" s="60"/>
      <c r="L48" s="61">
        <f t="shared" si="0"/>
        <v>2</v>
      </c>
    </row>
    <row r="49" spans="1:12" x14ac:dyDescent="0.2">
      <c r="A49" s="6">
        <v>245</v>
      </c>
      <c r="B49" s="62" t="s">
        <v>133</v>
      </c>
      <c r="C49" s="58"/>
      <c r="D49" s="246"/>
      <c r="E49" s="61"/>
      <c r="F49" s="59"/>
      <c r="G49" s="58"/>
      <c r="H49" s="44"/>
      <c r="I49" s="45"/>
      <c r="J49" s="58"/>
      <c r="K49" s="60">
        <v>1</v>
      </c>
      <c r="L49" s="61">
        <f t="shared" si="0"/>
        <v>1</v>
      </c>
    </row>
    <row r="50" spans="1:12" x14ac:dyDescent="0.2">
      <c r="A50" s="6">
        <v>246</v>
      </c>
      <c r="B50" s="57" t="s">
        <v>129</v>
      </c>
      <c r="C50" s="58">
        <v>1</v>
      </c>
      <c r="D50" s="246">
        <v>1</v>
      </c>
      <c r="E50" s="61"/>
      <c r="F50" s="59"/>
      <c r="G50" s="58"/>
      <c r="H50" s="44"/>
      <c r="I50" s="45"/>
      <c r="J50" s="58"/>
      <c r="K50" s="60">
        <v>1</v>
      </c>
      <c r="L50" s="61">
        <f t="shared" si="0"/>
        <v>3</v>
      </c>
    </row>
    <row r="51" spans="1:12" x14ac:dyDescent="0.2">
      <c r="A51" s="6">
        <v>247</v>
      </c>
      <c r="B51" s="63" t="s">
        <v>136</v>
      </c>
      <c r="C51" s="58">
        <v>1</v>
      </c>
      <c r="D51" s="246"/>
      <c r="E51" s="61"/>
      <c r="F51" s="59">
        <v>1</v>
      </c>
      <c r="G51" s="58"/>
      <c r="H51" s="44"/>
      <c r="I51" s="45"/>
      <c r="J51" s="58"/>
      <c r="K51" s="60"/>
      <c r="L51" s="61">
        <f t="shared" si="0"/>
        <v>2</v>
      </c>
    </row>
    <row r="52" spans="1:12" x14ac:dyDescent="0.2">
      <c r="A52" s="6">
        <v>248</v>
      </c>
      <c r="B52" s="63" t="s">
        <v>139</v>
      </c>
      <c r="C52" s="58"/>
      <c r="D52" s="246"/>
      <c r="E52" s="61"/>
      <c r="F52" s="59"/>
      <c r="G52" s="58"/>
      <c r="H52" s="44"/>
      <c r="I52" s="45"/>
      <c r="J52" s="58"/>
      <c r="K52" s="60">
        <v>1</v>
      </c>
      <c r="L52" s="61">
        <f t="shared" si="0"/>
        <v>1</v>
      </c>
    </row>
    <row r="53" spans="1:12" x14ac:dyDescent="0.2">
      <c r="A53" s="6">
        <v>249</v>
      </c>
      <c r="B53" s="63" t="s">
        <v>142</v>
      </c>
      <c r="C53" s="58"/>
      <c r="D53" s="246"/>
      <c r="E53" s="61"/>
      <c r="F53" s="59"/>
      <c r="G53" s="58"/>
      <c r="H53" s="44"/>
      <c r="I53" s="45"/>
      <c r="J53" s="58"/>
      <c r="K53" s="60"/>
      <c r="L53" s="61">
        <f t="shared" si="0"/>
        <v>0</v>
      </c>
    </row>
    <row r="54" spans="1:12" x14ac:dyDescent="0.2">
      <c r="A54" s="17">
        <v>250</v>
      </c>
      <c r="B54" s="64" t="s">
        <v>113</v>
      </c>
      <c r="C54" s="65">
        <v>1</v>
      </c>
      <c r="D54" s="247">
        <v>1</v>
      </c>
      <c r="E54" s="68"/>
      <c r="F54" s="66"/>
      <c r="G54" s="65"/>
      <c r="H54" s="46"/>
      <c r="I54" s="47">
        <v>1</v>
      </c>
      <c r="J54" s="65"/>
      <c r="K54" s="67"/>
      <c r="L54" s="68">
        <f t="shared" si="0"/>
        <v>3</v>
      </c>
    </row>
    <row r="55" spans="1:12" x14ac:dyDescent="0.2">
      <c r="A55" s="3">
        <v>251</v>
      </c>
      <c r="B55" s="52" t="s">
        <v>136</v>
      </c>
      <c r="C55" s="53"/>
      <c r="D55" s="245"/>
      <c r="E55" s="56"/>
      <c r="F55" s="54"/>
      <c r="G55" s="53"/>
      <c r="H55" s="42"/>
      <c r="I55" s="43"/>
      <c r="J55" s="53"/>
      <c r="K55" s="55"/>
      <c r="L55" s="56">
        <f t="shared" si="0"/>
        <v>0</v>
      </c>
    </row>
    <row r="56" spans="1:12" x14ac:dyDescent="0.2">
      <c r="A56" s="6">
        <v>252</v>
      </c>
      <c r="B56" s="57" t="s">
        <v>123</v>
      </c>
      <c r="C56" s="58"/>
      <c r="D56" s="246"/>
      <c r="E56" s="61"/>
      <c r="F56" s="59">
        <v>1</v>
      </c>
      <c r="G56" s="58"/>
      <c r="H56" s="44"/>
      <c r="I56" s="45">
        <v>1</v>
      </c>
      <c r="J56" s="58"/>
      <c r="K56" s="60"/>
      <c r="L56" s="61">
        <f t="shared" si="0"/>
        <v>2</v>
      </c>
    </row>
    <row r="57" spans="1:12" x14ac:dyDescent="0.2">
      <c r="A57" s="6">
        <v>253</v>
      </c>
      <c r="B57" s="57" t="s">
        <v>146</v>
      </c>
      <c r="C57" s="58">
        <v>1</v>
      </c>
      <c r="D57" s="246"/>
      <c r="E57" s="61">
        <v>1</v>
      </c>
      <c r="F57" s="59">
        <v>1</v>
      </c>
      <c r="G57" s="58"/>
      <c r="H57" s="44"/>
      <c r="I57" s="45"/>
      <c r="J57" s="58"/>
      <c r="K57" s="60">
        <v>1</v>
      </c>
      <c r="L57" s="61">
        <f t="shared" si="0"/>
        <v>4</v>
      </c>
    </row>
    <row r="58" spans="1:12" x14ac:dyDescent="0.2">
      <c r="A58" s="6">
        <v>254</v>
      </c>
      <c r="B58" s="57" t="s">
        <v>149</v>
      </c>
      <c r="C58" s="58">
        <v>1</v>
      </c>
      <c r="D58" s="246"/>
      <c r="E58" s="61"/>
      <c r="F58" s="59"/>
      <c r="G58" s="58"/>
      <c r="H58" s="44"/>
      <c r="I58" s="45"/>
      <c r="J58" s="58"/>
      <c r="K58" s="60"/>
      <c r="L58" s="61">
        <f t="shared" si="0"/>
        <v>1</v>
      </c>
    </row>
    <row r="59" spans="1:12" x14ac:dyDescent="0.2">
      <c r="A59" s="6">
        <v>255</v>
      </c>
      <c r="B59" s="62" t="s">
        <v>151</v>
      </c>
      <c r="C59" s="58"/>
      <c r="D59" s="246"/>
      <c r="E59" s="61"/>
      <c r="F59" s="59">
        <v>1</v>
      </c>
      <c r="G59" s="58"/>
      <c r="H59" s="44"/>
      <c r="I59" s="45"/>
      <c r="J59" s="58"/>
      <c r="K59" s="60"/>
      <c r="L59" s="61">
        <f t="shared" si="0"/>
        <v>1</v>
      </c>
    </row>
    <row r="60" spans="1:12" x14ac:dyDescent="0.2">
      <c r="A60" s="6">
        <v>256</v>
      </c>
      <c r="B60" s="57" t="s">
        <v>154</v>
      </c>
      <c r="C60" s="58">
        <v>1</v>
      </c>
      <c r="D60" s="246"/>
      <c r="E60" s="61"/>
      <c r="F60" s="59"/>
      <c r="G60" s="58"/>
      <c r="H60" s="44"/>
      <c r="I60" s="45"/>
      <c r="J60" s="58"/>
      <c r="K60" s="60">
        <v>1</v>
      </c>
      <c r="L60" s="61">
        <f t="shared" si="0"/>
        <v>2</v>
      </c>
    </row>
    <row r="61" spans="1:12" x14ac:dyDescent="0.2">
      <c r="A61" s="6">
        <v>257</v>
      </c>
      <c r="B61" s="63" t="s">
        <v>156</v>
      </c>
      <c r="C61" s="58">
        <v>1</v>
      </c>
      <c r="D61" s="246"/>
      <c r="E61" s="61"/>
      <c r="F61" s="59"/>
      <c r="G61" s="58"/>
      <c r="H61" s="44"/>
      <c r="I61" s="45">
        <v>1</v>
      </c>
      <c r="J61" s="58">
        <v>1</v>
      </c>
      <c r="K61" s="60">
        <v>1</v>
      </c>
      <c r="L61" s="61">
        <f t="shared" si="0"/>
        <v>4</v>
      </c>
    </row>
    <row r="62" spans="1:12" x14ac:dyDescent="0.2">
      <c r="A62" s="6">
        <v>258</v>
      </c>
      <c r="B62" s="63" t="s">
        <v>159</v>
      </c>
      <c r="C62" s="58">
        <v>1</v>
      </c>
      <c r="D62" s="246"/>
      <c r="E62" s="61"/>
      <c r="F62" s="59"/>
      <c r="G62" s="58">
        <v>1</v>
      </c>
      <c r="H62" s="44"/>
      <c r="I62" s="45"/>
      <c r="J62" s="58"/>
      <c r="K62" s="60"/>
      <c r="L62" s="61">
        <f t="shared" si="0"/>
        <v>2</v>
      </c>
    </row>
    <row r="63" spans="1:12" x14ac:dyDescent="0.2">
      <c r="A63" s="6">
        <v>259</v>
      </c>
      <c r="B63" s="63" t="s">
        <v>161</v>
      </c>
      <c r="C63" s="58">
        <v>1</v>
      </c>
      <c r="D63" s="246"/>
      <c r="E63" s="61"/>
      <c r="F63" s="59">
        <v>1</v>
      </c>
      <c r="G63" s="58"/>
      <c r="H63" s="44"/>
      <c r="I63" s="45"/>
      <c r="J63" s="58"/>
      <c r="K63" s="60"/>
      <c r="L63" s="61">
        <f t="shared" si="0"/>
        <v>2</v>
      </c>
    </row>
    <row r="64" spans="1:12" x14ac:dyDescent="0.2">
      <c r="A64" s="17">
        <v>260</v>
      </c>
      <c r="B64" s="64" t="s">
        <v>163</v>
      </c>
      <c r="C64" s="65">
        <v>1</v>
      </c>
      <c r="D64" s="247"/>
      <c r="E64" s="68">
        <v>1</v>
      </c>
      <c r="F64" s="66"/>
      <c r="G64" s="65"/>
      <c r="H64" s="46"/>
      <c r="I64" s="47"/>
      <c r="J64" s="65"/>
      <c r="K64" s="67"/>
      <c r="L64" s="68">
        <f t="shared" si="0"/>
        <v>2</v>
      </c>
    </row>
    <row r="65" spans="1:12" x14ac:dyDescent="0.2">
      <c r="A65" s="3">
        <v>261</v>
      </c>
      <c r="B65" s="52" t="s">
        <v>165</v>
      </c>
      <c r="C65" s="53" t="s">
        <v>488</v>
      </c>
      <c r="D65" s="245"/>
      <c r="E65" s="56"/>
      <c r="F65" s="54"/>
      <c r="G65" s="53"/>
      <c r="H65" s="42"/>
      <c r="I65" s="43"/>
      <c r="J65" s="53"/>
      <c r="K65" s="55"/>
      <c r="L65" s="56">
        <f t="shared" si="0"/>
        <v>0</v>
      </c>
    </row>
    <row r="66" spans="1:12" x14ac:dyDescent="0.2">
      <c r="A66" s="6">
        <v>262</v>
      </c>
      <c r="B66" s="57" t="s">
        <v>168</v>
      </c>
      <c r="C66" s="58">
        <v>1</v>
      </c>
      <c r="D66" s="246"/>
      <c r="E66" s="61"/>
      <c r="F66" s="59"/>
      <c r="G66" s="58"/>
      <c r="H66" s="44"/>
      <c r="I66" s="45"/>
      <c r="J66" s="58"/>
      <c r="K66" s="60"/>
      <c r="L66" s="61">
        <f t="shared" si="0"/>
        <v>1</v>
      </c>
    </row>
    <row r="67" spans="1:12" x14ac:dyDescent="0.2">
      <c r="A67" s="6">
        <v>263</v>
      </c>
      <c r="B67" s="57" t="s">
        <v>168</v>
      </c>
      <c r="C67" s="58">
        <v>1</v>
      </c>
      <c r="D67" s="246"/>
      <c r="E67" s="61"/>
      <c r="F67" s="59"/>
      <c r="G67" s="58"/>
      <c r="H67" s="44"/>
      <c r="I67" s="45">
        <v>1</v>
      </c>
      <c r="J67" s="58"/>
      <c r="K67" s="60">
        <v>1</v>
      </c>
      <c r="L67" s="61">
        <f t="shared" si="0"/>
        <v>3</v>
      </c>
    </row>
    <row r="68" spans="1:12" x14ac:dyDescent="0.2">
      <c r="A68" s="6">
        <v>264</v>
      </c>
      <c r="B68" s="57" t="s">
        <v>171</v>
      </c>
      <c r="C68" s="58"/>
      <c r="D68" s="246"/>
      <c r="E68" s="61"/>
      <c r="F68" s="59"/>
      <c r="G68" s="58"/>
      <c r="H68" s="44"/>
      <c r="I68" s="45"/>
      <c r="J68" s="58"/>
      <c r="K68" s="60">
        <v>1</v>
      </c>
      <c r="L68" s="61">
        <f t="shared" si="0"/>
        <v>1</v>
      </c>
    </row>
    <row r="69" spans="1:12" x14ac:dyDescent="0.2">
      <c r="A69" s="6">
        <v>265</v>
      </c>
      <c r="B69" s="62" t="s">
        <v>174</v>
      </c>
      <c r="C69" s="58"/>
      <c r="D69" s="246"/>
      <c r="E69" s="61"/>
      <c r="F69" s="59">
        <v>1</v>
      </c>
      <c r="G69" s="58"/>
      <c r="H69" s="44"/>
      <c r="I69" s="45">
        <v>1</v>
      </c>
      <c r="J69" s="58"/>
      <c r="K69" s="60"/>
      <c r="L69" s="61">
        <f t="shared" si="0"/>
        <v>2</v>
      </c>
    </row>
    <row r="70" spans="1:12" x14ac:dyDescent="0.2">
      <c r="A70" s="6">
        <v>266</v>
      </c>
      <c r="B70" s="57" t="s">
        <v>176</v>
      </c>
      <c r="C70" s="58"/>
      <c r="D70" s="246">
        <v>1</v>
      </c>
      <c r="E70" s="61"/>
      <c r="F70" s="59"/>
      <c r="G70" s="58"/>
      <c r="H70" s="44"/>
      <c r="I70" s="45"/>
      <c r="J70" s="58"/>
      <c r="K70" s="60"/>
      <c r="L70" s="61">
        <f t="shared" ref="L70:L104" si="1">SUM(C70:K70)</f>
        <v>1</v>
      </c>
    </row>
    <row r="71" spans="1:12" x14ac:dyDescent="0.2">
      <c r="A71" s="6">
        <v>267</v>
      </c>
      <c r="B71" s="63" t="s">
        <v>176</v>
      </c>
      <c r="C71" s="58"/>
      <c r="D71" s="246"/>
      <c r="E71" s="61"/>
      <c r="F71" s="59"/>
      <c r="G71" s="58"/>
      <c r="H71" s="44"/>
      <c r="I71" s="45"/>
      <c r="J71" s="58"/>
      <c r="K71" s="60"/>
      <c r="L71" s="61">
        <f t="shared" si="1"/>
        <v>0</v>
      </c>
    </row>
    <row r="72" spans="1:12" x14ac:dyDescent="0.2">
      <c r="A72" s="6">
        <v>268</v>
      </c>
      <c r="B72" s="63" t="s">
        <v>176</v>
      </c>
      <c r="C72" s="58"/>
      <c r="D72" s="246"/>
      <c r="E72" s="61"/>
      <c r="F72" s="59"/>
      <c r="G72" s="58"/>
      <c r="H72" s="44"/>
      <c r="I72" s="45"/>
      <c r="J72" s="58"/>
      <c r="K72" s="60"/>
      <c r="L72" s="61">
        <f t="shared" si="1"/>
        <v>0</v>
      </c>
    </row>
    <row r="73" spans="1:12" x14ac:dyDescent="0.2">
      <c r="A73" s="6">
        <v>269</v>
      </c>
      <c r="B73" s="63" t="s">
        <v>180</v>
      </c>
      <c r="C73" s="58">
        <v>1</v>
      </c>
      <c r="D73" s="246"/>
      <c r="E73" s="61"/>
      <c r="F73" s="59"/>
      <c r="G73" s="58"/>
      <c r="H73" s="44"/>
      <c r="I73" s="45"/>
      <c r="J73" s="58"/>
      <c r="K73" s="60"/>
      <c r="L73" s="61">
        <f t="shared" si="1"/>
        <v>1</v>
      </c>
    </row>
    <row r="74" spans="1:12" x14ac:dyDescent="0.2">
      <c r="A74" s="17">
        <v>270</v>
      </c>
      <c r="B74" s="64" t="s">
        <v>182</v>
      </c>
      <c r="C74" s="65">
        <v>1</v>
      </c>
      <c r="D74" s="247"/>
      <c r="E74" s="68"/>
      <c r="F74" s="66"/>
      <c r="G74" s="65"/>
      <c r="H74" s="46"/>
      <c r="I74" s="47"/>
      <c r="J74" s="65"/>
      <c r="K74" s="67"/>
      <c r="L74" s="68">
        <f t="shared" si="1"/>
        <v>1</v>
      </c>
    </row>
    <row r="75" spans="1:12" x14ac:dyDescent="0.2">
      <c r="A75" s="3">
        <v>271</v>
      </c>
      <c r="B75" s="52" t="s">
        <v>186</v>
      </c>
      <c r="C75" s="53">
        <v>1</v>
      </c>
      <c r="D75" s="245"/>
      <c r="E75" s="56"/>
      <c r="F75" s="54">
        <v>1</v>
      </c>
      <c r="G75" s="53"/>
      <c r="H75" s="42"/>
      <c r="I75" s="43"/>
      <c r="J75" s="53"/>
      <c r="K75" s="55"/>
      <c r="L75" s="56">
        <f t="shared" si="1"/>
        <v>2</v>
      </c>
    </row>
    <row r="76" spans="1:12" x14ac:dyDescent="0.2">
      <c r="A76" s="6">
        <v>272</v>
      </c>
      <c r="B76" s="57" t="s">
        <v>188</v>
      </c>
      <c r="C76" s="58">
        <v>1</v>
      </c>
      <c r="D76" s="246"/>
      <c r="E76" s="61">
        <v>1</v>
      </c>
      <c r="F76" s="59"/>
      <c r="G76" s="58">
        <v>1</v>
      </c>
      <c r="H76" s="44"/>
      <c r="I76" s="45"/>
      <c r="J76" s="58"/>
      <c r="K76" s="60"/>
      <c r="L76" s="61">
        <f t="shared" si="1"/>
        <v>3</v>
      </c>
    </row>
    <row r="77" spans="1:12" x14ac:dyDescent="0.2">
      <c r="A77" s="6">
        <v>273</v>
      </c>
      <c r="B77" s="57" t="s">
        <v>192</v>
      </c>
      <c r="C77" s="58">
        <v>1</v>
      </c>
      <c r="D77" s="246"/>
      <c r="E77" s="61"/>
      <c r="F77" s="59"/>
      <c r="G77" s="58"/>
      <c r="H77" s="44"/>
      <c r="I77" s="45"/>
      <c r="J77" s="58"/>
      <c r="K77" s="60"/>
      <c r="L77" s="61">
        <f t="shared" si="1"/>
        <v>1</v>
      </c>
    </row>
    <row r="78" spans="1:12" x14ac:dyDescent="0.2">
      <c r="A78" s="6">
        <v>274</v>
      </c>
      <c r="B78" s="57" t="s">
        <v>195</v>
      </c>
      <c r="C78" s="58"/>
      <c r="D78" s="246"/>
      <c r="E78" s="61"/>
      <c r="F78" s="59">
        <v>1</v>
      </c>
      <c r="G78" s="58"/>
      <c r="H78" s="44"/>
      <c r="I78" s="45"/>
      <c r="J78" s="58"/>
      <c r="K78" s="60"/>
      <c r="L78" s="61">
        <f t="shared" si="1"/>
        <v>1</v>
      </c>
    </row>
    <row r="79" spans="1:12" x14ac:dyDescent="0.2">
      <c r="A79" s="6">
        <v>275</v>
      </c>
      <c r="B79" s="62" t="s">
        <v>197</v>
      </c>
      <c r="C79" s="58"/>
      <c r="D79" s="246"/>
      <c r="E79" s="61">
        <v>1</v>
      </c>
      <c r="F79" s="59">
        <v>1</v>
      </c>
      <c r="G79" s="58">
        <v>1</v>
      </c>
      <c r="H79" s="44">
        <v>1</v>
      </c>
      <c r="I79" s="45"/>
      <c r="J79" s="58"/>
      <c r="K79" s="60"/>
      <c r="L79" s="61">
        <f t="shared" si="1"/>
        <v>4</v>
      </c>
    </row>
    <row r="80" spans="1:12" x14ac:dyDescent="0.2">
      <c r="A80" s="6">
        <v>276</v>
      </c>
      <c r="B80" s="57" t="s">
        <v>200</v>
      </c>
      <c r="C80" s="58">
        <v>1</v>
      </c>
      <c r="D80" s="246"/>
      <c r="E80" s="61"/>
      <c r="F80" s="59"/>
      <c r="G80" s="58"/>
      <c r="H80" s="44"/>
      <c r="I80" s="45"/>
      <c r="J80" s="58">
        <v>1</v>
      </c>
      <c r="K80" s="60">
        <v>1</v>
      </c>
      <c r="L80" s="61">
        <f t="shared" si="1"/>
        <v>3</v>
      </c>
    </row>
    <row r="81" spans="1:12" x14ac:dyDescent="0.2">
      <c r="A81" s="6">
        <v>277</v>
      </c>
      <c r="B81" s="63" t="s">
        <v>203</v>
      </c>
      <c r="C81" s="58">
        <v>1</v>
      </c>
      <c r="D81" s="246"/>
      <c r="E81" s="61">
        <v>1</v>
      </c>
      <c r="F81" s="59">
        <v>1</v>
      </c>
      <c r="G81" s="58"/>
      <c r="H81" s="44">
        <v>1</v>
      </c>
      <c r="I81" s="45"/>
      <c r="J81" s="58"/>
      <c r="K81" s="60"/>
      <c r="L81" s="61">
        <f t="shared" si="1"/>
        <v>4</v>
      </c>
    </row>
    <row r="82" spans="1:12" x14ac:dyDescent="0.2">
      <c r="A82" s="6">
        <v>278</v>
      </c>
      <c r="B82" s="63" t="s">
        <v>206</v>
      </c>
      <c r="C82" s="58">
        <v>1</v>
      </c>
      <c r="D82" s="246"/>
      <c r="E82" s="61">
        <v>1</v>
      </c>
      <c r="F82" s="59">
        <v>1</v>
      </c>
      <c r="G82" s="58"/>
      <c r="H82" s="44"/>
      <c r="I82" s="45"/>
      <c r="J82" s="58"/>
      <c r="K82" s="60">
        <v>1</v>
      </c>
      <c r="L82" s="61">
        <f t="shared" si="1"/>
        <v>4</v>
      </c>
    </row>
    <row r="83" spans="1:12" x14ac:dyDescent="0.2">
      <c r="A83" s="6">
        <v>279</v>
      </c>
      <c r="B83" s="63" t="s">
        <v>209</v>
      </c>
      <c r="C83" s="58">
        <v>1</v>
      </c>
      <c r="D83" s="246"/>
      <c r="E83" s="61">
        <v>1</v>
      </c>
      <c r="F83" s="59"/>
      <c r="G83" s="58"/>
      <c r="H83" s="44"/>
      <c r="I83" s="45">
        <v>1</v>
      </c>
      <c r="J83" s="58"/>
      <c r="K83" s="60">
        <v>1</v>
      </c>
      <c r="L83" s="61">
        <f t="shared" si="1"/>
        <v>4</v>
      </c>
    </row>
    <row r="84" spans="1:12" x14ac:dyDescent="0.2">
      <c r="A84" s="17">
        <v>280</v>
      </c>
      <c r="B84" s="64" t="s">
        <v>212</v>
      </c>
      <c r="C84" s="65">
        <v>1</v>
      </c>
      <c r="D84" s="247"/>
      <c r="E84" s="68"/>
      <c r="F84" s="66">
        <v>1</v>
      </c>
      <c r="G84" s="65"/>
      <c r="H84" s="46"/>
      <c r="I84" s="47"/>
      <c r="J84" s="65"/>
      <c r="K84" s="67"/>
      <c r="L84" s="68">
        <f t="shared" si="1"/>
        <v>2</v>
      </c>
    </row>
    <row r="85" spans="1:12" x14ac:dyDescent="0.2">
      <c r="A85" s="3">
        <v>281</v>
      </c>
      <c r="B85" s="52" t="s">
        <v>214</v>
      </c>
      <c r="C85" s="53">
        <v>1</v>
      </c>
      <c r="D85" s="245"/>
      <c r="E85" s="56"/>
      <c r="F85" s="54"/>
      <c r="G85" s="53"/>
      <c r="H85" s="42">
        <v>1</v>
      </c>
      <c r="I85" s="43">
        <v>1</v>
      </c>
      <c r="J85" s="53">
        <v>1</v>
      </c>
      <c r="K85" s="55"/>
      <c r="L85" s="56">
        <f t="shared" si="1"/>
        <v>4</v>
      </c>
    </row>
    <row r="86" spans="1:12" x14ac:dyDescent="0.2">
      <c r="A86" s="6">
        <v>282</v>
      </c>
      <c r="B86" s="57" t="s">
        <v>217</v>
      </c>
      <c r="C86" s="58"/>
      <c r="D86" s="246">
        <v>1</v>
      </c>
      <c r="E86" s="61"/>
      <c r="F86" s="59"/>
      <c r="G86" s="58"/>
      <c r="H86" s="44"/>
      <c r="I86" s="45"/>
      <c r="J86" s="58"/>
      <c r="K86" s="60">
        <v>1</v>
      </c>
      <c r="L86" s="61">
        <f t="shared" si="1"/>
        <v>2</v>
      </c>
    </row>
    <row r="87" spans="1:12" x14ac:dyDescent="0.2">
      <c r="A87" s="6">
        <v>283</v>
      </c>
      <c r="B87" s="57" t="s">
        <v>220</v>
      </c>
      <c r="C87" s="58"/>
      <c r="D87" s="246"/>
      <c r="E87" s="61"/>
      <c r="F87" s="59"/>
      <c r="G87" s="58"/>
      <c r="H87" s="44"/>
      <c r="I87" s="45"/>
      <c r="J87" s="58"/>
      <c r="K87" s="60"/>
      <c r="L87" s="61">
        <f t="shared" si="1"/>
        <v>0</v>
      </c>
    </row>
    <row r="88" spans="1:12" x14ac:dyDescent="0.2">
      <c r="A88" s="6">
        <v>284</v>
      </c>
      <c r="B88" s="57" t="s">
        <v>223</v>
      </c>
      <c r="C88" s="58">
        <v>1</v>
      </c>
      <c r="D88" s="246"/>
      <c r="E88" s="61">
        <v>1</v>
      </c>
      <c r="F88" s="59"/>
      <c r="G88" s="58"/>
      <c r="H88" s="44"/>
      <c r="I88" s="45"/>
      <c r="J88" s="58">
        <v>1</v>
      </c>
      <c r="K88" s="60"/>
      <c r="L88" s="61">
        <f t="shared" si="1"/>
        <v>3</v>
      </c>
    </row>
    <row r="89" spans="1:12" x14ac:dyDescent="0.2">
      <c r="A89" s="6">
        <v>285</v>
      </c>
      <c r="B89" s="62" t="s">
        <v>225</v>
      </c>
      <c r="C89" s="58">
        <v>1</v>
      </c>
      <c r="D89" s="246"/>
      <c r="E89" s="61"/>
      <c r="F89" s="59">
        <v>1</v>
      </c>
      <c r="G89" s="58"/>
      <c r="H89" s="44">
        <v>1</v>
      </c>
      <c r="I89" s="45"/>
      <c r="J89" s="58"/>
      <c r="K89" s="60"/>
      <c r="L89" s="61">
        <f t="shared" si="1"/>
        <v>3</v>
      </c>
    </row>
    <row r="90" spans="1:12" x14ac:dyDescent="0.2">
      <c r="A90" s="6">
        <v>286</v>
      </c>
      <c r="B90" s="57" t="s">
        <v>227</v>
      </c>
      <c r="C90" s="58">
        <v>1</v>
      </c>
      <c r="D90" s="246"/>
      <c r="E90" s="61"/>
      <c r="F90" s="59">
        <v>1</v>
      </c>
      <c r="G90" s="58"/>
      <c r="H90" s="44"/>
      <c r="I90" s="45"/>
      <c r="J90" s="58"/>
      <c r="K90" s="60"/>
      <c r="L90" s="61">
        <f t="shared" si="1"/>
        <v>2</v>
      </c>
    </row>
    <row r="91" spans="1:12" x14ac:dyDescent="0.2">
      <c r="A91" s="6">
        <v>287</v>
      </c>
      <c r="B91" s="63" t="s">
        <v>229</v>
      </c>
      <c r="C91" s="58">
        <v>1</v>
      </c>
      <c r="D91" s="246"/>
      <c r="E91" s="61">
        <v>1</v>
      </c>
      <c r="F91" s="59"/>
      <c r="G91" s="58"/>
      <c r="H91" s="44"/>
      <c r="I91" s="45">
        <v>1</v>
      </c>
      <c r="J91" s="58"/>
      <c r="K91" s="60">
        <v>1</v>
      </c>
      <c r="L91" s="61">
        <f t="shared" si="1"/>
        <v>4</v>
      </c>
    </row>
    <row r="92" spans="1:12" x14ac:dyDescent="0.2">
      <c r="A92" s="6">
        <v>288</v>
      </c>
      <c r="B92" s="63" t="s">
        <v>232</v>
      </c>
      <c r="C92" s="58">
        <v>1</v>
      </c>
      <c r="D92" s="246"/>
      <c r="E92" s="61">
        <v>1</v>
      </c>
      <c r="F92" s="59">
        <v>1</v>
      </c>
      <c r="G92" s="58"/>
      <c r="H92" s="44"/>
      <c r="I92" s="45">
        <v>1</v>
      </c>
      <c r="J92" s="58"/>
      <c r="K92" s="60">
        <v>1</v>
      </c>
      <c r="L92" s="61">
        <f t="shared" si="1"/>
        <v>5</v>
      </c>
    </row>
    <row r="93" spans="1:12" x14ac:dyDescent="0.2">
      <c r="A93" s="6">
        <v>289</v>
      </c>
      <c r="B93" s="63" t="s">
        <v>235</v>
      </c>
      <c r="C93" s="58">
        <v>1</v>
      </c>
      <c r="D93" s="246"/>
      <c r="E93" s="61"/>
      <c r="F93" s="59"/>
      <c r="G93" s="58"/>
      <c r="H93" s="44"/>
      <c r="I93" s="45">
        <v>1</v>
      </c>
      <c r="J93" s="58">
        <v>1</v>
      </c>
      <c r="K93" s="60">
        <v>1</v>
      </c>
      <c r="L93" s="61">
        <f t="shared" si="1"/>
        <v>4</v>
      </c>
    </row>
    <row r="94" spans="1:12" x14ac:dyDescent="0.2">
      <c r="A94" s="17">
        <v>290</v>
      </c>
      <c r="B94" s="64" t="s">
        <v>238</v>
      </c>
      <c r="C94" s="65" t="s">
        <v>488</v>
      </c>
      <c r="D94" s="247"/>
      <c r="E94" s="68"/>
      <c r="F94" s="66"/>
      <c r="G94" s="65"/>
      <c r="H94" s="46"/>
      <c r="I94" s="47">
        <v>1</v>
      </c>
      <c r="J94" s="65"/>
      <c r="K94" s="67"/>
      <c r="L94" s="68">
        <f t="shared" si="1"/>
        <v>1</v>
      </c>
    </row>
    <row r="95" spans="1:12" x14ac:dyDescent="0.2">
      <c r="A95" s="3">
        <v>291</v>
      </c>
      <c r="B95" s="52" t="s">
        <v>240</v>
      </c>
      <c r="C95" s="53">
        <v>1</v>
      </c>
      <c r="D95" s="245">
        <v>1</v>
      </c>
      <c r="E95" s="56">
        <v>1</v>
      </c>
      <c r="F95" s="54"/>
      <c r="G95" s="53"/>
      <c r="H95" s="42"/>
      <c r="I95" s="43">
        <v>1</v>
      </c>
      <c r="J95" s="53"/>
      <c r="K95" s="55"/>
      <c r="L95" s="56">
        <f t="shared" si="1"/>
        <v>4</v>
      </c>
    </row>
    <row r="96" spans="1:12" x14ac:dyDescent="0.2">
      <c r="A96" s="6">
        <v>292</v>
      </c>
      <c r="B96" s="57" t="s">
        <v>242</v>
      </c>
      <c r="C96" s="58">
        <v>1</v>
      </c>
      <c r="D96" s="246"/>
      <c r="E96" s="61">
        <v>1</v>
      </c>
      <c r="F96" s="59"/>
      <c r="G96" s="58"/>
      <c r="H96" s="44">
        <v>1</v>
      </c>
      <c r="I96" s="45"/>
      <c r="J96" s="58"/>
      <c r="K96" s="60"/>
      <c r="L96" s="61">
        <f t="shared" si="1"/>
        <v>3</v>
      </c>
    </row>
    <row r="97" spans="1:12" x14ac:dyDescent="0.2">
      <c r="A97" s="6">
        <v>293</v>
      </c>
      <c r="B97" s="57" t="s">
        <v>244</v>
      </c>
      <c r="C97" s="58">
        <v>1</v>
      </c>
      <c r="D97" s="246"/>
      <c r="E97" s="61"/>
      <c r="F97" s="59"/>
      <c r="G97" s="58"/>
      <c r="H97" s="44"/>
      <c r="I97" s="45"/>
      <c r="J97" s="58"/>
      <c r="K97" s="60"/>
      <c r="L97" s="61">
        <f t="shared" si="1"/>
        <v>1</v>
      </c>
    </row>
    <row r="98" spans="1:12" x14ac:dyDescent="0.2">
      <c r="A98" s="6">
        <v>294</v>
      </c>
      <c r="B98" s="57" t="s">
        <v>247</v>
      </c>
      <c r="C98" s="58"/>
      <c r="D98" s="246">
        <v>1</v>
      </c>
      <c r="E98" s="61">
        <v>1</v>
      </c>
      <c r="F98" s="59"/>
      <c r="G98" s="58"/>
      <c r="H98" s="44">
        <v>1</v>
      </c>
      <c r="I98" s="45">
        <v>1</v>
      </c>
      <c r="J98" s="58"/>
      <c r="K98" s="60">
        <v>1</v>
      </c>
      <c r="L98" s="61">
        <f t="shared" si="1"/>
        <v>5</v>
      </c>
    </row>
    <row r="99" spans="1:12" x14ac:dyDescent="0.2">
      <c r="A99" s="6">
        <v>295</v>
      </c>
      <c r="B99" s="62" t="s">
        <v>250</v>
      </c>
      <c r="C99" s="58">
        <v>1</v>
      </c>
      <c r="D99" s="246"/>
      <c r="E99" s="61">
        <v>1</v>
      </c>
      <c r="F99" s="59"/>
      <c r="G99" s="58"/>
      <c r="H99" s="44"/>
      <c r="I99" s="45"/>
      <c r="J99" s="58"/>
      <c r="K99" s="60">
        <v>1</v>
      </c>
      <c r="L99" s="61">
        <f t="shared" si="1"/>
        <v>3</v>
      </c>
    </row>
    <row r="100" spans="1:12" x14ac:dyDescent="0.2">
      <c r="A100" s="6">
        <v>296</v>
      </c>
      <c r="B100" s="57" t="s">
        <v>253</v>
      </c>
      <c r="C100" s="58"/>
      <c r="D100" s="246"/>
      <c r="E100" s="61"/>
      <c r="F100" s="59"/>
      <c r="G100" s="58"/>
      <c r="H100" s="44">
        <v>1</v>
      </c>
      <c r="I100" s="45">
        <v>1</v>
      </c>
      <c r="J100" s="58"/>
      <c r="K100" s="60"/>
      <c r="L100" s="61">
        <f t="shared" si="1"/>
        <v>2</v>
      </c>
    </row>
    <row r="101" spans="1:12" x14ac:dyDescent="0.2">
      <c r="A101" s="6">
        <v>297</v>
      </c>
      <c r="B101" s="63" t="s">
        <v>256</v>
      </c>
      <c r="C101" s="58">
        <v>1</v>
      </c>
      <c r="D101" s="246">
        <v>1</v>
      </c>
      <c r="E101" s="61"/>
      <c r="F101" s="59"/>
      <c r="G101" s="58"/>
      <c r="H101" s="44"/>
      <c r="I101" s="45"/>
      <c r="J101" s="58"/>
      <c r="K101" s="60"/>
      <c r="L101" s="61">
        <f t="shared" si="1"/>
        <v>2</v>
      </c>
    </row>
    <row r="102" spans="1:12" x14ac:dyDescent="0.2">
      <c r="A102" s="6">
        <v>298</v>
      </c>
      <c r="B102" s="63" t="s">
        <v>259</v>
      </c>
      <c r="C102" s="58"/>
      <c r="D102" s="246"/>
      <c r="E102" s="61"/>
      <c r="F102" s="59">
        <v>1</v>
      </c>
      <c r="G102" s="58"/>
      <c r="H102" s="44">
        <v>1</v>
      </c>
      <c r="I102" s="45"/>
      <c r="J102" s="58"/>
      <c r="K102" s="60"/>
      <c r="L102" s="61">
        <f t="shared" si="1"/>
        <v>2</v>
      </c>
    </row>
    <row r="103" spans="1:12" x14ac:dyDescent="0.2">
      <c r="A103" s="6">
        <v>299</v>
      </c>
      <c r="B103" s="63" t="s">
        <v>197</v>
      </c>
      <c r="C103" s="58"/>
      <c r="D103" s="246"/>
      <c r="E103" s="61"/>
      <c r="F103" s="59"/>
      <c r="G103" s="58"/>
      <c r="H103" s="44"/>
      <c r="I103" s="45"/>
      <c r="J103" s="58"/>
      <c r="K103" s="60"/>
      <c r="L103" s="61">
        <f t="shared" si="1"/>
        <v>0</v>
      </c>
    </row>
    <row r="104" spans="1:12" x14ac:dyDescent="0.2">
      <c r="A104" s="17">
        <v>300</v>
      </c>
      <c r="B104" s="64" t="s">
        <v>262</v>
      </c>
      <c r="C104" s="65">
        <v>1</v>
      </c>
      <c r="D104" s="247"/>
      <c r="E104" s="68"/>
      <c r="F104" s="66"/>
      <c r="G104" s="65"/>
      <c r="H104" s="46"/>
      <c r="I104" s="47"/>
      <c r="J104" s="65">
        <v>1</v>
      </c>
      <c r="K104" s="67">
        <v>1</v>
      </c>
      <c r="L104" s="68">
        <f t="shared" si="1"/>
        <v>3</v>
      </c>
    </row>
    <row r="105" spans="1:12" s="69" customFormat="1" x14ac:dyDescent="0.2">
      <c r="B105" s="278" t="s">
        <v>484</v>
      </c>
      <c r="C105" s="70">
        <f t="shared" ref="C105:L105" si="2">SUM(C5:C104)</f>
        <v>64</v>
      </c>
      <c r="D105" s="70">
        <f t="shared" si="2"/>
        <v>11</v>
      </c>
      <c r="E105" s="70">
        <f t="shared" si="2"/>
        <v>32</v>
      </c>
      <c r="F105" s="70">
        <f t="shared" si="2"/>
        <v>25</v>
      </c>
      <c r="G105" s="70">
        <f t="shared" si="2"/>
        <v>13</v>
      </c>
      <c r="H105" s="70">
        <f t="shared" si="2"/>
        <v>10</v>
      </c>
      <c r="I105" s="70">
        <f t="shared" si="2"/>
        <v>27</v>
      </c>
      <c r="J105" s="70">
        <f t="shared" si="2"/>
        <v>8</v>
      </c>
      <c r="K105" s="70">
        <f t="shared" si="2"/>
        <v>28</v>
      </c>
      <c r="L105" s="70">
        <f t="shared" si="2"/>
        <v>218</v>
      </c>
    </row>
  </sheetData>
  <conditionalFormatting sqref="A9 A11:A14 A19 A29 A39 A49 A59 A69 A79 A89 A99 A21:A24 A31:A34 A41:A44 A51:A54 A61:A64 A71:A74 A81:A84 A91:A94 A101:A104">
    <cfRule type="cellIs" dxfId="5" priority="2" stopIfTrue="1" operator="greaterThan">
      <formula>991194</formula>
    </cfRule>
  </conditionalFormatting>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5"/>
  <sheetViews>
    <sheetView workbookViewId="0">
      <pane xSplit="2" ySplit="4" topLeftCell="C95" activePane="bottomRight" state="frozen"/>
      <selection pane="topRight" activeCell="C1" sqref="C1"/>
      <selection pane="bottomLeft" activeCell="A5" sqref="A5"/>
      <selection pane="bottomRight" activeCell="AC1" sqref="AC1"/>
    </sheetView>
  </sheetViews>
  <sheetFormatPr defaultRowHeight="12" x14ac:dyDescent="0.2"/>
  <cols>
    <col min="1" max="1" width="9.140625" style="1"/>
    <col min="2" max="2" width="50.7109375" style="1" customWidth="1"/>
    <col min="3" max="6" width="6" style="1" customWidth="1"/>
    <col min="7" max="18" width="5.5703125" style="1" customWidth="1"/>
    <col min="19" max="19" width="5.5703125" style="37" customWidth="1"/>
    <col min="20" max="26" width="5.5703125" style="1" customWidth="1"/>
    <col min="27" max="28" width="6.7109375" style="1" customWidth="1"/>
    <col min="29" max="31" width="9.140625" style="1"/>
    <col min="32" max="37" width="5.85546875" style="1" customWidth="1"/>
    <col min="38" max="39" width="7.140625" style="1" customWidth="1"/>
    <col min="40" max="16384" width="9.140625" style="1"/>
  </cols>
  <sheetData>
    <row r="1" spans="1:39" s="30" customFormat="1" x14ac:dyDescent="0.2">
      <c r="A1" s="30" t="s">
        <v>486</v>
      </c>
      <c r="C1" s="187" t="s">
        <v>501</v>
      </c>
      <c r="S1" s="74"/>
      <c r="AE1" s="187" t="s">
        <v>287</v>
      </c>
    </row>
    <row r="2" spans="1:39" s="30" customFormat="1" x14ac:dyDescent="0.2">
      <c r="S2" s="74"/>
      <c r="Y2" s="30" t="s">
        <v>374</v>
      </c>
    </row>
    <row r="3" spans="1:39" s="30" customFormat="1" x14ac:dyDescent="0.2">
      <c r="C3" s="112" t="s">
        <v>561</v>
      </c>
      <c r="D3" s="50"/>
      <c r="E3" s="112" t="s">
        <v>570</v>
      </c>
      <c r="F3" s="50"/>
      <c r="G3" s="77" t="s">
        <v>296</v>
      </c>
      <c r="H3" s="100"/>
      <c r="I3" s="77" t="s">
        <v>511</v>
      </c>
      <c r="J3" s="100"/>
      <c r="K3" s="77" t="s">
        <v>552</v>
      </c>
      <c r="L3" s="100"/>
      <c r="M3" s="77" t="s">
        <v>286</v>
      </c>
      <c r="N3" s="100"/>
      <c r="O3" s="77" t="s">
        <v>525</v>
      </c>
      <c r="P3" s="100"/>
      <c r="Q3" s="77" t="s">
        <v>313</v>
      </c>
      <c r="R3" s="100"/>
      <c r="S3" s="77" t="s">
        <v>333</v>
      </c>
      <c r="T3" s="100"/>
      <c r="U3" s="77" t="s">
        <v>384</v>
      </c>
      <c r="V3" s="100"/>
      <c r="W3" s="77" t="s">
        <v>478</v>
      </c>
      <c r="X3" s="100"/>
      <c r="Y3" s="77" t="s">
        <v>368</v>
      </c>
      <c r="Z3" s="100"/>
      <c r="AA3" s="112" t="s">
        <v>578</v>
      </c>
      <c r="AB3" s="50"/>
      <c r="AF3" s="75" t="s">
        <v>296</v>
      </c>
      <c r="AG3" s="76"/>
      <c r="AH3" s="75" t="s">
        <v>286</v>
      </c>
      <c r="AI3" s="76"/>
      <c r="AJ3" s="75" t="s">
        <v>340</v>
      </c>
      <c r="AK3" s="76"/>
      <c r="AL3" s="112" t="s">
        <v>485</v>
      </c>
      <c r="AM3" s="50"/>
    </row>
    <row r="4" spans="1:39" s="30" customFormat="1" x14ac:dyDescent="0.2">
      <c r="A4" s="48" t="s">
        <v>487</v>
      </c>
      <c r="B4" s="262" t="s">
        <v>3</v>
      </c>
      <c r="C4" s="261" t="s">
        <v>266</v>
      </c>
      <c r="D4" s="78" t="s">
        <v>267</v>
      </c>
      <c r="E4" s="261" t="s">
        <v>266</v>
      </c>
      <c r="F4" s="78" t="s">
        <v>267</v>
      </c>
      <c r="G4" s="74" t="s">
        <v>266</v>
      </c>
      <c r="H4" s="79" t="s">
        <v>267</v>
      </c>
      <c r="I4" s="74" t="s">
        <v>266</v>
      </c>
      <c r="J4" s="79" t="s">
        <v>267</v>
      </c>
      <c r="K4" s="74" t="s">
        <v>266</v>
      </c>
      <c r="L4" s="79" t="s">
        <v>267</v>
      </c>
      <c r="M4" s="74" t="s">
        <v>266</v>
      </c>
      <c r="N4" s="79" t="s">
        <v>267</v>
      </c>
      <c r="O4" s="74" t="s">
        <v>266</v>
      </c>
      <c r="P4" s="78" t="s">
        <v>267</v>
      </c>
      <c r="Q4" s="74" t="s">
        <v>266</v>
      </c>
      <c r="R4" s="79" t="s">
        <v>267</v>
      </c>
      <c r="S4" s="74" t="s">
        <v>266</v>
      </c>
      <c r="T4" s="79" t="s">
        <v>267</v>
      </c>
      <c r="U4" s="74" t="s">
        <v>266</v>
      </c>
      <c r="V4" s="79" t="s">
        <v>267</v>
      </c>
      <c r="W4" s="74" t="s">
        <v>266</v>
      </c>
      <c r="X4" s="79" t="s">
        <v>267</v>
      </c>
      <c r="Y4" s="74" t="s">
        <v>266</v>
      </c>
      <c r="Z4" s="79" t="s">
        <v>267</v>
      </c>
      <c r="AA4" s="283" t="s">
        <v>266</v>
      </c>
      <c r="AB4" s="256" t="s">
        <v>267</v>
      </c>
      <c r="AE4" s="48" t="s">
        <v>487</v>
      </c>
      <c r="AF4" s="195" t="s">
        <v>288</v>
      </c>
      <c r="AG4" s="79" t="s">
        <v>267</v>
      </c>
      <c r="AH4" s="195" t="s">
        <v>288</v>
      </c>
      <c r="AI4" s="79" t="s">
        <v>267</v>
      </c>
      <c r="AJ4" s="195" t="s">
        <v>288</v>
      </c>
      <c r="AK4" s="79" t="s">
        <v>267</v>
      </c>
      <c r="AL4" s="283" t="s">
        <v>288</v>
      </c>
      <c r="AM4" s="256" t="s">
        <v>267</v>
      </c>
    </row>
    <row r="5" spans="1:39" x14ac:dyDescent="0.2">
      <c r="A5" s="3">
        <v>201</v>
      </c>
      <c r="B5" s="80" t="s">
        <v>10</v>
      </c>
      <c r="C5" s="83">
        <v>113</v>
      </c>
      <c r="D5" s="84">
        <f>RANK(C5,C$5:C$104,0)</f>
        <v>24</v>
      </c>
      <c r="E5" s="83">
        <v>96</v>
      </c>
      <c r="F5" s="84">
        <f>RANK(E5,E$5:E$104,0)</f>
        <v>99</v>
      </c>
      <c r="G5" s="83">
        <v>135</v>
      </c>
      <c r="H5" s="84">
        <f>RANK(G5,G$5:G$104,0)</f>
        <v>87</v>
      </c>
      <c r="I5" s="245">
        <v>115</v>
      </c>
      <c r="J5" s="84">
        <f>RANK(I5,I$5:I$104,0)</f>
        <v>54</v>
      </c>
      <c r="K5" s="83">
        <v>136</v>
      </c>
      <c r="L5" s="84">
        <f>RANK(K5,K$5:K$104,0)</f>
        <v>38</v>
      </c>
      <c r="M5" s="248">
        <v>149</v>
      </c>
      <c r="N5" s="84">
        <f>RANK(M5,M$5:M$104,0)</f>
        <v>53</v>
      </c>
      <c r="O5" s="81">
        <v>153</v>
      </c>
      <c r="P5" s="84">
        <f>RANK(O5,O$5:O$104,0)</f>
        <v>46</v>
      </c>
      <c r="Q5" s="83">
        <v>148</v>
      </c>
      <c r="R5" s="84">
        <f>RANK(Q5,Q$5:Q$104,0)</f>
        <v>28</v>
      </c>
      <c r="S5" s="83">
        <v>165</v>
      </c>
      <c r="T5" s="84">
        <f>RANK(S5,S$5:S$104,0)</f>
        <v>1</v>
      </c>
      <c r="U5" s="83">
        <v>110</v>
      </c>
      <c r="V5" s="84">
        <f>RANK(U5,U$5:U$104,0)</f>
        <v>37</v>
      </c>
      <c r="W5" s="71">
        <v>137</v>
      </c>
      <c r="X5" s="84">
        <f>RANK(W5,W$5:W$104,0)</f>
        <v>66</v>
      </c>
      <c r="Y5" s="85">
        <v>142</v>
      </c>
      <c r="Z5" s="84">
        <f>RANK(Y5,Y$5:Y$104,0)</f>
        <v>57</v>
      </c>
      <c r="AA5" s="106">
        <f>AVERAGE(C5,E5,G5,I5,K5,M5,O5,Q5,U5,W5)</f>
        <v>129.19999999999999</v>
      </c>
      <c r="AB5" s="84">
        <f>RANK(AA5,AA$5:AA$104,0)</f>
        <v>66</v>
      </c>
      <c r="AE5" s="156">
        <v>201</v>
      </c>
      <c r="AF5" s="83">
        <v>180</v>
      </c>
      <c r="AG5" s="84">
        <f>RANK(AF5,AF$5:AF$104,0)</f>
        <v>86</v>
      </c>
      <c r="AH5" s="23">
        <v>186</v>
      </c>
      <c r="AI5" s="84">
        <f>RANK(AH5,AH$5:AH$104,0)</f>
        <v>51</v>
      </c>
      <c r="AJ5" s="71">
        <v>178</v>
      </c>
      <c r="AK5" s="84">
        <f>RANK(AJ5,AJ$5:AJ$104,0)</f>
        <v>20</v>
      </c>
      <c r="AL5" s="106">
        <f>AVERAGE(AF5,AH5,AJ5)</f>
        <v>181.33333333333334</v>
      </c>
      <c r="AM5" s="84">
        <f>RANK(AL5,AL$5:AL$104,0)</f>
        <v>84</v>
      </c>
    </row>
    <row r="6" spans="1:39" x14ac:dyDescent="0.2">
      <c r="A6" s="6">
        <v>202</v>
      </c>
      <c r="B6" s="86" t="s">
        <v>13</v>
      </c>
      <c r="C6" s="89">
        <v>111</v>
      </c>
      <c r="D6" s="90">
        <f t="shared" ref="D6" si="0">RANK(C6,C$5:C$104,0)</f>
        <v>36</v>
      </c>
      <c r="E6" s="89">
        <v>108</v>
      </c>
      <c r="F6" s="90">
        <f t="shared" ref="F6" si="1">RANK(E6,E$5:E$104,0)</f>
        <v>46</v>
      </c>
      <c r="G6" s="89">
        <v>139</v>
      </c>
      <c r="H6" s="90">
        <f t="shared" ref="H6:J69" si="2">RANK(G6,G$5:G$104,0)</f>
        <v>44</v>
      </c>
      <c r="I6" s="246">
        <v>116</v>
      </c>
      <c r="J6" s="90">
        <f t="shared" si="2"/>
        <v>47</v>
      </c>
      <c r="K6" s="89">
        <v>136</v>
      </c>
      <c r="L6" s="90">
        <f t="shared" ref="L6" si="3">RANK(K6,K$5:K$104,0)</f>
        <v>38</v>
      </c>
      <c r="M6" s="249">
        <v>149</v>
      </c>
      <c r="N6" s="90">
        <f t="shared" ref="N6" si="4">RANK(M6,M$5:M$104,0)</f>
        <v>53</v>
      </c>
      <c r="O6" s="87">
        <v>155</v>
      </c>
      <c r="P6" s="90">
        <f t="shared" ref="P6" si="5">RANK(O6,O$5:O$104,0)</f>
        <v>15</v>
      </c>
      <c r="Q6" s="89">
        <v>150</v>
      </c>
      <c r="R6" s="90">
        <f t="shared" ref="R6" si="6">RANK(Q6,Q$5:Q$104,0)</f>
        <v>12</v>
      </c>
      <c r="S6" s="89">
        <v>165</v>
      </c>
      <c r="T6" s="90">
        <f t="shared" ref="T6" si="7">RANK(S6,S$5:S$104,0)</f>
        <v>1</v>
      </c>
      <c r="U6" s="89">
        <v>110</v>
      </c>
      <c r="V6" s="90">
        <f t="shared" ref="V6" si="8">RANK(U6,U$5:U$104,0)</f>
        <v>37</v>
      </c>
      <c r="W6" s="72">
        <v>138</v>
      </c>
      <c r="X6" s="90">
        <f t="shared" ref="X6" si="9">RANK(W6,W$5:W$104,0)</f>
        <v>44</v>
      </c>
      <c r="Y6" s="91">
        <v>140</v>
      </c>
      <c r="Z6" s="90">
        <f t="shared" ref="Z6" si="10">RANK(Y6,Y$5:Y$104,0)</f>
        <v>60</v>
      </c>
      <c r="AA6" s="108">
        <f t="shared" ref="AA6:AA69" si="11">AVERAGE(C6,E6,G6,I6,K6,M6,O6,Q6,U6,W6)</f>
        <v>131.19999999999999</v>
      </c>
      <c r="AB6" s="90">
        <f t="shared" ref="AB6:AB69" si="12">RANK(AA6,AA$5:AA$104,0)</f>
        <v>36</v>
      </c>
      <c r="AE6" s="166">
        <v>202</v>
      </c>
      <c r="AF6" s="89">
        <v>188</v>
      </c>
      <c r="AG6" s="90">
        <f t="shared" ref="AG6" si="13">RANK(AF6,AF$5:AF$104,0)</f>
        <v>15</v>
      </c>
      <c r="AH6" s="24">
        <v>185</v>
      </c>
      <c r="AI6" s="90">
        <f t="shared" ref="AI6" si="14">RANK(AH6,AH$5:AH$104,0)</f>
        <v>75</v>
      </c>
      <c r="AJ6" s="72">
        <v>178</v>
      </c>
      <c r="AK6" s="90">
        <f t="shared" ref="AK6" si="15">RANK(AJ6,AJ$5:AJ$104,0)</f>
        <v>20</v>
      </c>
      <c r="AL6" s="108">
        <f t="shared" ref="AL6:AL69" si="16">AVERAGE(AF6,AH6,AJ6)</f>
        <v>183.66666666666666</v>
      </c>
      <c r="AM6" s="90">
        <f t="shared" ref="AM6:AM69" si="17">RANK(AL6,AL$5:AL$104,0)</f>
        <v>33</v>
      </c>
    </row>
    <row r="7" spans="1:39" x14ac:dyDescent="0.2">
      <c r="A7" s="6">
        <v>203</v>
      </c>
      <c r="B7" s="86" t="s">
        <v>15</v>
      </c>
      <c r="C7" s="89">
        <v>111</v>
      </c>
      <c r="D7" s="90">
        <f t="shared" ref="D7" si="18">RANK(C7,C$5:C$104,0)</f>
        <v>36</v>
      </c>
      <c r="E7" s="89">
        <v>100</v>
      </c>
      <c r="F7" s="90">
        <f t="shared" ref="F7" si="19">RANK(E7,E$5:E$104,0)</f>
        <v>90</v>
      </c>
      <c r="G7" s="89">
        <v>139</v>
      </c>
      <c r="H7" s="90">
        <f t="shared" si="2"/>
        <v>44</v>
      </c>
      <c r="I7" s="246">
        <v>115</v>
      </c>
      <c r="J7" s="90">
        <f t="shared" si="2"/>
        <v>54</v>
      </c>
      <c r="K7" s="89">
        <v>134</v>
      </c>
      <c r="L7" s="90">
        <f t="shared" ref="L7" si="20">RANK(K7,K$5:K$104,0)</f>
        <v>63</v>
      </c>
      <c r="M7" s="249">
        <v>149</v>
      </c>
      <c r="N7" s="90">
        <f t="shared" ref="N7" si="21">RANK(M7,M$5:M$104,0)</f>
        <v>53</v>
      </c>
      <c r="O7" s="87">
        <v>155</v>
      </c>
      <c r="P7" s="90">
        <f t="shared" ref="P7" si="22">RANK(O7,O$5:O$104,0)</f>
        <v>15</v>
      </c>
      <c r="Q7" s="89">
        <v>146</v>
      </c>
      <c r="R7" s="90">
        <f t="shared" ref="R7" si="23">RANK(Q7,Q$5:Q$104,0)</f>
        <v>38</v>
      </c>
      <c r="S7" s="89"/>
      <c r="T7" s="90"/>
      <c r="U7" s="89">
        <v>108</v>
      </c>
      <c r="V7" s="90">
        <f t="shared" ref="V7" si="24">RANK(U7,U$5:U$104,0)</f>
        <v>48</v>
      </c>
      <c r="W7" s="72">
        <v>138</v>
      </c>
      <c r="X7" s="90">
        <f t="shared" ref="X7" si="25">RANK(W7,W$5:W$104,0)</f>
        <v>44</v>
      </c>
      <c r="Y7" s="91">
        <v>144</v>
      </c>
      <c r="Z7" s="90">
        <f t="shared" ref="Z7" si="26">RANK(Y7,Y$5:Y$104,0)</f>
        <v>50</v>
      </c>
      <c r="AA7" s="108">
        <f t="shared" si="11"/>
        <v>129.5</v>
      </c>
      <c r="AB7" s="90">
        <f t="shared" si="12"/>
        <v>63</v>
      </c>
      <c r="AE7" s="166">
        <v>203</v>
      </c>
      <c r="AF7" s="89">
        <v>180</v>
      </c>
      <c r="AG7" s="90">
        <f t="shared" ref="AG7" si="27">RANK(AF7,AF$5:AF$104,0)</f>
        <v>86</v>
      </c>
      <c r="AH7" s="24">
        <v>185</v>
      </c>
      <c r="AI7" s="90">
        <f t="shared" ref="AI7" si="28">RANK(AH7,AH$5:AH$104,0)</f>
        <v>75</v>
      </c>
      <c r="AJ7" s="72">
        <v>178</v>
      </c>
      <c r="AK7" s="90">
        <f t="shared" ref="AK7" si="29">RANK(AJ7,AJ$5:AJ$104,0)</f>
        <v>20</v>
      </c>
      <c r="AL7" s="108">
        <f t="shared" si="16"/>
        <v>181</v>
      </c>
      <c r="AM7" s="90">
        <f t="shared" si="17"/>
        <v>90</v>
      </c>
    </row>
    <row r="8" spans="1:39" x14ac:dyDescent="0.2">
      <c r="A8" s="6">
        <v>204</v>
      </c>
      <c r="B8" s="86" t="s">
        <v>17</v>
      </c>
      <c r="C8" s="89">
        <v>120</v>
      </c>
      <c r="D8" s="90">
        <f t="shared" ref="D8" si="30">RANK(C8,C$5:C$104,0)</f>
        <v>9</v>
      </c>
      <c r="E8" s="89">
        <v>115</v>
      </c>
      <c r="F8" s="90">
        <f t="shared" ref="F8" si="31">RANK(E8,E$5:E$104,0)</f>
        <v>26</v>
      </c>
      <c r="G8" s="89">
        <v>143</v>
      </c>
      <c r="H8" s="90">
        <f t="shared" si="2"/>
        <v>10</v>
      </c>
      <c r="I8" s="246">
        <v>125</v>
      </c>
      <c r="J8" s="90">
        <f t="shared" si="2"/>
        <v>9</v>
      </c>
      <c r="K8" s="89">
        <v>138</v>
      </c>
      <c r="L8" s="90">
        <f t="shared" ref="L8" si="32">RANK(K8,K$5:K$104,0)</f>
        <v>12</v>
      </c>
      <c r="M8" s="249">
        <v>150</v>
      </c>
      <c r="N8" s="90">
        <f t="shared" ref="N8" si="33">RANK(M8,M$5:M$104,0)</f>
        <v>28</v>
      </c>
      <c r="O8" s="87">
        <v>157</v>
      </c>
      <c r="P8" s="90">
        <f t="shared" ref="P8" si="34">RANK(O8,O$5:O$104,0)</f>
        <v>7</v>
      </c>
      <c r="Q8" s="89">
        <v>150</v>
      </c>
      <c r="R8" s="90">
        <f t="shared" ref="R8" si="35">RANK(Q8,Q$5:Q$104,0)</f>
        <v>12</v>
      </c>
      <c r="S8" s="89">
        <v>165</v>
      </c>
      <c r="T8" s="90">
        <f t="shared" ref="T8" si="36">RANK(S8,S$5:S$104,0)</f>
        <v>1</v>
      </c>
      <c r="U8" s="89">
        <v>123</v>
      </c>
      <c r="V8" s="90">
        <f t="shared" ref="V8" si="37">RANK(U8,U$5:U$104,0)</f>
        <v>7</v>
      </c>
      <c r="W8" s="72">
        <v>144</v>
      </c>
      <c r="X8" s="90">
        <f t="shared" ref="X8" si="38">RANK(W8,W$5:W$104,0)</f>
        <v>12</v>
      </c>
      <c r="Y8" s="91">
        <v>158</v>
      </c>
      <c r="Z8" s="90">
        <f t="shared" ref="Z8" si="39">RANK(Y8,Y$5:Y$104,0)</f>
        <v>20</v>
      </c>
      <c r="AA8" s="108">
        <f t="shared" si="11"/>
        <v>136.5</v>
      </c>
      <c r="AB8" s="90">
        <f t="shared" si="12"/>
        <v>13</v>
      </c>
      <c r="AE8" s="166">
        <v>204</v>
      </c>
      <c r="AF8" s="89">
        <v>190</v>
      </c>
      <c r="AG8" s="90">
        <f t="shared" ref="AG8" si="40">RANK(AF8,AF$5:AF$104,0)</f>
        <v>2</v>
      </c>
      <c r="AH8" s="24">
        <v>189</v>
      </c>
      <c r="AI8" s="90">
        <f t="shared" ref="AI8" si="41">RANK(AH8,AH$5:AH$104,0)</f>
        <v>1</v>
      </c>
      <c r="AJ8" s="72">
        <v>178</v>
      </c>
      <c r="AK8" s="90">
        <f t="shared" ref="AK8" si="42">RANK(AJ8,AJ$5:AJ$104,0)</f>
        <v>20</v>
      </c>
      <c r="AL8" s="108">
        <f t="shared" si="16"/>
        <v>185.66666666666666</v>
      </c>
      <c r="AM8" s="90">
        <f t="shared" si="17"/>
        <v>2</v>
      </c>
    </row>
    <row r="9" spans="1:39" x14ac:dyDescent="0.2">
      <c r="A9" s="6">
        <v>205</v>
      </c>
      <c r="B9" s="92" t="s">
        <v>19</v>
      </c>
      <c r="C9" s="89">
        <v>113</v>
      </c>
      <c r="D9" s="90">
        <f t="shared" ref="D9" si="43">RANK(C9,C$5:C$104,0)</f>
        <v>24</v>
      </c>
      <c r="E9" s="89">
        <v>100</v>
      </c>
      <c r="F9" s="90">
        <f t="shared" ref="F9" si="44">RANK(E9,E$5:E$104,0)</f>
        <v>90</v>
      </c>
      <c r="G9" s="89">
        <v>135</v>
      </c>
      <c r="H9" s="90">
        <f t="shared" si="2"/>
        <v>87</v>
      </c>
      <c r="I9" s="246">
        <v>111</v>
      </c>
      <c r="J9" s="90">
        <f t="shared" si="2"/>
        <v>87</v>
      </c>
      <c r="K9" s="89">
        <v>129</v>
      </c>
      <c r="L9" s="90">
        <f t="shared" ref="L9" si="45">RANK(K9,K$5:K$104,0)</f>
        <v>93</v>
      </c>
      <c r="M9" s="249">
        <v>146</v>
      </c>
      <c r="N9" s="90">
        <f t="shared" ref="N9" si="46">RANK(M9,M$5:M$104,0)</f>
        <v>83</v>
      </c>
      <c r="O9" s="87">
        <v>146</v>
      </c>
      <c r="P9" s="90">
        <f t="shared" ref="P9" si="47">RANK(O9,O$5:O$104,0)</f>
        <v>99</v>
      </c>
      <c r="Q9" s="89">
        <v>138</v>
      </c>
      <c r="R9" s="90">
        <f t="shared" ref="R9" si="48">RANK(Q9,Q$5:Q$104,0)</f>
        <v>82</v>
      </c>
      <c r="S9" s="89"/>
      <c r="T9" s="90"/>
      <c r="U9" s="89">
        <v>105</v>
      </c>
      <c r="V9" s="90">
        <f t="shared" ref="V9" si="49">RANK(U9,U$5:U$104,0)</f>
        <v>82</v>
      </c>
      <c r="W9" s="72">
        <v>135</v>
      </c>
      <c r="X9" s="90">
        <f t="shared" ref="X9" si="50">RANK(W9,W$5:W$104,0)</f>
        <v>92</v>
      </c>
      <c r="Y9" s="91">
        <v>156</v>
      </c>
      <c r="Z9" s="90">
        <f t="shared" ref="Z9" si="51">RANK(Y9,Y$5:Y$104,0)</f>
        <v>25</v>
      </c>
      <c r="AA9" s="108">
        <f t="shared" si="11"/>
        <v>125.8</v>
      </c>
      <c r="AB9" s="90">
        <f t="shared" si="12"/>
        <v>93</v>
      </c>
      <c r="AE9" s="166">
        <v>205</v>
      </c>
      <c r="AF9" s="89">
        <v>188</v>
      </c>
      <c r="AG9" s="90">
        <f t="shared" ref="AG9" si="52">RANK(AF9,AF$5:AF$104,0)</f>
        <v>15</v>
      </c>
      <c r="AH9" s="24">
        <v>186</v>
      </c>
      <c r="AI9" s="90">
        <f t="shared" ref="AI9" si="53">RANK(AH9,AH$5:AH$104,0)</f>
        <v>51</v>
      </c>
      <c r="AJ9" s="72">
        <v>178</v>
      </c>
      <c r="AK9" s="90">
        <f t="shared" ref="AK9" si="54">RANK(AJ9,AJ$5:AJ$104,0)</f>
        <v>20</v>
      </c>
      <c r="AL9" s="108">
        <f t="shared" si="16"/>
        <v>184</v>
      </c>
      <c r="AM9" s="90">
        <f t="shared" si="17"/>
        <v>26</v>
      </c>
    </row>
    <row r="10" spans="1:39" x14ac:dyDescent="0.2">
      <c r="A10" s="6">
        <v>206</v>
      </c>
      <c r="B10" s="86" t="s">
        <v>21</v>
      </c>
      <c r="C10" s="89">
        <v>113</v>
      </c>
      <c r="D10" s="90">
        <f t="shared" ref="D10" si="55">RANK(C10,C$5:C$104,0)</f>
        <v>24</v>
      </c>
      <c r="E10" s="89">
        <v>101</v>
      </c>
      <c r="F10" s="90">
        <f t="shared" ref="F10" si="56">RANK(E10,E$5:E$104,0)</f>
        <v>84</v>
      </c>
      <c r="G10" s="89">
        <v>144</v>
      </c>
      <c r="H10" s="90">
        <f t="shared" si="2"/>
        <v>3</v>
      </c>
      <c r="I10" s="246">
        <v>118</v>
      </c>
      <c r="J10" s="90">
        <f t="shared" si="2"/>
        <v>26</v>
      </c>
      <c r="K10" s="89">
        <v>132</v>
      </c>
      <c r="L10" s="90">
        <f t="shared" ref="L10" si="57">RANK(K10,K$5:K$104,0)</f>
        <v>78</v>
      </c>
      <c r="M10" s="249">
        <v>146</v>
      </c>
      <c r="N10" s="90">
        <f t="shared" ref="N10" si="58">RANK(M10,M$5:M$104,0)</f>
        <v>83</v>
      </c>
      <c r="O10" s="87">
        <v>145</v>
      </c>
      <c r="P10" s="90">
        <f t="shared" ref="P10" si="59">RANK(O10,O$5:O$104,0)</f>
        <v>100</v>
      </c>
      <c r="Q10" s="89">
        <v>140</v>
      </c>
      <c r="R10" s="90">
        <f t="shared" ref="R10" si="60">RANK(Q10,Q$5:Q$104,0)</f>
        <v>70</v>
      </c>
      <c r="S10" s="89">
        <v>165</v>
      </c>
      <c r="T10" s="90">
        <f t="shared" ref="T10" si="61">RANK(S10,S$5:S$104,0)</f>
        <v>1</v>
      </c>
      <c r="U10" s="89">
        <v>103</v>
      </c>
      <c r="V10" s="90">
        <f t="shared" ref="V10" si="62">RANK(U10,U$5:U$104,0)</f>
        <v>98</v>
      </c>
      <c r="W10" s="72">
        <v>149</v>
      </c>
      <c r="X10" s="90">
        <f t="shared" ref="X10" si="63">RANK(W10,W$5:W$104,0)</f>
        <v>1</v>
      </c>
      <c r="Y10" s="91">
        <v>155</v>
      </c>
      <c r="Z10" s="90">
        <f t="shared" ref="Z10" si="64">RANK(Y10,Y$5:Y$104,0)</f>
        <v>27</v>
      </c>
      <c r="AA10" s="108">
        <f t="shared" si="11"/>
        <v>129.1</v>
      </c>
      <c r="AB10" s="90">
        <f t="shared" si="12"/>
        <v>69</v>
      </c>
      <c r="AE10" s="166">
        <v>206</v>
      </c>
      <c r="AF10" s="89">
        <v>187</v>
      </c>
      <c r="AG10" s="90">
        <f t="shared" ref="AG10" si="65">RANK(AF10,AF$5:AF$104,0)</f>
        <v>26</v>
      </c>
      <c r="AH10" s="24">
        <v>186</v>
      </c>
      <c r="AI10" s="90">
        <f t="shared" ref="AI10" si="66">RANK(AH10,AH$5:AH$104,0)</f>
        <v>51</v>
      </c>
      <c r="AJ10" s="72">
        <v>178</v>
      </c>
      <c r="AK10" s="90">
        <f t="shared" ref="AK10" si="67">RANK(AJ10,AJ$5:AJ$104,0)</f>
        <v>20</v>
      </c>
      <c r="AL10" s="108">
        <f t="shared" si="16"/>
        <v>183.66666666666666</v>
      </c>
      <c r="AM10" s="90">
        <f t="shared" si="17"/>
        <v>33</v>
      </c>
    </row>
    <row r="11" spans="1:39" x14ac:dyDescent="0.2">
      <c r="A11" s="6">
        <v>207</v>
      </c>
      <c r="B11" s="93" t="s">
        <v>22</v>
      </c>
      <c r="C11" s="89">
        <v>106</v>
      </c>
      <c r="D11" s="90">
        <f t="shared" ref="D11" si="68">RANK(C11,C$5:C$104,0)</f>
        <v>85</v>
      </c>
      <c r="E11" s="89">
        <v>100</v>
      </c>
      <c r="F11" s="90">
        <f t="shared" ref="F11" si="69">RANK(E11,E$5:E$104,0)</f>
        <v>90</v>
      </c>
      <c r="G11" s="89">
        <v>137</v>
      </c>
      <c r="H11" s="90">
        <f t="shared" si="2"/>
        <v>73</v>
      </c>
      <c r="I11" s="246">
        <v>116</v>
      </c>
      <c r="J11" s="90">
        <f t="shared" si="2"/>
        <v>47</v>
      </c>
      <c r="K11" s="89">
        <v>134</v>
      </c>
      <c r="L11" s="90">
        <f t="shared" ref="L11" si="70">RANK(K11,K$5:K$104,0)</f>
        <v>63</v>
      </c>
      <c r="M11" s="249">
        <v>149</v>
      </c>
      <c r="N11" s="90">
        <f t="shared" ref="N11" si="71">RANK(M11,M$5:M$104,0)</f>
        <v>53</v>
      </c>
      <c r="O11" s="87">
        <v>152</v>
      </c>
      <c r="P11" s="90">
        <f t="shared" ref="P11" si="72">RANK(O11,O$5:O$104,0)</f>
        <v>74</v>
      </c>
      <c r="Q11" s="89">
        <v>142</v>
      </c>
      <c r="R11" s="90">
        <f t="shared" ref="R11" si="73">RANK(Q11,Q$5:Q$104,0)</f>
        <v>67</v>
      </c>
      <c r="S11" s="89"/>
      <c r="T11" s="90"/>
      <c r="U11" s="89">
        <v>105</v>
      </c>
      <c r="V11" s="90">
        <f t="shared" ref="V11" si="74">RANK(U11,U$5:U$104,0)</f>
        <v>82</v>
      </c>
      <c r="W11" s="72">
        <v>136</v>
      </c>
      <c r="X11" s="90">
        <f t="shared" ref="X11" si="75">RANK(W11,W$5:W$104,0)</f>
        <v>81</v>
      </c>
      <c r="Y11" s="91">
        <v>146</v>
      </c>
      <c r="Z11" s="90">
        <f t="shared" ref="Z11" si="76">RANK(Y11,Y$5:Y$104,0)</f>
        <v>43</v>
      </c>
      <c r="AA11" s="108">
        <f t="shared" si="11"/>
        <v>127.7</v>
      </c>
      <c r="AB11" s="90">
        <f t="shared" si="12"/>
        <v>81</v>
      </c>
      <c r="AE11" s="166">
        <v>207</v>
      </c>
      <c r="AF11" s="89">
        <v>180</v>
      </c>
      <c r="AG11" s="90">
        <f t="shared" ref="AG11" si="77">RANK(AF11,AF$5:AF$104,0)</f>
        <v>86</v>
      </c>
      <c r="AH11" s="24">
        <v>185</v>
      </c>
      <c r="AI11" s="90">
        <f t="shared" ref="AI11" si="78">RANK(AH11,AH$5:AH$104,0)</f>
        <v>75</v>
      </c>
      <c r="AJ11" s="72">
        <v>178</v>
      </c>
      <c r="AK11" s="90">
        <f t="shared" ref="AK11" si="79">RANK(AJ11,AJ$5:AJ$104,0)</f>
        <v>20</v>
      </c>
      <c r="AL11" s="108">
        <f t="shared" si="16"/>
        <v>181</v>
      </c>
      <c r="AM11" s="90">
        <f t="shared" si="17"/>
        <v>90</v>
      </c>
    </row>
    <row r="12" spans="1:39" x14ac:dyDescent="0.2">
      <c r="A12" s="6">
        <v>208</v>
      </c>
      <c r="B12" s="93" t="s">
        <v>27</v>
      </c>
      <c r="C12" s="89">
        <v>107</v>
      </c>
      <c r="D12" s="90">
        <f t="shared" ref="D12" si="80">RANK(C12,C$5:C$104,0)</f>
        <v>66</v>
      </c>
      <c r="E12" s="89">
        <v>99</v>
      </c>
      <c r="F12" s="90">
        <f t="shared" ref="F12" si="81">RANK(E12,E$5:E$104,0)</f>
        <v>96</v>
      </c>
      <c r="G12" s="89">
        <v>137</v>
      </c>
      <c r="H12" s="90">
        <f t="shared" si="2"/>
        <v>73</v>
      </c>
      <c r="I12" s="246">
        <v>114</v>
      </c>
      <c r="J12" s="90">
        <f t="shared" si="2"/>
        <v>69</v>
      </c>
      <c r="K12" s="89">
        <v>134</v>
      </c>
      <c r="L12" s="90">
        <f t="shared" ref="L12" si="82">RANK(K12,K$5:K$104,0)</f>
        <v>63</v>
      </c>
      <c r="M12" s="249">
        <v>149</v>
      </c>
      <c r="N12" s="90">
        <f t="shared" ref="N12" si="83">RANK(M12,M$5:M$104,0)</f>
        <v>53</v>
      </c>
      <c r="O12" s="87">
        <v>153</v>
      </c>
      <c r="P12" s="90">
        <f t="shared" ref="P12" si="84">RANK(O12,O$5:O$104,0)</f>
        <v>46</v>
      </c>
      <c r="Q12" s="89">
        <v>140</v>
      </c>
      <c r="R12" s="90">
        <f t="shared" ref="R12" si="85">RANK(Q12,Q$5:Q$104,0)</f>
        <v>70</v>
      </c>
      <c r="S12" s="89"/>
      <c r="T12" s="90"/>
      <c r="U12" s="89">
        <v>105</v>
      </c>
      <c r="V12" s="90">
        <f t="shared" ref="V12" si="86">RANK(U12,U$5:U$104,0)</f>
        <v>82</v>
      </c>
      <c r="W12" s="72">
        <v>136</v>
      </c>
      <c r="X12" s="90">
        <f t="shared" ref="X12" si="87">RANK(W12,W$5:W$104,0)</f>
        <v>81</v>
      </c>
      <c r="Y12" s="91">
        <v>137</v>
      </c>
      <c r="Z12" s="90">
        <f t="shared" ref="Z12" si="88">RANK(Y12,Y$5:Y$104,0)</f>
        <v>71</v>
      </c>
      <c r="AA12" s="108">
        <f t="shared" si="11"/>
        <v>127.4</v>
      </c>
      <c r="AB12" s="90">
        <f t="shared" si="12"/>
        <v>85</v>
      </c>
      <c r="AE12" s="166">
        <v>208</v>
      </c>
      <c r="AF12" s="89">
        <v>180</v>
      </c>
      <c r="AG12" s="90">
        <f t="shared" ref="AG12" si="89">RANK(AF12,AF$5:AF$104,0)</f>
        <v>86</v>
      </c>
      <c r="AH12" s="24">
        <v>185</v>
      </c>
      <c r="AI12" s="90">
        <f t="shared" ref="AI12" si="90">RANK(AH12,AH$5:AH$104,0)</f>
        <v>75</v>
      </c>
      <c r="AJ12" s="72">
        <v>178</v>
      </c>
      <c r="AK12" s="90">
        <f t="shared" ref="AK12" si="91">RANK(AJ12,AJ$5:AJ$104,0)</f>
        <v>20</v>
      </c>
      <c r="AL12" s="108">
        <f t="shared" si="16"/>
        <v>181</v>
      </c>
      <c r="AM12" s="90">
        <f t="shared" si="17"/>
        <v>90</v>
      </c>
    </row>
    <row r="13" spans="1:39" x14ac:dyDescent="0.2">
      <c r="A13" s="6">
        <v>209</v>
      </c>
      <c r="B13" s="93" t="s">
        <v>30</v>
      </c>
      <c r="C13" s="89">
        <v>106</v>
      </c>
      <c r="D13" s="90">
        <f t="shared" ref="D13" si="92">RANK(C13,C$5:C$104,0)</f>
        <v>85</v>
      </c>
      <c r="E13" s="89">
        <v>99</v>
      </c>
      <c r="F13" s="90">
        <f t="shared" ref="F13" si="93">RANK(E13,E$5:E$104,0)</f>
        <v>96</v>
      </c>
      <c r="G13" s="89">
        <v>134</v>
      </c>
      <c r="H13" s="90">
        <f t="shared" si="2"/>
        <v>95</v>
      </c>
      <c r="I13" s="246">
        <v>110</v>
      </c>
      <c r="J13" s="90">
        <f t="shared" si="2"/>
        <v>93</v>
      </c>
      <c r="K13" s="89">
        <v>125</v>
      </c>
      <c r="L13" s="90">
        <f t="shared" ref="L13" si="94">RANK(K13,K$5:K$104,0)</f>
        <v>98</v>
      </c>
      <c r="M13" s="249">
        <v>145</v>
      </c>
      <c r="N13" s="90">
        <f t="shared" ref="N13" si="95">RANK(M13,M$5:M$104,0)</f>
        <v>88</v>
      </c>
      <c r="O13" s="87">
        <v>152</v>
      </c>
      <c r="P13" s="90">
        <f t="shared" ref="P13" si="96">RANK(O13,O$5:O$104,0)</f>
        <v>74</v>
      </c>
      <c r="Q13" s="89">
        <v>138</v>
      </c>
      <c r="R13" s="90">
        <f t="shared" ref="R13" si="97">RANK(Q13,Q$5:Q$104,0)</f>
        <v>82</v>
      </c>
      <c r="S13" s="89"/>
      <c r="T13" s="90"/>
      <c r="U13" s="89">
        <v>103</v>
      </c>
      <c r="V13" s="90">
        <f t="shared" ref="V13" si="98">RANK(U13,U$5:U$104,0)</f>
        <v>98</v>
      </c>
      <c r="W13" s="72">
        <v>135</v>
      </c>
      <c r="X13" s="90">
        <f t="shared" ref="X13" si="99">RANK(W13,W$5:W$104,0)</f>
        <v>92</v>
      </c>
      <c r="Y13" s="91">
        <v>132</v>
      </c>
      <c r="Z13" s="90">
        <f t="shared" ref="Z13" si="100">RANK(Y13,Y$5:Y$104,0)</f>
        <v>90</v>
      </c>
      <c r="AA13" s="108">
        <f t="shared" si="11"/>
        <v>124.7</v>
      </c>
      <c r="AB13" s="90">
        <f t="shared" si="12"/>
        <v>97</v>
      </c>
      <c r="AE13" s="166">
        <v>209</v>
      </c>
      <c r="AF13" s="89">
        <v>182</v>
      </c>
      <c r="AG13" s="90">
        <f t="shared" ref="AG13" si="101">RANK(AF13,AF$5:AF$104,0)</f>
        <v>69</v>
      </c>
      <c r="AH13" s="24">
        <v>185</v>
      </c>
      <c r="AI13" s="90">
        <f t="shared" ref="AI13" si="102">RANK(AH13,AH$5:AH$104,0)</f>
        <v>75</v>
      </c>
      <c r="AJ13" s="72">
        <v>178</v>
      </c>
      <c r="AK13" s="90">
        <f t="shared" ref="AK13" si="103">RANK(AJ13,AJ$5:AJ$104,0)</f>
        <v>20</v>
      </c>
      <c r="AL13" s="108">
        <f t="shared" si="16"/>
        <v>181.66666666666666</v>
      </c>
      <c r="AM13" s="90">
        <f t="shared" si="17"/>
        <v>75</v>
      </c>
    </row>
    <row r="14" spans="1:39" x14ac:dyDescent="0.2">
      <c r="A14" s="17">
        <v>210</v>
      </c>
      <c r="B14" s="94" t="s">
        <v>34</v>
      </c>
      <c r="C14" s="97">
        <v>106</v>
      </c>
      <c r="D14" s="98">
        <f t="shared" ref="D14" si="104">RANK(C14,C$5:C$104,0)</f>
        <v>85</v>
      </c>
      <c r="E14" s="97">
        <v>101</v>
      </c>
      <c r="F14" s="98">
        <f t="shared" ref="F14" si="105">RANK(E14,E$5:E$104,0)</f>
        <v>84</v>
      </c>
      <c r="G14" s="89">
        <v>134</v>
      </c>
      <c r="H14" s="90">
        <f t="shared" si="2"/>
        <v>95</v>
      </c>
      <c r="I14" s="246">
        <v>110</v>
      </c>
      <c r="J14" s="90">
        <f t="shared" si="2"/>
        <v>93</v>
      </c>
      <c r="K14" s="89">
        <v>125</v>
      </c>
      <c r="L14" s="90">
        <f t="shared" ref="L14" si="106">RANK(K14,K$5:K$104,0)</f>
        <v>98</v>
      </c>
      <c r="M14" s="249">
        <v>145</v>
      </c>
      <c r="N14" s="90">
        <f t="shared" ref="N14" si="107">RANK(M14,M$5:M$104,0)</f>
        <v>88</v>
      </c>
      <c r="O14" s="87">
        <v>147</v>
      </c>
      <c r="P14" s="90">
        <f t="shared" ref="P14" si="108">RANK(O14,O$5:O$104,0)</f>
        <v>91</v>
      </c>
      <c r="Q14" s="89">
        <v>140</v>
      </c>
      <c r="R14" s="90">
        <f t="shared" ref="R14" si="109">RANK(Q14,Q$5:Q$104,0)</f>
        <v>70</v>
      </c>
      <c r="S14" s="89"/>
      <c r="T14" s="90"/>
      <c r="U14" s="89">
        <v>105</v>
      </c>
      <c r="V14" s="90">
        <f t="shared" ref="V14" si="110">RANK(U14,U$5:U$104,0)</f>
        <v>82</v>
      </c>
      <c r="W14" s="72">
        <v>134</v>
      </c>
      <c r="X14" s="90">
        <f t="shared" ref="X14" si="111">RANK(W14,W$5:W$104,0)</f>
        <v>98</v>
      </c>
      <c r="Y14" s="91">
        <v>134</v>
      </c>
      <c r="Z14" s="90">
        <f t="shared" ref="Z14" si="112">RANK(Y14,Y$5:Y$104,0)</f>
        <v>84</v>
      </c>
      <c r="AA14" s="110">
        <f t="shared" si="11"/>
        <v>124.7</v>
      </c>
      <c r="AB14" s="98">
        <f t="shared" si="12"/>
        <v>97</v>
      </c>
      <c r="AE14" s="179">
        <v>210</v>
      </c>
      <c r="AF14" s="97">
        <v>182</v>
      </c>
      <c r="AG14" s="98">
        <f t="shared" ref="AG14" si="113">RANK(AF14,AF$5:AF$104,0)</f>
        <v>69</v>
      </c>
      <c r="AH14" s="25">
        <v>184</v>
      </c>
      <c r="AI14" s="98">
        <f t="shared" ref="AI14" si="114">RANK(AH14,AH$5:AH$104,0)</f>
        <v>94</v>
      </c>
      <c r="AJ14" s="73">
        <v>178</v>
      </c>
      <c r="AK14" s="98">
        <f t="shared" ref="AK14" si="115">RANK(AJ14,AJ$5:AJ$104,0)</f>
        <v>20</v>
      </c>
      <c r="AL14" s="110">
        <f t="shared" si="16"/>
        <v>181.33333333333334</v>
      </c>
      <c r="AM14" s="98">
        <f t="shared" si="17"/>
        <v>84</v>
      </c>
    </row>
    <row r="15" spans="1:39" x14ac:dyDescent="0.2">
      <c r="A15" s="3">
        <v>211</v>
      </c>
      <c r="B15" s="80" t="s">
        <v>34</v>
      </c>
      <c r="C15" s="83">
        <v>107</v>
      </c>
      <c r="D15" s="84">
        <f t="shared" ref="D15" si="116">RANK(C15,C$5:C$104,0)</f>
        <v>66</v>
      </c>
      <c r="E15" s="83">
        <v>100</v>
      </c>
      <c r="F15" s="84">
        <f t="shared" ref="F15" si="117">RANK(E15,E$5:E$104,0)</f>
        <v>90</v>
      </c>
      <c r="G15" s="83">
        <v>133</v>
      </c>
      <c r="H15" s="84">
        <f t="shared" si="2"/>
        <v>99</v>
      </c>
      <c r="I15" s="245">
        <v>110</v>
      </c>
      <c r="J15" s="84">
        <f t="shared" si="2"/>
        <v>93</v>
      </c>
      <c r="K15" s="83">
        <v>125</v>
      </c>
      <c r="L15" s="84">
        <f t="shared" ref="L15" si="118">RANK(K15,K$5:K$104,0)</f>
        <v>98</v>
      </c>
      <c r="M15" s="248">
        <v>144</v>
      </c>
      <c r="N15" s="84">
        <f t="shared" ref="N15" si="119">RANK(M15,M$5:M$104,0)</f>
        <v>98</v>
      </c>
      <c r="O15" s="81">
        <v>147</v>
      </c>
      <c r="P15" s="84">
        <f t="shared" ref="P15" si="120">RANK(O15,O$5:O$104,0)</f>
        <v>91</v>
      </c>
      <c r="Q15" s="83">
        <v>140</v>
      </c>
      <c r="R15" s="84">
        <f t="shared" ref="R15" si="121">RANK(Q15,Q$5:Q$104,0)</f>
        <v>70</v>
      </c>
      <c r="S15" s="83"/>
      <c r="T15" s="84"/>
      <c r="U15" s="83">
        <v>105</v>
      </c>
      <c r="V15" s="84">
        <f t="shared" ref="V15" si="122">RANK(U15,U$5:U$104,0)</f>
        <v>82</v>
      </c>
      <c r="W15" s="71">
        <v>134</v>
      </c>
      <c r="X15" s="84">
        <f t="shared" ref="X15" si="123">RANK(W15,W$5:W$104,0)</f>
        <v>98</v>
      </c>
      <c r="Y15" s="85">
        <v>134</v>
      </c>
      <c r="Z15" s="84">
        <f t="shared" ref="Z15" si="124">RANK(Y15,Y$5:Y$104,0)</f>
        <v>84</v>
      </c>
      <c r="AA15" s="106">
        <f t="shared" si="11"/>
        <v>124.5</v>
      </c>
      <c r="AB15" s="84">
        <f t="shared" si="12"/>
        <v>100</v>
      </c>
      <c r="AE15" s="156">
        <v>211</v>
      </c>
      <c r="AF15" s="83">
        <v>182</v>
      </c>
      <c r="AG15" s="84">
        <f t="shared" ref="AG15" si="125">RANK(AF15,AF$5:AF$104,0)</f>
        <v>69</v>
      </c>
      <c r="AH15" s="23">
        <v>184</v>
      </c>
      <c r="AI15" s="84">
        <f t="shared" ref="AI15" si="126">RANK(AH15,AH$5:AH$104,0)</f>
        <v>94</v>
      </c>
      <c r="AJ15" s="71">
        <v>178</v>
      </c>
      <c r="AK15" s="84">
        <f t="shared" ref="AK15" si="127">RANK(AJ15,AJ$5:AJ$104,0)</f>
        <v>20</v>
      </c>
      <c r="AL15" s="106">
        <f t="shared" si="16"/>
        <v>181.33333333333334</v>
      </c>
      <c r="AM15" s="84">
        <f t="shared" si="17"/>
        <v>84</v>
      </c>
    </row>
    <row r="16" spans="1:39" x14ac:dyDescent="0.2">
      <c r="A16" s="6">
        <v>212</v>
      </c>
      <c r="B16" s="86" t="s">
        <v>39</v>
      </c>
      <c r="C16" s="89">
        <v>107</v>
      </c>
      <c r="D16" s="90">
        <f t="shared" ref="D16" si="128">RANK(C16,C$5:C$104,0)</f>
        <v>66</v>
      </c>
      <c r="E16" s="89">
        <v>102</v>
      </c>
      <c r="F16" s="90">
        <f t="shared" ref="F16" si="129">RANK(E16,E$5:E$104,0)</f>
        <v>80</v>
      </c>
      <c r="G16" s="89">
        <v>134</v>
      </c>
      <c r="H16" s="90">
        <f t="shared" si="2"/>
        <v>95</v>
      </c>
      <c r="I16" s="246">
        <v>112</v>
      </c>
      <c r="J16" s="90">
        <f t="shared" si="2"/>
        <v>83</v>
      </c>
      <c r="K16" s="89">
        <v>132</v>
      </c>
      <c r="L16" s="90">
        <f t="shared" ref="L16" si="130">RANK(K16,K$5:K$104,0)</f>
        <v>78</v>
      </c>
      <c r="M16" s="249">
        <v>146</v>
      </c>
      <c r="N16" s="90">
        <f t="shared" ref="N16" si="131">RANK(M16,M$5:M$104,0)</f>
        <v>83</v>
      </c>
      <c r="O16" s="87">
        <v>151</v>
      </c>
      <c r="P16" s="90">
        <f t="shared" ref="P16" si="132">RANK(O16,O$5:O$104,0)</f>
        <v>86</v>
      </c>
      <c r="Q16" s="89">
        <v>138</v>
      </c>
      <c r="R16" s="90">
        <f t="shared" ref="R16" si="133">RANK(Q16,Q$5:Q$104,0)</f>
        <v>82</v>
      </c>
      <c r="S16" s="89"/>
      <c r="T16" s="90"/>
      <c r="U16" s="89">
        <v>108</v>
      </c>
      <c r="V16" s="90">
        <f t="shared" ref="V16" si="134">RANK(U16,U$5:U$104,0)</f>
        <v>48</v>
      </c>
      <c r="W16" s="72">
        <v>136</v>
      </c>
      <c r="X16" s="90">
        <f t="shared" ref="X16" si="135">RANK(W16,W$5:W$104,0)</f>
        <v>81</v>
      </c>
      <c r="Y16" s="91">
        <v>158</v>
      </c>
      <c r="Z16" s="90">
        <f t="shared" ref="Z16" si="136">RANK(Y16,Y$5:Y$104,0)</f>
        <v>20</v>
      </c>
      <c r="AA16" s="108">
        <f t="shared" si="11"/>
        <v>126.6</v>
      </c>
      <c r="AB16" s="90">
        <f t="shared" si="12"/>
        <v>89</v>
      </c>
      <c r="AE16" s="166">
        <v>212</v>
      </c>
      <c r="AF16" s="89">
        <v>183</v>
      </c>
      <c r="AG16" s="90">
        <f t="shared" ref="AG16" si="137">RANK(AF16,AF$5:AF$104,0)</f>
        <v>61</v>
      </c>
      <c r="AH16" s="24">
        <v>184</v>
      </c>
      <c r="AI16" s="90">
        <f t="shared" ref="AI16" si="138">RANK(AH16,AH$5:AH$104,0)</f>
        <v>94</v>
      </c>
      <c r="AJ16" s="72">
        <v>178</v>
      </c>
      <c r="AK16" s="90">
        <f t="shared" ref="AK16" si="139">RANK(AJ16,AJ$5:AJ$104,0)</f>
        <v>20</v>
      </c>
      <c r="AL16" s="108">
        <f t="shared" si="16"/>
        <v>181.66666666666666</v>
      </c>
      <c r="AM16" s="90">
        <f t="shared" si="17"/>
        <v>75</v>
      </c>
    </row>
    <row r="17" spans="1:39" x14ac:dyDescent="0.2">
      <c r="A17" s="6">
        <v>213</v>
      </c>
      <c r="B17" s="86" t="s">
        <v>41</v>
      </c>
      <c r="C17" s="89">
        <v>108</v>
      </c>
      <c r="D17" s="90">
        <f t="shared" ref="D17" si="140">RANK(C17,C$5:C$104,0)</f>
        <v>55</v>
      </c>
      <c r="E17" s="89">
        <v>112</v>
      </c>
      <c r="F17" s="90">
        <f t="shared" ref="F17" si="141">RANK(E17,E$5:E$104,0)</f>
        <v>29</v>
      </c>
      <c r="G17" s="89">
        <v>136</v>
      </c>
      <c r="H17" s="90">
        <f t="shared" si="2"/>
        <v>79</v>
      </c>
      <c r="I17" s="246">
        <v>115</v>
      </c>
      <c r="J17" s="90">
        <f t="shared" si="2"/>
        <v>54</v>
      </c>
      <c r="K17" s="89">
        <v>134</v>
      </c>
      <c r="L17" s="90">
        <f t="shared" ref="L17" si="142">RANK(K17,K$5:K$104,0)</f>
        <v>63</v>
      </c>
      <c r="M17" s="249">
        <v>149</v>
      </c>
      <c r="N17" s="90">
        <f t="shared" ref="N17" si="143">RANK(M17,M$5:M$104,0)</f>
        <v>53</v>
      </c>
      <c r="O17" s="87">
        <v>151</v>
      </c>
      <c r="P17" s="90">
        <f t="shared" ref="P17" si="144">RANK(O17,O$5:O$104,0)</f>
        <v>86</v>
      </c>
      <c r="Q17" s="89">
        <v>138</v>
      </c>
      <c r="R17" s="90">
        <f t="shared" ref="R17" si="145">RANK(Q17,Q$5:Q$104,0)</f>
        <v>82</v>
      </c>
      <c r="S17" s="89"/>
      <c r="T17" s="90"/>
      <c r="U17" s="89">
        <v>105</v>
      </c>
      <c r="V17" s="90">
        <f t="shared" ref="V17" si="146">RANK(U17,U$5:U$104,0)</f>
        <v>82</v>
      </c>
      <c r="W17" s="72">
        <v>137</v>
      </c>
      <c r="X17" s="90">
        <f t="shared" ref="X17" si="147">RANK(W17,W$5:W$104,0)</f>
        <v>66</v>
      </c>
      <c r="Y17" s="91">
        <v>137</v>
      </c>
      <c r="Z17" s="90">
        <f t="shared" ref="Z17" si="148">RANK(Y17,Y$5:Y$104,0)</f>
        <v>71</v>
      </c>
      <c r="AA17" s="108">
        <f t="shared" si="11"/>
        <v>128.5</v>
      </c>
      <c r="AB17" s="90">
        <f t="shared" si="12"/>
        <v>75</v>
      </c>
      <c r="AE17" s="166">
        <v>213</v>
      </c>
      <c r="AF17" s="89">
        <v>183</v>
      </c>
      <c r="AG17" s="90">
        <f t="shared" ref="AG17" si="149">RANK(AF17,AF$5:AF$104,0)</f>
        <v>61</v>
      </c>
      <c r="AH17" s="24">
        <v>184</v>
      </c>
      <c r="AI17" s="90">
        <f t="shared" ref="AI17" si="150">RANK(AH17,AH$5:AH$104,0)</f>
        <v>94</v>
      </c>
      <c r="AJ17" s="72">
        <v>178</v>
      </c>
      <c r="AK17" s="90">
        <f t="shared" ref="AK17" si="151">RANK(AJ17,AJ$5:AJ$104,0)</f>
        <v>20</v>
      </c>
      <c r="AL17" s="108">
        <f t="shared" si="16"/>
        <v>181.66666666666666</v>
      </c>
      <c r="AM17" s="90">
        <f t="shared" si="17"/>
        <v>75</v>
      </c>
    </row>
    <row r="18" spans="1:39" x14ac:dyDescent="0.2">
      <c r="A18" s="6">
        <v>214</v>
      </c>
      <c r="B18" s="86" t="s">
        <v>44</v>
      </c>
      <c r="C18" s="89">
        <v>110</v>
      </c>
      <c r="D18" s="90">
        <f t="shared" ref="D18" si="152">RANK(C18,C$5:C$104,0)</f>
        <v>48</v>
      </c>
      <c r="E18" s="89">
        <v>109</v>
      </c>
      <c r="F18" s="90">
        <f t="shared" ref="F18" si="153">RANK(E18,E$5:E$104,0)</f>
        <v>40</v>
      </c>
      <c r="G18" s="89">
        <v>139</v>
      </c>
      <c r="H18" s="90">
        <f t="shared" si="2"/>
        <v>44</v>
      </c>
      <c r="I18" s="246">
        <v>115</v>
      </c>
      <c r="J18" s="90">
        <f t="shared" si="2"/>
        <v>54</v>
      </c>
      <c r="K18" s="89">
        <v>133</v>
      </c>
      <c r="L18" s="90">
        <f t="shared" ref="L18" si="154">RANK(K18,K$5:K$104,0)</f>
        <v>74</v>
      </c>
      <c r="M18" s="249">
        <v>149</v>
      </c>
      <c r="N18" s="90">
        <f t="shared" ref="N18" si="155">RANK(M18,M$5:M$104,0)</f>
        <v>53</v>
      </c>
      <c r="O18" s="87">
        <v>153</v>
      </c>
      <c r="P18" s="90">
        <f t="shared" ref="P18" si="156">RANK(O18,O$5:O$104,0)</f>
        <v>46</v>
      </c>
      <c r="Q18" s="89">
        <v>140</v>
      </c>
      <c r="R18" s="90">
        <f t="shared" ref="R18" si="157">RANK(Q18,Q$5:Q$104,0)</f>
        <v>70</v>
      </c>
      <c r="S18" s="89">
        <v>165</v>
      </c>
      <c r="T18" s="90">
        <f t="shared" ref="T18" si="158">RANK(S18,S$5:S$104,0)</f>
        <v>1</v>
      </c>
      <c r="U18" s="89">
        <v>105</v>
      </c>
      <c r="V18" s="90">
        <f t="shared" ref="V18" si="159">RANK(U18,U$5:U$104,0)</f>
        <v>82</v>
      </c>
      <c r="W18" s="72">
        <v>138</v>
      </c>
      <c r="X18" s="90">
        <f t="shared" ref="X18" si="160">RANK(W18,W$5:W$104,0)</f>
        <v>44</v>
      </c>
      <c r="Y18" s="91">
        <v>146</v>
      </c>
      <c r="Z18" s="90">
        <f t="shared" ref="Z18" si="161">RANK(Y18,Y$5:Y$104,0)</f>
        <v>43</v>
      </c>
      <c r="AA18" s="108">
        <f t="shared" si="11"/>
        <v>129.1</v>
      </c>
      <c r="AB18" s="90">
        <f t="shared" si="12"/>
        <v>69</v>
      </c>
      <c r="AE18" s="166">
        <v>214</v>
      </c>
      <c r="AF18" s="89">
        <v>187</v>
      </c>
      <c r="AG18" s="90">
        <f t="shared" ref="AG18" si="162">RANK(AF18,AF$5:AF$104,0)</f>
        <v>26</v>
      </c>
      <c r="AH18" s="24">
        <v>188</v>
      </c>
      <c r="AI18" s="90">
        <f t="shared" ref="AI18" si="163">RANK(AH18,AH$5:AH$104,0)</f>
        <v>8</v>
      </c>
      <c r="AJ18" s="72">
        <v>178</v>
      </c>
      <c r="AK18" s="90">
        <f t="shared" ref="AK18" si="164">RANK(AJ18,AJ$5:AJ$104,0)</f>
        <v>20</v>
      </c>
      <c r="AL18" s="108">
        <f t="shared" si="16"/>
        <v>184.33333333333334</v>
      </c>
      <c r="AM18" s="90">
        <f t="shared" si="17"/>
        <v>19</v>
      </c>
    </row>
    <row r="19" spans="1:39" x14ac:dyDescent="0.2">
      <c r="A19" s="6">
        <v>215</v>
      </c>
      <c r="B19" s="92" t="s">
        <v>47</v>
      </c>
      <c r="C19" s="89">
        <v>115</v>
      </c>
      <c r="D19" s="90">
        <f t="shared" ref="D19" si="165">RANK(C19,C$5:C$104,0)</f>
        <v>19</v>
      </c>
      <c r="E19" s="89">
        <v>117</v>
      </c>
      <c r="F19" s="90">
        <f t="shared" ref="F19" si="166">RANK(E19,E$5:E$104,0)</f>
        <v>25</v>
      </c>
      <c r="G19" s="89">
        <v>135</v>
      </c>
      <c r="H19" s="90">
        <f t="shared" si="2"/>
        <v>87</v>
      </c>
      <c r="I19" s="246">
        <v>120</v>
      </c>
      <c r="J19" s="90">
        <f t="shared" si="2"/>
        <v>17</v>
      </c>
      <c r="K19" s="89">
        <v>134</v>
      </c>
      <c r="L19" s="90">
        <f t="shared" ref="L19" si="167">RANK(K19,K$5:K$104,0)</f>
        <v>63</v>
      </c>
      <c r="M19" s="249">
        <v>149</v>
      </c>
      <c r="N19" s="90">
        <f t="shared" ref="N19" si="168">RANK(M19,M$5:M$104,0)</f>
        <v>53</v>
      </c>
      <c r="O19" s="87">
        <v>154</v>
      </c>
      <c r="P19" s="90">
        <f t="shared" ref="P19" si="169">RANK(O19,O$5:O$104,0)</f>
        <v>23</v>
      </c>
      <c r="Q19" s="89">
        <v>138</v>
      </c>
      <c r="R19" s="90">
        <f t="shared" ref="R19" si="170">RANK(Q19,Q$5:Q$104,0)</f>
        <v>82</v>
      </c>
      <c r="S19" s="89"/>
      <c r="T19" s="90"/>
      <c r="U19" s="89">
        <v>119</v>
      </c>
      <c r="V19" s="90">
        <f t="shared" ref="V19" si="171">RANK(U19,U$5:U$104,0)</f>
        <v>12</v>
      </c>
      <c r="W19" s="72">
        <v>137</v>
      </c>
      <c r="X19" s="90">
        <f t="shared" ref="X19" si="172">RANK(W19,W$5:W$104,0)</f>
        <v>66</v>
      </c>
      <c r="Y19" s="91">
        <v>146</v>
      </c>
      <c r="Z19" s="90">
        <f t="shared" ref="Z19" si="173">RANK(Y19,Y$5:Y$104,0)</f>
        <v>43</v>
      </c>
      <c r="AA19" s="108">
        <f t="shared" si="11"/>
        <v>131.80000000000001</v>
      </c>
      <c r="AB19" s="90">
        <f t="shared" si="12"/>
        <v>34</v>
      </c>
      <c r="AE19" s="166">
        <v>215</v>
      </c>
      <c r="AF19" s="89">
        <v>180</v>
      </c>
      <c r="AG19" s="90">
        <f t="shared" ref="AG19" si="174">RANK(AF19,AF$5:AF$104,0)</f>
        <v>86</v>
      </c>
      <c r="AH19" s="24">
        <v>187</v>
      </c>
      <c r="AI19" s="90">
        <f t="shared" ref="AI19" si="175">RANK(AH19,AH$5:AH$104,0)</f>
        <v>31</v>
      </c>
      <c r="AJ19" s="72">
        <v>178</v>
      </c>
      <c r="AK19" s="90">
        <f t="shared" ref="AK19" si="176">RANK(AJ19,AJ$5:AJ$104,0)</f>
        <v>20</v>
      </c>
      <c r="AL19" s="108">
        <f t="shared" si="16"/>
        <v>181.66666666666666</v>
      </c>
      <c r="AM19" s="90">
        <f t="shared" si="17"/>
        <v>75</v>
      </c>
    </row>
    <row r="20" spans="1:39" x14ac:dyDescent="0.2">
      <c r="A20" s="6">
        <v>216</v>
      </c>
      <c r="B20" s="86" t="s">
        <v>50</v>
      </c>
      <c r="C20" s="89">
        <v>114</v>
      </c>
      <c r="D20" s="90">
        <f t="shared" ref="D20" si="177">RANK(C20,C$5:C$104,0)</f>
        <v>21</v>
      </c>
      <c r="E20" s="89">
        <v>114</v>
      </c>
      <c r="F20" s="90">
        <f t="shared" ref="F20" si="178">RANK(E20,E$5:E$104,0)</f>
        <v>27</v>
      </c>
      <c r="G20" s="89">
        <v>141</v>
      </c>
      <c r="H20" s="90">
        <f t="shared" si="2"/>
        <v>30</v>
      </c>
      <c r="I20" s="246">
        <v>113</v>
      </c>
      <c r="J20" s="90">
        <f t="shared" si="2"/>
        <v>75</v>
      </c>
      <c r="K20" s="89">
        <v>137</v>
      </c>
      <c r="L20" s="90">
        <f t="shared" ref="L20" si="179">RANK(K20,K$5:K$104,0)</f>
        <v>22</v>
      </c>
      <c r="M20" s="249">
        <v>150</v>
      </c>
      <c r="N20" s="90">
        <f t="shared" ref="N20" si="180">RANK(M20,M$5:M$104,0)</f>
        <v>28</v>
      </c>
      <c r="O20" s="87">
        <v>153</v>
      </c>
      <c r="P20" s="90">
        <f t="shared" ref="P20" si="181">RANK(O20,O$5:O$104,0)</f>
        <v>46</v>
      </c>
      <c r="Q20" s="89">
        <v>138</v>
      </c>
      <c r="R20" s="90">
        <f t="shared" ref="R20" si="182">RANK(Q20,Q$5:Q$104,0)</f>
        <v>82</v>
      </c>
      <c r="S20" s="89"/>
      <c r="T20" s="90"/>
      <c r="U20" s="89">
        <v>108</v>
      </c>
      <c r="V20" s="90">
        <f t="shared" ref="V20" si="183">RANK(U20,U$5:U$104,0)</f>
        <v>48</v>
      </c>
      <c r="W20" s="72">
        <v>139</v>
      </c>
      <c r="X20" s="90">
        <f t="shared" ref="X20" si="184">RANK(W20,W$5:W$104,0)</f>
        <v>34</v>
      </c>
      <c r="Y20" s="91">
        <v>160</v>
      </c>
      <c r="Z20" s="90">
        <f t="shared" ref="Z20" si="185">RANK(Y20,Y$5:Y$104,0)</f>
        <v>18</v>
      </c>
      <c r="AA20" s="108">
        <f t="shared" si="11"/>
        <v>130.69999999999999</v>
      </c>
      <c r="AB20" s="90">
        <f t="shared" si="12"/>
        <v>42</v>
      </c>
      <c r="AE20" s="166">
        <v>216</v>
      </c>
      <c r="AF20" s="89">
        <v>182</v>
      </c>
      <c r="AG20" s="90">
        <f t="shared" ref="AG20" si="186">RANK(AF20,AF$5:AF$104,0)</f>
        <v>69</v>
      </c>
      <c r="AH20" s="24">
        <v>188</v>
      </c>
      <c r="AI20" s="90">
        <f t="shared" ref="AI20" si="187">RANK(AH20,AH$5:AH$104,0)</f>
        <v>8</v>
      </c>
      <c r="AJ20" s="72">
        <v>178</v>
      </c>
      <c r="AK20" s="90">
        <f t="shared" ref="AK20" si="188">RANK(AJ20,AJ$5:AJ$104,0)</f>
        <v>20</v>
      </c>
      <c r="AL20" s="108">
        <f t="shared" si="16"/>
        <v>182.66666666666666</v>
      </c>
      <c r="AM20" s="90">
        <f t="shared" si="17"/>
        <v>57</v>
      </c>
    </row>
    <row r="21" spans="1:39" x14ac:dyDescent="0.2">
      <c r="A21" s="6">
        <v>217</v>
      </c>
      <c r="B21" s="93" t="s">
        <v>53</v>
      </c>
      <c r="C21" s="89">
        <v>107</v>
      </c>
      <c r="D21" s="90">
        <f t="shared" ref="D21" si="189">RANK(C21,C$5:C$104,0)</f>
        <v>66</v>
      </c>
      <c r="E21" s="89">
        <v>103</v>
      </c>
      <c r="F21" s="90">
        <f t="shared" ref="F21" si="190">RANK(E21,E$5:E$104,0)</f>
        <v>70</v>
      </c>
      <c r="G21" s="89">
        <v>136</v>
      </c>
      <c r="H21" s="90">
        <f t="shared" si="2"/>
        <v>79</v>
      </c>
      <c r="I21" s="246">
        <v>118</v>
      </c>
      <c r="J21" s="90">
        <f t="shared" si="2"/>
        <v>26</v>
      </c>
      <c r="K21" s="89">
        <v>133</v>
      </c>
      <c r="L21" s="90">
        <f t="shared" ref="L21" si="191">RANK(K21,K$5:K$104,0)</f>
        <v>74</v>
      </c>
      <c r="M21" s="249">
        <v>150</v>
      </c>
      <c r="N21" s="90">
        <f t="shared" ref="N21" si="192">RANK(M21,M$5:M$104,0)</f>
        <v>28</v>
      </c>
      <c r="O21" s="87">
        <v>153</v>
      </c>
      <c r="P21" s="90">
        <f t="shared" ref="P21" si="193">RANK(O21,O$5:O$104,0)</f>
        <v>46</v>
      </c>
      <c r="Q21" s="89">
        <v>146</v>
      </c>
      <c r="R21" s="90">
        <f t="shared" ref="R21" si="194">RANK(Q21,Q$5:Q$104,0)</f>
        <v>38</v>
      </c>
      <c r="S21" s="89"/>
      <c r="T21" s="90"/>
      <c r="U21" s="89">
        <v>108</v>
      </c>
      <c r="V21" s="90">
        <f t="shared" ref="V21" si="195">RANK(U21,U$5:U$104,0)</f>
        <v>48</v>
      </c>
      <c r="W21" s="72">
        <v>138</v>
      </c>
      <c r="X21" s="90">
        <f t="shared" ref="X21" si="196">RANK(W21,W$5:W$104,0)</f>
        <v>44</v>
      </c>
      <c r="Y21" s="91">
        <v>145</v>
      </c>
      <c r="Z21" s="90">
        <f t="shared" ref="Z21" si="197">RANK(Y21,Y$5:Y$104,0)</f>
        <v>46</v>
      </c>
      <c r="AA21" s="108">
        <f t="shared" si="11"/>
        <v>129.19999999999999</v>
      </c>
      <c r="AB21" s="90">
        <f t="shared" si="12"/>
        <v>66</v>
      </c>
      <c r="AE21" s="166">
        <v>217</v>
      </c>
      <c r="AF21" s="89">
        <v>178</v>
      </c>
      <c r="AG21" s="90">
        <f t="shared" ref="AG21" si="198">RANK(AF21,AF$5:AF$104,0)</f>
        <v>100</v>
      </c>
      <c r="AH21" s="24">
        <v>187</v>
      </c>
      <c r="AI21" s="90">
        <f t="shared" ref="AI21" si="199">RANK(AH21,AH$5:AH$104,0)</f>
        <v>31</v>
      </c>
      <c r="AJ21" s="72">
        <v>178</v>
      </c>
      <c r="AK21" s="90">
        <f t="shared" ref="AK21" si="200">RANK(AJ21,AJ$5:AJ$104,0)</f>
        <v>20</v>
      </c>
      <c r="AL21" s="108">
        <f t="shared" si="16"/>
        <v>181</v>
      </c>
      <c r="AM21" s="90">
        <f t="shared" si="17"/>
        <v>90</v>
      </c>
    </row>
    <row r="22" spans="1:39" x14ac:dyDescent="0.2">
      <c r="A22" s="6">
        <v>218</v>
      </c>
      <c r="B22" s="93" t="s">
        <v>56</v>
      </c>
      <c r="C22" s="89">
        <v>108</v>
      </c>
      <c r="D22" s="90">
        <f t="shared" ref="D22" si="201">RANK(C22,C$5:C$104,0)</f>
        <v>55</v>
      </c>
      <c r="E22" s="89">
        <v>111</v>
      </c>
      <c r="F22" s="90">
        <f t="shared" ref="F22" si="202">RANK(E22,E$5:E$104,0)</f>
        <v>33</v>
      </c>
      <c r="G22" s="89">
        <v>139</v>
      </c>
      <c r="H22" s="90">
        <f t="shared" si="2"/>
        <v>44</v>
      </c>
      <c r="I22" s="246">
        <v>117</v>
      </c>
      <c r="J22" s="90">
        <f t="shared" si="2"/>
        <v>39</v>
      </c>
      <c r="K22" s="89">
        <v>136</v>
      </c>
      <c r="L22" s="90">
        <f t="shared" ref="L22" si="203">RANK(K22,K$5:K$104,0)</f>
        <v>38</v>
      </c>
      <c r="M22" s="249">
        <v>150</v>
      </c>
      <c r="N22" s="90">
        <f t="shared" ref="N22" si="204">RANK(M22,M$5:M$104,0)</f>
        <v>28</v>
      </c>
      <c r="O22" s="87">
        <v>153</v>
      </c>
      <c r="P22" s="90">
        <f t="shared" ref="P22" si="205">RANK(O22,O$5:O$104,0)</f>
        <v>46</v>
      </c>
      <c r="Q22" s="89">
        <v>146</v>
      </c>
      <c r="R22" s="90">
        <f t="shared" ref="R22" si="206">RANK(Q22,Q$5:Q$104,0)</f>
        <v>38</v>
      </c>
      <c r="S22" s="89"/>
      <c r="T22" s="90"/>
      <c r="U22" s="89">
        <v>108</v>
      </c>
      <c r="V22" s="90">
        <f t="shared" ref="V22" si="207">RANK(U22,U$5:U$104,0)</f>
        <v>48</v>
      </c>
      <c r="W22" s="72">
        <v>138</v>
      </c>
      <c r="X22" s="90">
        <f t="shared" ref="X22" si="208">RANK(W22,W$5:W$104,0)</f>
        <v>44</v>
      </c>
      <c r="Y22" s="91">
        <v>160</v>
      </c>
      <c r="Z22" s="90">
        <f t="shared" ref="Z22" si="209">RANK(Y22,Y$5:Y$104,0)</f>
        <v>18</v>
      </c>
      <c r="AA22" s="108">
        <f t="shared" si="11"/>
        <v>130.6</v>
      </c>
      <c r="AB22" s="90">
        <f t="shared" si="12"/>
        <v>44</v>
      </c>
      <c r="AE22" s="166">
        <v>218</v>
      </c>
      <c r="AF22" s="89">
        <v>189</v>
      </c>
      <c r="AG22" s="90">
        <f t="shared" ref="AG22" si="210">RANK(AF22,AF$5:AF$104,0)</f>
        <v>6</v>
      </c>
      <c r="AH22" s="24">
        <v>187</v>
      </c>
      <c r="AI22" s="90">
        <f t="shared" ref="AI22" si="211">RANK(AH22,AH$5:AH$104,0)</f>
        <v>31</v>
      </c>
      <c r="AJ22" s="72">
        <v>178</v>
      </c>
      <c r="AK22" s="90">
        <f t="shared" ref="AK22" si="212">RANK(AJ22,AJ$5:AJ$104,0)</f>
        <v>20</v>
      </c>
      <c r="AL22" s="108">
        <f t="shared" si="16"/>
        <v>184.66666666666666</v>
      </c>
      <c r="AM22" s="90">
        <f t="shared" si="17"/>
        <v>11</v>
      </c>
    </row>
    <row r="23" spans="1:39" x14ac:dyDescent="0.2">
      <c r="A23" s="6">
        <v>219</v>
      </c>
      <c r="B23" s="93" t="s">
        <v>59</v>
      </c>
      <c r="C23" s="89">
        <v>108</v>
      </c>
      <c r="D23" s="90">
        <f t="shared" ref="D23" si="213">RANK(C23,C$5:C$104,0)</f>
        <v>55</v>
      </c>
      <c r="E23" s="89">
        <v>106</v>
      </c>
      <c r="F23" s="90">
        <f t="shared" ref="F23" si="214">RANK(E23,E$5:E$104,0)</f>
        <v>52</v>
      </c>
      <c r="G23" s="89">
        <v>137</v>
      </c>
      <c r="H23" s="90">
        <f t="shared" si="2"/>
        <v>73</v>
      </c>
      <c r="I23" s="246">
        <v>116</v>
      </c>
      <c r="J23" s="90">
        <f t="shared" si="2"/>
        <v>47</v>
      </c>
      <c r="K23" s="89">
        <v>136</v>
      </c>
      <c r="L23" s="90">
        <f t="shared" ref="L23" si="215">RANK(K23,K$5:K$104,0)</f>
        <v>38</v>
      </c>
      <c r="M23" s="249">
        <v>150</v>
      </c>
      <c r="N23" s="90">
        <f t="shared" ref="N23" si="216">RANK(M23,M$5:M$104,0)</f>
        <v>28</v>
      </c>
      <c r="O23" s="87">
        <v>154</v>
      </c>
      <c r="P23" s="90">
        <f t="shared" ref="P23" si="217">RANK(O23,O$5:O$104,0)</f>
        <v>23</v>
      </c>
      <c r="Q23" s="89">
        <v>146</v>
      </c>
      <c r="R23" s="90">
        <f t="shared" ref="R23" si="218">RANK(Q23,Q$5:Q$104,0)</f>
        <v>38</v>
      </c>
      <c r="S23" s="89">
        <v>165</v>
      </c>
      <c r="T23" s="90">
        <f t="shared" ref="T23" si="219">RANK(S23,S$5:S$104,0)</f>
        <v>1</v>
      </c>
      <c r="U23" s="89">
        <v>108</v>
      </c>
      <c r="V23" s="90">
        <f t="shared" ref="V23" si="220">RANK(U23,U$5:U$104,0)</f>
        <v>48</v>
      </c>
      <c r="W23" s="72">
        <v>142</v>
      </c>
      <c r="X23" s="90">
        <f t="shared" ref="X23" si="221">RANK(W23,W$5:W$104,0)</f>
        <v>24</v>
      </c>
      <c r="Y23" s="91">
        <v>148</v>
      </c>
      <c r="Z23" s="90">
        <f t="shared" ref="Z23" si="222">RANK(Y23,Y$5:Y$104,0)</f>
        <v>32</v>
      </c>
      <c r="AA23" s="108">
        <f t="shared" si="11"/>
        <v>130.30000000000001</v>
      </c>
      <c r="AB23" s="90">
        <f t="shared" si="12"/>
        <v>49</v>
      </c>
      <c r="AE23" s="166">
        <v>219</v>
      </c>
      <c r="AF23" s="89">
        <v>187</v>
      </c>
      <c r="AG23" s="90">
        <f t="shared" ref="AG23" si="223">RANK(AF23,AF$5:AF$104,0)</f>
        <v>26</v>
      </c>
      <c r="AH23" s="24">
        <v>187</v>
      </c>
      <c r="AI23" s="90">
        <f t="shared" ref="AI23" si="224">RANK(AH23,AH$5:AH$104,0)</f>
        <v>31</v>
      </c>
      <c r="AJ23" s="72">
        <v>178</v>
      </c>
      <c r="AK23" s="90">
        <f t="shared" ref="AK23" si="225">RANK(AJ23,AJ$5:AJ$104,0)</f>
        <v>20</v>
      </c>
      <c r="AL23" s="108">
        <f t="shared" si="16"/>
        <v>184</v>
      </c>
      <c r="AM23" s="90">
        <f t="shared" si="17"/>
        <v>26</v>
      </c>
    </row>
    <row r="24" spans="1:39" x14ac:dyDescent="0.2">
      <c r="A24" s="17">
        <v>220</v>
      </c>
      <c r="B24" s="94" t="s">
        <v>62</v>
      </c>
      <c r="C24" s="97">
        <v>108</v>
      </c>
      <c r="D24" s="98">
        <f t="shared" ref="D24" si="226">RANK(C24,C$5:C$104,0)</f>
        <v>55</v>
      </c>
      <c r="E24" s="97">
        <v>110</v>
      </c>
      <c r="F24" s="98">
        <f t="shared" ref="F24" si="227">RANK(E24,E$5:E$104,0)</f>
        <v>37</v>
      </c>
      <c r="G24" s="97">
        <v>138</v>
      </c>
      <c r="H24" s="98">
        <f t="shared" si="2"/>
        <v>61</v>
      </c>
      <c r="I24" s="247">
        <v>116</v>
      </c>
      <c r="J24" s="98">
        <f t="shared" si="2"/>
        <v>47</v>
      </c>
      <c r="K24" s="97">
        <v>137</v>
      </c>
      <c r="L24" s="98">
        <f t="shared" ref="L24" si="228">RANK(K24,K$5:K$104,0)</f>
        <v>22</v>
      </c>
      <c r="M24" s="250">
        <v>149</v>
      </c>
      <c r="N24" s="98">
        <f t="shared" ref="N24" si="229">RANK(M24,M$5:M$104,0)</f>
        <v>53</v>
      </c>
      <c r="O24" s="95">
        <v>154</v>
      </c>
      <c r="P24" s="98">
        <f t="shared" ref="P24" si="230">RANK(O24,O$5:O$104,0)</f>
        <v>23</v>
      </c>
      <c r="Q24" s="97">
        <v>146</v>
      </c>
      <c r="R24" s="98">
        <f t="shared" ref="R24" si="231">RANK(Q24,Q$5:Q$104,0)</f>
        <v>38</v>
      </c>
      <c r="S24" s="97"/>
      <c r="T24" s="98"/>
      <c r="U24" s="97">
        <v>105</v>
      </c>
      <c r="V24" s="98">
        <f t="shared" ref="V24" si="232">RANK(U24,U$5:U$104,0)</f>
        <v>82</v>
      </c>
      <c r="W24" s="73">
        <v>144</v>
      </c>
      <c r="X24" s="98">
        <f t="shared" ref="X24" si="233">RANK(W24,W$5:W$104,0)</f>
        <v>12</v>
      </c>
      <c r="Y24" s="99">
        <v>156</v>
      </c>
      <c r="Z24" s="98">
        <f t="shared" ref="Z24" si="234">RANK(Y24,Y$5:Y$104,0)</f>
        <v>25</v>
      </c>
      <c r="AA24" s="110">
        <f t="shared" si="11"/>
        <v>130.69999999999999</v>
      </c>
      <c r="AB24" s="98">
        <f t="shared" si="12"/>
        <v>42</v>
      </c>
      <c r="AE24" s="179">
        <v>220</v>
      </c>
      <c r="AF24" s="97">
        <v>190</v>
      </c>
      <c r="AG24" s="98">
        <f t="shared" ref="AG24" si="235">RANK(AF24,AF$5:AF$104,0)</f>
        <v>2</v>
      </c>
      <c r="AH24" s="25">
        <v>187</v>
      </c>
      <c r="AI24" s="98">
        <f t="shared" ref="AI24" si="236">RANK(AH24,AH$5:AH$104,0)</f>
        <v>31</v>
      </c>
      <c r="AJ24" s="73">
        <v>178</v>
      </c>
      <c r="AK24" s="98">
        <f t="shared" ref="AK24" si="237">RANK(AJ24,AJ$5:AJ$104,0)</f>
        <v>20</v>
      </c>
      <c r="AL24" s="110">
        <f t="shared" si="16"/>
        <v>185</v>
      </c>
      <c r="AM24" s="98">
        <f t="shared" si="17"/>
        <v>7</v>
      </c>
    </row>
    <row r="25" spans="1:39" x14ac:dyDescent="0.2">
      <c r="A25" s="3">
        <v>221</v>
      </c>
      <c r="B25" s="80" t="s">
        <v>65</v>
      </c>
      <c r="C25" s="83">
        <v>114</v>
      </c>
      <c r="D25" s="84">
        <f t="shared" ref="D25" si="238">RANK(C25,C$5:C$104,0)</f>
        <v>21</v>
      </c>
      <c r="E25" s="83">
        <v>110</v>
      </c>
      <c r="F25" s="84">
        <f t="shared" ref="F25" si="239">RANK(E25,E$5:E$104,0)</f>
        <v>37</v>
      </c>
      <c r="G25" s="83">
        <v>143</v>
      </c>
      <c r="H25" s="84">
        <f t="shared" si="2"/>
        <v>10</v>
      </c>
      <c r="I25" s="245">
        <v>117</v>
      </c>
      <c r="J25" s="84">
        <f t="shared" si="2"/>
        <v>39</v>
      </c>
      <c r="K25" s="83">
        <v>136</v>
      </c>
      <c r="L25" s="84">
        <f t="shared" ref="L25" si="240">RANK(K25,K$5:K$104,0)</f>
        <v>38</v>
      </c>
      <c r="M25" s="248">
        <v>150</v>
      </c>
      <c r="N25" s="84">
        <f t="shared" ref="N25" si="241">RANK(M25,M$5:M$104,0)</f>
        <v>28</v>
      </c>
      <c r="O25" s="81">
        <v>155</v>
      </c>
      <c r="P25" s="84">
        <f t="shared" ref="P25" si="242">RANK(O25,O$5:O$104,0)</f>
        <v>15</v>
      </c>
      <c r="Q25" s="83">
        <v>151</v>
      </c>
      <c r="R25" s="84">
        <f t="shared" ref="R25" si="243">RANK(Q25,Q$5:Q$104,0)</f>
        <v>1</v>
      </c>
      <c r="S25" s="83">
        <v>165</v>
      </c>
      <c r="T25" s="84">
        <f t="shared" ref="T25" si="244">RANK(S25,S$5:S$104,0)</f>
        <v>1</v>
      </c>
      <c r="U25" s="83">
        <v>112</v>
      </c>
      <c r="V25" s="84">
        <f t="shared" ref="V25" si="245">RANK(U25,U$5:U$104,0)</f>
        <v>27</v>
      </c>
      <c r="W25" s="71">
        <v>141</v>
      </c>
      <c r="X25" s="84">
        <f t="shared" ref="X25" si="246">RANK(W25,W$5:W$104,0)</f>
        <v>27</v>
      </c>
      <c r="Y25" s="85">
        <v>145</v>
      </c>
      <c r="Z25" s="84">
        <f t="shared" ref="Z25" si="247">RANK(Y25,Y$5:Y$104,0)</f>
        <v>46</v>
      </c>
      <c r="AA25" s="106">
        <f t="shared" si="11"/>
        <v>132.9</v>
      </c>
      <c r="AB25" s="84">
        <f t="shared" si="12"/>
        <v>25</v>
      </c>
      <c r="AE25" s="156">
        <v>221</v>
      </c>
      <c r="AF25" s="83">
        <v>189</v>
      </c>
      <c r="AG25" s="84">
        <f t="shared" ref="AG25" si="248">RANK(AF25,AF$5:AF$104,0)</f>
        <v>6</v>
      </c>
      <c r="AH25" s="23">
        <v>186</v>
      </c>
      <c r="AI25" s="84">
        <f t="shared" ref="AI25" si="249">RANK(AH25,AH$5:AH$104,0)</f>
        <v>51</v>
      </c>
      <c r="AJ25" s="71">
        <v>175</v>
      </c>
      <c r="AK25" s="84">
        <f t="shared" ref="AK25" si="250">RANK(AJ25,AJ$5:AJ$104,0)</f>
        <v>75</v>
      </c>
      <c r="AL25" s="106">
        <f t="shared" si="16"/>
        <v>183.33333333333334</v>
      </c>
      <c r="AM25" s="84">
        <f t="shared" si="17"/>
        <v>42</v>
      </c>
    </row>
    <row r="26" spans="1:39" x14ac:dyDescent="0.2">
      <c r="A26" s="6">
        <v>222</v>
      </c>
      <c r="B26" s="86" t="s">
        <v>68</v>
      </c>
      <c r="C26" s="89">
        <v>107</v>
      </c>
      <c r="D26" s="90">
        <f t="shared" ref="D26" si="251">RANK(C26,C$5:C$104,0)</f>
        <v>66</v>
      </c>
      <c r="E26" s="89">
        <v>106</v>
      </c>
      <c r="F26" s="90">
        <f t="shared" ref="F26" si="252">RANK(E26,E$5:E$104,0)</f>
        <v>52</v>
      </c>
      <c r="G26" s="89">
        <v>134</v>
      </c>
      <c r="H26" s="90">
        <f t="shared" si="2"/>
        <v>95</v>
      </c>
      <c r="I26" s="246">
        <v>112</v>
      </c>
      <c r="J26" s="90">
        <f t="shared" si="2"/>
        <v>83</v>
      </c>
      <c r="K26" s="89">
        <v>134</v>
      </c>
      <c r="L26" s="90">
        <f t="shared" ref="L26" si="253">RANK(K26,K$5:K$104,0)</f>
        <v>63</v>
      </c>
      <c r="M26" s="249">
        <v>146</v>
      </c>
      <c r="N26" s="90">
        <f t="shared" ref="N26" si="254">RANK(M26,M$5:M$104,0)</f>
        <v>83</v>
      </c>
      <c r="O26" s="87">
        <v>147</v>
      </c>
      <c r="P26" s="90">
        <f t="shared" ref="P26" si="255">RANK(O26,O$5:O$104,0)</f>
        <v>91</v>
      </c>
      <c r="Q26" s="89">
        <v>140</v>
      </c>
      <c r="R26" s="90">
        <f t="shared" ref="R26" si="256">RANK(Q26,Q$5:Q$104,0)</f>
        <v>70</v>
      </c>
      <c r="S26" s="89"/>
      <c r="T26" s="90"/>
      <c r="U26" s="89">
        <v>108</v>
      </c>
      <c r="V26" s="90">
        <f t="shared" ref="V26" si="257">RANK(U26,U$5:U$104,0)</f>
        <v>48</v>
      </c>
      <c r="W26" s="72">
        <v>138</v>
      </c>
      <c r="X26" s="90">
        <f t="shared" ref="X26" si="258">RANK(W26,W$5:W$104,0)</f>
        <v>44</v>
      </c>
      <c r="Y26" s="91">
        <v>147</v>
      </c>
      <c r="Z26" s="90">
        <f t="shared" ref="Z26" si="259">RANK(Y26,Y$5:Y$104,0)</f>
        <v>39</v>
      </c>
      <c r="AA26" s="108">
        <f t="shared" si="11"/>
        <v>127.2</v>
      </c>
      <c r="AB26" s="90">
        <f t="shared" si="12"/>
        <v>86</v>
      </c>
      <c r="AE26" s="166">
        <v>222</v>
      </c>
      <c r="AF26" s="89">
        <v>183</v>
      </c>
      <c r="AG26" s="90">
        <f t="shared" ref="AG26" si="260">RANK(AF26,AF$5:AF$104,0)</f>
        <v>61</v>
      </c>
      <c r="AH26" s="24">
        <v>185</v>
      </c>
      <c r="AI26" s="90">
        <f t="shared" ref="AI26" si="261">RANK(AH26,AH$5:AH$104,0)</f>
        <v>75</v>
      </c>
      <c r="AJ26" s="72">
        <v>181</v>
      </c>
      <c r="AK26" s="90">
        <f t="shared" ref="AK26" si="262">RANK(AJ26,AJ$5:AJ$104,0)</f>
        <v>1</v>
      </c>
      <c r="AL26" s="108">
        <f t="shared" si="16"/>
        <v>183</v>
      </c>
      <c r="AM26" s="90">
        <f t="shared" si="17"/>
        <v>50</v>
      </c>
    </row>
    <row r="27" spans="1:39" x14ac:dyDescent="0.2">
      <c r="A27" s="6">
        <v>223</v>
      </c>
      <c r="B27" s="86" t="s">
        <v>72</v>
      </c>
      <c r="C27" s="89">
        <v>107</v>
      </c>
      <c r="D27" s="90">
        <f t="shared" ref="D27" si="263">RANK(C27,C$5:C$104,0)</f>
        <v>66</v>
      </c>
      <c r="E27" s="89">
        <v>104</v>
      </c>
      <c r="F27" s="90">
        <f t="shared" ref="F27" si="264">RANK(E27,E$5:E$104,0)</f>
        <v>63</v>
      </c>
      <c r="G27" s="89">
        <v>136</v>
      </c>
      <c r="H27" s="90">
        <f t="shared" si="2"/>
        <v>79</v>
      </c>
      <c r="I27" s="246">
        <v>115</v>
      </c>
      <c r="J27" s="90">
        <f t="shared" si="2"/>
        <v>54</v>
      </c>
      <c r="K27" s="89">
        <v>134</v>
      </c>
      <c r="L27" s="90">
        <f t="shared" ref="L27" si="265">RANK(K27,K$5:K$104,0)</f>
        <v>63</v>
      </c>
      <c r="M27" s="249">
        <v>148</v>
      </c>
      <c r="N27" s="90">
        <f t="shared" ref="N27" si="266">RANK(M27,M$5:M$104,0)</f>
        <v>76</v>
      </c>
      <c r="O27" s="87">
        <v>152</v>
      </c>
      <c r="P27" s="90">
        <f t="shared" ref="P27" si="267">RANK(O27,O$5:O$104,0)</f>
        <v>74</v>
      </c>
      <c r="Q27" s="89">
        <v>140</v>
      </c>
      <c r="R27" s="90">
        <f t="shared" ref="R27" si="268">RANK(Q27,Q$5:Q$104,0)</f>
        <v>70</v>
      </c>
      <c r="S27" s="89"/>
      <c r="T27" s="90"/>
      <c r="U27" s="89">
        <v>105</v>
      </c>
      <c r="V27" s="90">
        <f t="shared" ref="V27" si="269">RANK(U27,U$5:U$104,0)</f>
        <v>82</v>
      </c>
      <c r="W27" s="72">
        <v>138</v>
      </c>
      <c r="X27" s="90">
        <f t="shared" ref="X27" si="270">RANK(W27,W$5:W$104,0)</f>
        <v>44</v>
      </c>
      <c r="Y27" s="91">
        <v>132</v>
      </c>
      <c r="Z27" s="90">
        <f t="shared" ref="Z27" si="271">RANK(Y27,Y$5:Y$104,0)</f>
        <v>90</v>
      </c>
      <c r="AA27" s="108">
        <f t="shared" si="11"/>
        <v>127.9</v>
      </c>
      <c r="AB27" s="90">
        <f t="shared" si="12"/>
        <v>78</v>
      </c>
      <c r="AE27" s="166">
        <v>223</v>
      </c>
      <c r="AF27" s="89">
        <v>187</v>
      </c>
      <c r="AG27" s="90">
        <f t="shared" ref="AG27" si="272">RANK(AF27,AF$5:AF$104,0)</f>
        <v>26</v>
      </c>
      <c r="AH27" s="24">
        <v>184</v>
      </c>
      <c r="AI27" s="90">
        <f t="shared" ref="AI27" si="273">RANK(AH27,AH$5:AH$104,0)</f>
        <v>94</v>
      </c>
      <c r="AJ27" s="72">
        <v>178</v>
      </c>
      <c r="AK27" s="90">
        <f t="shared" ref="AK27" si="274">RANK(AJ27,AJ$5:AJ$104,0)</f>
        <v>20</v>
      </c>
      <c r="AL27" s="108">
        <f t="shared" si="16"/>
        <v>183</v>
      </c>
      <c r="AM27" s="90">
        <f t="shared" si="17"/>
        <v>50</v>
      </c>
    </row>
    <row r="28" spans="1:39" x14ac:dyDescent="0.2">
      <c r="A28" s="6">
        <v>224</v>
      </c>
      <c r="B28" s="86" t="s">
        <v>75</v>
      </c>
      <c r="C28" s="89">
        <v>107</v>
      </c>
      <c r="D28" s="90">
        <f t="shared" ref="D28" si="275">RANK(C28,C$5:C$104,0)</f>
        <v>66</v>
      </c>
      <c r="E28" s="89">
        <v>111</v>
      </c>
      <c r="F28" s="90">
        <f t="shared" ref="F28" si="276">RANK(E28,E$5:E$104,0)</f>
        <v>33</v>
      </c>
      <c r="G28" s="89">
        <v>139</v>
      </c>
      <c r="H28" s="90">
        <f t="shared" si="2"/>
        <v>44</v>
      </c>
      <c r="I28" s="246">
        <v>114</v>
      </c>
      <c r="J28" s="90">
        <f t="shared" si="2"/>
        <v>69</v>
      </c>
      <c r="K28" s="89">
        <v>136</v>
      </c>
      <c r="L28" s="90">
        <f t="shared" ref="L28" si="277">RANK(K28,K$5:K$104,0)</f>
        <v>38</v>
      </c>
      <c r="M28" s="249">
        <v>148</v>
      </c>
      <c r="N28" s="90">
        <f t="shared" ref="N28" si="278">RANK(M28,M$5:M$104,0)</f>
        <v>76</v>
      </c>
      <c r="O28" s="87">
        <v>154</v>
      </c>
      <c r="P28" s="90">
        <f t="shared" ref="P28" si="279">RANK(O28,O$5:O$104,0)</f>
        <v>23</v>
      </c>
      <c r="Q28" s="89">
        <v>142</v>
      </c>
      <c r="R28" s="90">
        <f t="shared" ref="R28" si="280">RANK(Q28,Q$5:Q$104,0)</f>
        <v>67</v>
      </c>
      <c r="S28" s="89"/>
      <c r="T28" s="90"/>
      <c r="U28" s="89">
        <v>111</v>
      </c>
      <c r="V28" s="90">
        <f t="shared" ref="V28" si="281">RANK(U28,U$5:U$104,0)</f>
        <v>31</v>
      </c>
      <c r="W28" s="72">
        <v>139</v>
      </c>
      <c r="X28" s="90">
        <f t="shared" ref="X28" si="282">RANK(W28,W$5:W$104,0)</f>
        <v>34</v>
      </c>
      <c r="Y28" s="91">
        <v>140</v>
      </c>
      <c r="Z28" s="90">
        <f t="shared" ref="Z28" si="283">RANK(Y28,Y$5:Y$104,0)</f>
        <v>60</v>
      </c>
      <c r="AA28" s="108">
        <f t="shared" si="11"/>
        <v>130.1</v>
      </c>
      <c r="AB28" s="90">
        <f t="shared" si="12"/>
        <v>52</v>
      </c>
      <c r="AE28" s="166">
        <v>224</v>
      </c>
      <c r="AF28" s="89">
        <v>191</v>
      </c>
      <c r="AG28" s="90">
        <f t="shared" ref="AG28" si="284">RANK(AF28,AF$5:AF$104,0)</f>
        <v>1</v>
      </c>
      <c r="AH28" s="24">
        <v>185</v>
      </c>
      <c r="AI28" s="90">
        <f t="shared" ref="AI28" si="285">RANK(AH28,AH$5:AH$104,0)</f>
        <v>75</v>
      </c>
      <c r="AJ28" s="72">
        <v>178</v>
      </c>
      <c r="AK28" s="90">
        <f t="shared" ref="AK28" si="286">RANK(AJ28,AJ$5:AJ$104,0)</f>
        <v>20</v>
      </c>
      <c r="AL28" s="108">
        <f t="shared" si="16"/>
        <v>184.66666666666666</v>
      </c>
      <c r="AM28" s="90">
        <f t="shared" si="17"/>
        <v>11</v>
      </c>
    </row>
    <row r="29" spans="1:39" x14ac:dyDescent="0.2">
      <c r="A29" s="6">
        <v>225</v>
      </c>
      <c r="B29" s="92" t="s">
        <v>78</v>
      </c>
      <c r="C29" s="89">
        <v>107</v>
      </c>
      <c r="D29" s="90">
        <f t="shared" ref="D29" si="287">RANK(C29,C$5:C$104,0)</f>
        <v>66</v>
      </c>
      <c r="E29" s="89">
        <v>103</v>
      </c>
      <c r="F29" s="90">
        <f t="shared" ref="F29" si="288">RANK(E29,E$5:E$104,0)</f>
        <v>70</v>
      </c>
      <c r="G29" s="89">
        <v>138</v>
      </c>
      <c r="H29" s="90">
        <f t="shared" si="2"/>
        <v>61</v>
      </c>
      <c r="I29" s="246">
        <v>113</v>
      </c>
      <c r="J29" s="90">
        <f t="shared" si="2"/>
        <v>75</v>
      </c>
      <c r="K29" s="89">
        <v>131</v>
      </c>
      <c r="L29" s="90">
        <f t="shared" ref="L29" si="289">RANK(K29,K$5:K$104,0)</f>
        <v>87</v>
      </c>
      <c r="M29" s="249">
        <v>149</v>
      </c>
      <c r="N29" s="90">
        <f t="shared" ref="N29" si="290">RANK(M29,M$5:M$104,0)</f>
        <v>53</v>
      </c>
      <c r="O29" s="87">
        <v>153</v>
      </c>
      <c r="P29" s="90">
        <f t="shared" ref="P29" si="291">RANK(O29,O$5:O$104,0)</f>
        <v>46</v>
      </c>
      <c r="Q29" s="89">
        <v>138</v>
      </c>
      <c r="R29" s="90">
        <f t="shared" ref="R29" si="292">RANK(Q29,Q$5:Q$104,0)</f>
        <v>82</v>
      </c>
      <c r="S29" s="89"/>
      <c r="T29" s="90"/>
      <c r="U29" s="89">
        <v>107</v>
      </c>
      <c r="V29" s="90">
        <f t="shared" ref="V29" si="293">RANK(U29,U$5:U$104,0)</f>
        <v>70</v>
      </c>
      <c r="W29" s="72">
        <v>137</v>
      </c>
      <c r="X29" s="90">
        <f t="shared" ref="X29" si="294">RANK(W29,W$5:W$104,0)</f>
        <v>66</v>
      </c>
      <c r="Y29" s="91">
        <v>140</v>
      </c>
      <c r="Z29" s="90">
        <f t="shared" ref="Z29" si="295">RANK(Y29,Y$5:Y$104,0)</f>
        <v>60</v>
      </c>
      <c r="AA29" s="108">
        <f t="shared" si="11"/>
        <v>127.6</v>
      </c>
      <c r="AB29" s="90">
        <f t="shared" si="12"/>
        <v>83</v>
      </c>
      <c r="AE29" s="166">
        <v>225</v>
      </c>
      <c r="AF29" s="89">
        <v>189</v>
      </c>
      <c r="AG29" s="90">
        <f t="shared" ref="AG29" si="296">RANK(AF29,AF$5:AF$104,0)</f>
        <v>6</v>
      </c>
      <c r="AH29" s="24">
        <v>185</v>
      </c>
      <c r="AI29" s="90">
        <f t="shared" ref="AI29" si="297">RANK(AH29,AH$5:AH$104,0)</f>
        <v>75</v>
      </c>
      <c r="AJ29" s="72">
        <v>175</v>
      </c>
      <c r="AK29" s="90">
        <f t="shared" ref="AK29" si="298">RANK(AJ29,AJ$5:AJ$104,0)</f>
        <v>75</v>
      </c>
      <c r="AL29" s="108">
        <f t="shared" si="16"/>
        <v>183</v>
      </c>
      <c r="AM29" s="90">
        <f t="shared" si="17"/>
        <v>50</v>
      </c>
    </row>
    <row r="30" spans="1:39" x14ac:dyDescent="0.2">
      <c r="A30" s="6">
        <v>226</v>
      </c>
      <c r="B30" s="86" t="s">
        <v>81</v>
      </c>
      <c r="C30" s="89">
        <v>114</v>
      </c>
      <c r="D30" s="90">
        <f t="shared" ref="D30" si="299">RANK(C30,C$5:C$104,0)</f>
        <v>21</v>
      </c>
      <c r="E30" s="89">
        <v>107</v>
      </c>
      <c r="F30" s="90">
        <f t="shared" ref="F30" si="300">RANK(E30,E$5:E$104,0)</f>
        <v>50</v>
      </c>
      <c r="G30" s="89">
        <v>142</v>
      </c>
      <c r="H30" s="90">
        <f t="shared" si="2"/>
        <v>21</v>
      </c>
      <c r="I30" s="246">
        <v>117</v>
      </c>
      <c r="J30" s="90">
        <f t="shared" si="2"/>
        <v>39</v>
      </c>
      <c r="K30" s="89">
        <v>137</v>
      </c>
      <c r="L30" s="90">
        <f t="shared" ref="L30" si="301">RANK(K30,K$5:K$104,0)</f>
        <v>22</v>
      </c>
      <c r="M30" s="249">
        <v>151</v>
      </c>
      <c r="N30" s="90">
        <f t="shared" ref="N30" si="302">RANK(M30,M$5:M$104,0)</f>
        <v>16</v>
      </c>
      <c r="O30" s="87">
        <v>153</v>
      </c>
      <c r="P30" s="90">
        <f t="shared" ref="P30" si="303">RANK(O30,O$5:O$104,0)</f>
        <v>46</v>
      </c>
      <c r="Q30" s="89">
        <v>144</v>
      </c>
      <c r="R30" s="90">
        <f t="shared" ref="R30" si="304">RANK(Q30,Q$5:Q$104,0)</f>
        <v>53</v>
      </c>
      <c r="S30" s="89"/>
      <c r="T30" s="90"/>
      <c r="U30" s="89">
        <v>112</v>
      </c>
      <c r="V30" s="90">
        <f t="shared" ref="V30" si="305">RANK(U30,U$5:U$104,0)</f>
        <v>27</v>
      </c>
      <c r="W30" s="72">
        <v>143</v>
      </c>
      <c r="X30" s="90">
        <f t="shared" ref="X30" si="306">RANK(W30,W$5:W$104,0)</f>
        <v>18</v>
      </c>
      <c r="Y30" s="91">
        <v>147</v>
      </c>
      <c r="Z30" s="90">
        <f t="shared" ref="Z30" si="307">RANK(Y30,Y$5:Y$104,0)</f>
        <v>39</v>
      </c>
      <c r="AA30" s="108">
        <f t="shared" si="11"/>
        <v>132</v>
      </c>
      <c r="AB30" s="90">
        <f t="shared" si="12"/>
        <v>30</v>
      </c>
      <c r="AE30" s="166">
        <v>226</v>
      </c>
      <c r="AF30" s="89">
        <v>188</v>
      </c>
      <c r="AG30" s="90">
        <f t="shared" ref="AG30" si="308">RANK(AF30,AF$5:AF$104,0)</f>
        <v>15</v>
      </c>
      <c r="AH30" s="24">
        <v>187</v>
      </c>
      <c r="AI30" s="90">
        <f t="shared" ref="AI30" si="309">RANK(AH30,AH$5:AH$104,0)</f>
        <v>31</v>
      </c>
      <c r="AJ30" s="72">
        <v>175</v>
      </c>
      <c r="AK30" s="90">
        <f t="shared" ref="AK30" si="310">RANK(AJ30,AJ$5:AJ$104,0)</f>
        <v>75</v>
      </c>
      <c r="AL30" s="108">
        <f t="shared" si="16"/>
        <v>183.33333333333334</v>
      </c>
      <c r="AM30" s="90">
        <f t="shared" si="17"/>
        <v>42</v>
      </c>
    </row>
    <row r="31" spans="1:39" x14ac:dyDescent="0.2">
      <c r="A31" s="6">
        <v>227</v>
      </c>
      <c r="B31" s="93" t="s">
        <v>84</v>
      </c>
      <c r="C31" s="89">
        <v>112</v>
      </c>
      <c r="D31" s="90">
        <f t="shared" ref="D31" si="311">RANK(C31,C$5:C$104,0)</f>
        <v>30</v>
      </c>
      <c r="E31" s="89">
        <v>101</v>
      </c>
      <c r="F31" s="90">
        <f t="shared" ref="F31" si="312">RANK(E31,E$5:E$104,0)</f>
        <v>84</v>
      </c>
      <c r="G31" s="89">
        <v>140</v>
      </c>
      <c r="H31" s="90">
        <f t="shared" si="2"/>
        <v>42</v>
      </c>
      <c r="I31" s="246">
        <v>116</v>
      </c>
      <c r="J31" s="90">
        <f t="shared" si="2"/>
        <v>47</v>
      </c>
      <c r="K31" s="89">
        <v>136</v>
      </c>
      <c r="L31" s="90">
        <f t="shared" ref="L31" si="313">RANK(K31,K$5:K$104,0)</f>
        <v>38</v>
      </c>
      <c r="M31" s="249">
        <v>149</v>
      </c>
      <c r="N31" s="90">
        <f t="shared" ref="N31" si="314">RANK(M31,M$5:M$104,0)</f>
        <v>53</v>
      </c>
      <c r="O31" s="87">
        <v>152</v>
      </c>
      <c r="P31" s="90">
        <f t="shared" ref="P31" si="315">RANK(O31,O$5:O$104,0)</f>
        <v>74</v>
      </c>
      <c r="Q31" s="89">
        <v>140</v>
      </c>
      <c r="R31" s="90">
        <f t="shared" ref="R31" si="316">RANK(Q31,Q$5:Q$104,0)</f>
        <v>70</v>
      </c>
      <c r="S31" s="89"/>
      <c r="T31" s="90"/>
      <c r="U31" s="89">
        <v>107</v>
      </c>
      <c r="V31" s="90">
        <f t="shared" ref="V31" si="317">RANK(U31,U$5:U$104,0)</f>
        <v>70</v>
      </c>
      <c r="W31" s="72">
        <v>139</v>
      </c>
      <c r="X31" s="90">
        <f t="shared" ref="X31" si="318">RANK(W31,W$5:W$104,0)</f>
        <v>34</v>
      </c>
      <c r="Y31" s="91">
        <v>138</v>
      </c>
      <c r="Z31" s="90">
        <f t="shared" ref="Z31" si="319">RANK(Y31,Y$5:Y$104,0)</f>
        <v>66</v>
      </c>
      <c r="AA31" s="108">
        <f t="shared" si="11"/>
        <v>129.19999999999999</v>
      </c>
      <c r="AB31" s="90">
        <f t="shared" si="12"/>
        <v>66</v>
      </c>
      <c r="AE31" s="166">
        <v>227</v>
      </c>
      <c r="AF31" s="89">
        <v>189</v>
      </c>
      <c r="AG31" s="90">
        <f t="shared" ref="AG31" si="320">RANK(AF31,AF$5:AF$104,0)</f>
        <v>6</v>
      </c>
      <c r="AH31" s="24">
        <v>186</v>
      </c>
      <c r="AI31" s="90">
        <f t="shared" ref="AI31" si="321">RANK(AH31,AH$5:AH$104,0)</f>
        <v>51</v>
      </c>
      <c r="AJ31" s="72">
        <v>178</v>
      </c>
      <c r="AK31" s="90">
        <f t="shared" ref="AK31" si="322">RANK(AJ31,AJ$5:AJ$104,0)</f>
        <v>20</v>
      </c>
      <c r="AL31" s="108">
        <f t="shared" si="16"/>
        <v>184.33333333333334</v>
      </c>
      <c r="AM31" s="90">
        <f t="shared" si="17"/>
        <v>19</v>
      </c>
    </row>
    <row r="32" spans="1:39" x14ac:dyDescent="0.2">
      <c r="A32" s="6">
        <v>228</v>
      </c>
      <c r="B32" s="93" t="s">
        <v>87</v>
      </c>
      <c r="C32" s="89">
        <v>109</v>
      </c>
      <c r="D32" s="90">
        <f t="shared" ref="D32" si="323">RANK(C32,C$5:C$104,0)</f>
        <v>53</v>
      </c>
      <c r="E32" s="89">
        <v>102</v>
      </c>
      <c r="F32" s="90">
        <f t="shared" ref="F32" si="324">RANK(E32,E$5:E$104,0)</f>
        <v>80</v>
      </c>
      <c r="G32" s="89">
        <v>141</v>
      </c>
      <c r="H32" s="90">
        <f t="shared" si="2"/>
        <v>30</v>
      </c>
      <c r="I32" s="246">
        <v>115</v>
      </c>
      <c r="J32" s="90">
        <f t="shared" si="2"/>
        <v>54</v>
      </c>
      <c r="K32" s="89">
        <v>137</v>
      </c>
      <c r="L32" s="90">
        <f t="shared" ref="L32" si="325">RANK(K32,K$5:K$104,0)</f>
        <v>22</v>
      </c>
      <c r="M32" s="249">
        <v>150</v>
      </c>
      <c r="N32" s="90">
        <f t="shared" ref="N32" si="326">RANK(M32,M$5:M$104,0)</f>
        <v>28</v>
      </c>
      <c r="O32" s="87">
        <v>153</v>
      </c>
      <c r="P32" s="90">
        <f t="shared" ref="P32" si="327">RANK(O32,O$5:O$104,0)</f>
        <v>46</v>
      </c>
      <c r="Q32" s="89">
        <v>146</v>
      </c>
      <c r="R32" s="90">
        <f t="shared" ref="R32" si="328">RANK(Q32,Q$5:Q$104,0)</f>
        <v>38</v>
      </c>
      <c r="S32" s="89"/>
      <c r="T32" s="90"/>
      <c r="U32" s="89">
        <v>108</v>
      </c>
      <c r="V32" s="90">
        <f t="shared" ref="V32" si="329">RANK(U32,U$5:U$104,0)</f>
        <v>48</v>
      </c>
      <c r="W32" s="72">
        <v>138</v>
      </c>
      <c r="X32" s="90">
        <f t="shared" ref="X32" si="330">RANK(W32,W$5:W$104,0)</f>
        <v>44</v>
      </c>
      <c r="Y32" s="91">
        <v>138</v>
      </c>
      <c r="Z32" s="90">
        <f t="shared" ref="Z32" si="331">RANK(Y32,Y$5:Y$104,0)</f>
        <v>66</v>
      </c>
      <c r="AA32" s="108">
        <f t="shared" si="11"/>
        <v>129.9</v>
      </c>
      <c r="AB32" s="90">
        <f t="shared" si="12"/>
        <v>55</v>
      </c>
      <c r="AE32" s="166">
        <v>228</v>
      </c>
      <c r="AF32" s="89">
        <v>185</v>
      </c>
      <c r="AG32" s="90">
        <f t="shared" ref="AG32" si="332">RANK(AF32,AF$5:AF$104,0)</f>
        <v>45</v>
      </c>
      <c r="AH32" s="24">
        <v>186</v>
      </c>
      <c r="AI32" s="90">
        <f t="shared" ref="AI32" si="333">RANK(AH32,AH$5:AH$104,0)</f>
        <v>51</v>
      </c>
      <c r="AJ32" s="72">
        <v>178</v>
      </c>
      <c r="AK32" s="90">
        <f t="shared" ref="AK32" si="334">RANK(AJ32,AJ$5:AJ$104,0)</f>
        <v>20</v>
      </c>
      <c r="AL32" s="108">
        <f t="shared" si="16"/>
        <v>183</v>
      </c>
      <c r="AM32" s="90">
        <f t="shared" si="17"/>
        <v>50</v>
      </c>
    </row>
    <row r="33" spans="1:39" x14ac:dyDescent="0.2">
      <c r="A33" s="6">
        <v>229</v>
      </c>
      <c r="B33" s="93" t="s">
        <v>90</v>
      </c>
      <c r="C33" s="89">
        <v>111</v>
      </c>
      <c r="D33" s="90">
        <f t="shared" ref="D33" si="335">RANK(C33,C$5:C$104,0)</f>
        <v>36</v>
      </c>
      <c r="E33" s="89">
        <v>103</v>
      </c>
      <c r="F33" s="90">
        <f t="shared" ref="F33" si="336">RANK(E33,E$5:E$104,0)</f>
        <v>70</v>
      </c>
      <c r="G33" s="89">
        <v>142</v>
      </c>
      <c r="H33" s="90">
        <f t="shared" si="2"/>
        <v>21</v>
      </c>
      <c r="I33" s="246">
        <v>114</v>
      </c>
      <c r="J33" s="90">
        <f t="shared" si="2"/>
        <v>69</v>
      </c>
      <c r="K33" s="89">
        <v>136</v>
      </c>
      <c r="L33" s="90">
        <f t="shared" ref="L33" si="337">RANK(K33,K$5:K$104,0)</f>
        <v>38</v>
      </c>
      <c r="M33" s="249">
        <v>150</v>
      </c>
      <c r="N33" s="90">
        <f t="shared" ref="N33" si="338">RANK(M33,M$5:M$104,0)</f>
        <v>28</v>
      </c>
      <c r="O33" s="87">
        <v>150</v>
      </c>
      <c r="P33" s="90">
        <f t="shared" ref="P33" si="339">RANK(O33,O$5:O$104,0)</f>
        <v>90</v>
      </c>
      <c r="Q33" s="89">
        <v>146</v>
      </c>
      <c r="R33" s="90">
        <f t="shared" ref="R33" si="340">RANK(Q33,Q$5:Q$104,0)</f>
        <v>38</v>
      </c>
      <c r="S33" s="89"/>
      <c r="T33" s="90"/>
      <c r="U33" s="89">
        <v>108</v>
      </c>
      <c r="V33" s="90">
        <f t="shared" ref="V33" si="341">RANK(U33,U$5:U$104,0)</f>
        <v>48</v>
      </c>
      <c r="W33" s="72">
        <v>139</v>
      </c>
      <c r="X33" s="90">
        <f t="shared" ref="X33" si="342">RANK(W33,W$5:W$104,0)</f>
        <v>34</v>
      </c>
      <c r="Y33" s="91">
        <v>138</v>
      </c>
      <c r="Z33" s="90">
        <f t="shared" ref="Z33" si="343">RANK(Y33,Y$5:Y$104,0)</f>
        <v>66</v>
      </c>
      <c r="AA33" s="108">
        <f t="shared" si="11"/>
        <v>129.9</v>
      </c>
      <c r="AB33" s="90">
        <f t="shared" si="12"/>
        <v>55</v>
      </c>
      <c r="AE33" s="166">
        <v>229</v>
      </c>
      <c r="AF33" s="89">
        <v>185</v>
      </c>
      <c r="AG33" s="90">
        <f t="shared" ref="AG33" si="344">RANK(AF33,AF$5:AF$104,0)</f>
        <v>45</v>
      </c>
      <c r="AH33" s="24">
        <v>186</v>
      </c>
      <c r="AI33" s="90">
        <f t="shared" ref="AI33" si="345">RANK(AH33,AH$5:AH$104,0)</f>
        <v>51</v>
      </c>
      <c r="AJ33" s="72">
        <v>175</v>
      </c>
      <c r="AK33" s="90">
        <f t="shared" ref="AK33" si="346">RANK(AJ33,AJ$5:AJ$104,0)</f>
        <v>75</v>
      </c>
      <c r="AL33" s="108">
        <f t="shared" si="16"/>
        <v>182</v>
      </c>
      <c r="AM33" s="90">
        <f t="shared" si="17"/>
        <v>67</v>
      </c>
    </row>
    <row r="34" spans="1:39" x14ac:dyDescent="0.2">
      <c r="A34" s="17">
        <v>230</v>
      </c>
      <c r="B34" s="94" t="s">
        <v>93</v>
      </c>
      <c r="C34" s="97">
        <v>113</v>
      </c>
      <c r="D34" s="98">
        <f t="shared" ref="D34" si="347">RANK(C34,C$5:C$104,0)</f>
        <v>24</v>
      </c>
      <c r="E34" s="97">
        <v>109</v>
      </c>
      <c r="F34" s="98">
        <f t="shared" ref="F34" si="348">RANK(E34,E$5:E$104,0)</f>
        <v>40</v>
      </c>
      <c r="G34" s="97">
        <v>139</v>
      </c>
      <c r="H34" s="98">
        <f t="shared" si="2"/>
        <v>44</v>
      </c>
      <c r="I34" s="247">
        <v>115</v>
      </c>
      <c r="J34" s="98">
        <f t="shared" si="2"/>
        <v>54</v>
      </c>
      <c r="K34" s="97">
        <v>136</v>
      </c>
      <c r="L34" s="98">
        <f t="shared" ref="L34" si="349">RANK(K34,K$5:K$104,0)</f>
        <v>38</v>
      </c>
      <c r="M34" s="250">
        <v>148</v>
      </c>
      <c r="N34" s="98">
        <f t="shared" ref="N34" si="350">RANK(M34,M$5:M$104,0)</f>
        <v>76</v>
      </c>
      <c r="O34" s="95">
        <v>151</v>
      </c>
      <c r="P34" s="98">
        <f t="shared" ref="P34" si="351">RANK(O34,O$5:O$104,0)</f>
        <v>86</v>
      </c>
      <c r="Q34" s="97">
        <v>149</v>
      </c>
      <c r="R34" s="98">
        <f t="shared" ref="R34" si="352">RANK(Q34,Q$5:Q$104,0)</f>
        <v>22</v>
      </c>
      <c r="S34" s="97"/>
      <c r="T34" s="98"/>
      <c r="U34" s="97">
        <v>110</v>
      </c>
      <c r="V34" s="98">
        <f t="shared" ref="V34" si="353">RANK(U34,U$5:U$104,0)</f>
        <v>37</v>
      </c>
      <c r="W34" s="73">
        <v>138</v>
      </c>
      <c r="X34" s="98">
        <f t="shared" ref="X34" si="354">RANK(W34,W$5:W$104,0)</f>
        <v>44</v>
      </c>
      <c r="Y34" s="99">
        <v>137</v>
      </c>
      <c r="Z34" s="98">
        <f t="shared" ref="Z34" si="355">RANK(Y34,Y$5:Y$104,0)</f>
        <v>71</v>
      </c>
      <c r="AA34" s="110">
        <f t="shared" si="11"/>
        <v>130.80000000000001</v>
      </c>
      <c r="AB34" s="98">
        <f t="shared" si="12"/>
        <v>41</v>
      </c>
      <c r="AE34" s="179">
        <v>230</v>
      </c>
      <c r="AF34" s="97">
        <v>187</v>
      </c>
      <c r="AG34" s="98">
        <f t="shared" ref="AG34" si="356">RANK(AF34,AF$5:AF$104,0)</f>
        <v>26</v>
      </c>
      <c r="AH34" s="25">
        <v>185</v>
      </c>
      <c r="AI34" s="98">
        <f t="shared" ref="AI34" si="357">RANK(AH34,AH$5:AH$104,0)</f>
        <v>75</v>
      </c>
      <c r="AJ34" s="73">
        <v>178</v>
      </c>
      <c r="AK34" s="98">
        <f t="shared" ref="AK34" si="358">RANK(AJ34,AJ$5:AJ$104,0)</f>
        <v>20</v>
      </c>
      <c r="AL34" s="110">
        <f t="shared" si="16"/>
        <v>183.33333333333334</v>
      </c>
      <c r="AM34" s="98">
        <f t="shared" si="17"/>
        <v>42</v>
      </c>
    </row>
    <row r="35" spans="1:39" x14ac:dyDescent="0.2">
      <c r="A35" s="3">
        <v>231</v>
      </c>
      <c r="B35" s="80" t="s">
        <v>96</v>
      </c>
      <c r="C35" s="83">
        <v>112</v>
      </c>
      <c r="D35" s="84">
        <f t="shared" ref="D35" si="359">RANK(C35,C$5:C$104,0)</f>
        <v>30</v>
      </c>
      <c r="E35" s="83">
        <v>106</v>
      </c>
      <c r="F35" s="84">
        <f t="shared" ref="F35" si="360">RANK(E35,E$5:E$104,0)</f>
        <v>52</v>
      </c>
      <c r="G35" s="83">
        <v>138</v>
      </c>
      <c r="H35" s="84">
        <f t="shared" si="2"/>
        <v>61</v>
      </c>
      <c r="I35" s="245">
        <v>115</v>
      </c>
      <c r="J35" s="84">
        <f t="shared" si="2"/>
        <v>54</v>
      </c>
      <c r="K35" s="83">
        <v>136</v>
      </c>
      <c r="L35" s="84">
        <f t="shared" ref="L35" si="361">RANK(K35,K$5:K$104,0)</f>
        <v>38</v>
      </c>
      <c r="M35" s="248">
        <v>150</v>
      </c>
      <c r="N35" s="84">
        <f t="shared" ref="N35" si="362">RANK(M35,M$5:M$104,0)</f>
        <v>28</v>
      </c>
      <c r="O35" s="81">
        <v>154</v>
      </c>
      <c r="P35" s="84">
        <f t="shared" ref="P35" si="363">RANK(O35,O$5:O$104,0)</f>
        <v>23</v>
      </c>
      <c r="Q35" s="83">
        <v>138</v>
      </c>
      <c r="R35" s="84">
        <f t="shared" ref="R35" si="364">RANK(Q35,Q$5:Q$104,0)</f>
        <v>82</v>
      </c>
      <c r="S35" s="83"/>
      <c r="T35" s="84"/>
      <c r="U35" s="83">
        <v>110</v>
      </c>
      <c r="V35" s="84">
        <f t="shared" ref="V35" si="365">RANK(U35,U$5:U$104,0)</f>
        <v>37</v>
      </c>
      <c r="W35" s="71">
        <v>137</v>
      </c>
      <c r="X35" s="84">
        <f t="shared" ref="X35" si="366">RANK(W35,W$5:W$104,0)</f>
        <v>66</v>
      </c>
      <c r="Y35" s="85">
        <v>162</v>
      </c>
      <c r="Z35" s="84">
        <f t="shared" ref="Z35" si="367">RANK(Y35,Y$5:Y$104,0)</f>
        <v>9</v>
      </c>
      <c r="AA35" s="106">
        <f t="shared" si="11"/>
        <v>129.6</v>
      </c>
      <c r="AB35" s="84">
        <f t="shared" si="12"/>
        <v>60</v>
      </c>
      <c r="AE35" s="156">
        <v>231</v>
      </c>
      <c r="AF35" s="83">
        <v>188</v>
      </c>
      <c r="AG35" s="84">
        <f t="shared" ref="AG35" si="368">RANK(AF35,AF$5:AF$104,0)</f>
        <v>15</v>
      </c>
      <c r="AH35" s="23">
        <v>188</v>
      </c>
      <c r="AI35" s="84">
        <f t="shared" ref="AI35" si="369">RANK(AH35,AH$5:AH$104,0)</f>
        <v>8</v>
      </c>
      <c r="AJ35" s="71">
        <v>178</v>
      </c>
      <c r="AK35" s="84">
        <f t="shared" ref="AK35" si="370">RANK(AJ35,AJ$5:AJ$104,0)</f>
        <v>20</v>
      </c>
      <c r="AL35" s="106">
        <f t="shared" si="16"/>
        <v>184.66666666666666</v>
      </c>
      <c r="AM35" s="84">
        <f t="shared" si="17"/>
        <v>11</v>
      </c>
    </row>
    <row r="36" spans="1:39" x14ac:dyDescent="0.2">
      <c r="A36" s="6">
        <v>232</v>
      </c>
      <c r="B36" s="86" t="s">
        <v>100</v>
      </c>
      <c r="C36" s="89">
        <v>117</v>
      </c>
      <c r="D36" s="90">
        <f t="shared" ref="D36" si="371">RANK(C36,C$5:C$104,0)</f>
        <v>12</v>
      </c>
      <c r="E36" s="89">
        <v>118</v>
      </c>
      <c r="F36" s="90">
        <f t="shared" ref="F36" si="372">RANK(E36,E$5:E$104,0)</f>
        <v>24</v>
      </c>
      <c r="G36" s="89">
        <v>138</v>
      </c>
      <c r="H36" s="90">
        <f t="shared" si="2"/>
        <v>61</v>
      </c>
      <c r="I36" s="246">
        <v>125</v>
      </c>
      <c r="J36" s="90">
        <f t="shared" si="2"/>
        <v>9</v>
      </c>
      <c r="K36" s="89">
        <v>137</v>
      </c>
      <c r="L36" s="90">
        <f t="shared" ref="L36" si="373">RANK(K36,K$5:K$104,0)</f>
        <v>22</v>
      </c>
      <c r="M36" s="249">
        <v>149</v>
      </c>
      <c r="N36" s="90">
        <f t="shared" ref="N36" si="374">RANK(M36,M$5:M$104,0)</f>
        <v>53</v>
      </c>
      <c r="O36" s="87">
        <v>154</v>
      </c>
      <c r="P36" s="90">
        <f t="shared" ref="P36" si="375">RANK(O36,O$5:O$104,0)</f>
        <v>23</v>
      </c>
      <c r="Q36" s="89">
        <v>146</v>
      </c>
      <c r="R36" s="90">
        <f t="shared" ref="R36" si="376">RANK(Q36,Q$5:Q$104,0)</f>
        <v>38</v>
      </c>
      <c r="S36" s="89"/>
      <c r="T36" s="90"/>
      <c r="U36" s="89">
        <v>111</v>
      </c>
      <c r="V36" s="90">
        <f t="shared" ref="V36" si="377">RANK(U36,U$5:U$104,0)</f>
        <v>31</v>
      </c>
      <c r="W36" s="72">
        <v>139</v>
      </c>
      <c r="X36" s="90">
        <f t="shared" ref="X36" si="378">RANK(W36,W$5:W$104,0)</f>
        <v>34</v>
      </c>
      <c r="Y36" s="91">
        <v>143</v>
      </c>
      <c r="Z36" s="90">
        <f t="shared" ref="Z36" si="379">RANK(Y36,Y$5:Y$104,0)</f>
        <v>53</v>
      </c>
      <c r="AA36" s="108">
        <f t="shared" si="11"/>
        <v>133.4</v>
      </c>
      <c r="AB36" s="90">
        <f t="shared" si="12"/>
        <v>22</v>
      </c>
      <c r="AE36" s="166">
        <v>232</v>
      </c>
      <c r="AF36" s="89">
        <v>185</v>
      </c>
      <c r="AG36" s="90">
        <f t="shared" ref="AG36" si="380">RANK(AF36,AF$5:AF$104,0)</f>
        <v>45</v>
      </c>
      <c r="AH36" s="24">
        <v>186</v>
      </c>
      <c r="AI36" s="90">
        <f t="shared" ref="AI36" si="381">RANK(AH36,AH$5:AH$104,0)</f>
        <v>51</v>
      </c>
      <c r="AJ36" s="72">
        <v>175</v>
      </c>
      <c r="AK36" s="90">
        <f t="shared" ref="AK36" si="382">RANK(AJ36,AJ$5:AJ$104,0)</f>
        <v>75</v>
      </c>
      <c r="AL36" s="108">
        <f t="shared" si="16"/>
        <v>182</v>
      </c>
      <c r="AM36" s="90">
        <f t="shared" si="17"/>
        <v>67</v>
      </c>
    </row>
    <row r="37" spans="1:39" x14ac:dyDescent="0.2">
      <c r="A37" s="6">
        <v>233</v>
      </c>
      <c r="B37" s="86" t="s">
        <v>103</v>
      </c>
      <c r="C37" s="89">
        <v>117</v>
      </c>
      <c r="D37" s="90">
        <f t="shared" ref="D37" si="383">RANK(C37,C$5:C$104,0)</f>
        <v>12</v>
      </c>
      <c r="E37" s="89">
        <v>113</v>
      </c>
      <c r="F37" s="90">
        <f t="shared" ref="F37" si="384">RANK(E37,E$5:E$104,0)</f>
        <v>28</v>
      </c>
      <c r="G37" s="89">
        <v>141</v>
      </c>
      <c r="H37" s="90">
        <f t="shared" si="2"/>
        <v>30</v>
      </c>
      <c r="I37" s="246">
        <v>118</v>
      </c>
      <c r="J37" s="90">
        <f t="shared" si="2"/>
        <v>26</v>
      </c>
      <c r="K37" s="89">
        <v>137</v>
      </c>
      <c r="L37" s="90">
        <f t="shared" ref="L37" si="385">RANK(K37,K$5:K$104,0)</f>
        <v>22</v>
      </c>
      <c r="M37" s="249">
        <v>150</v>
      </c>
      <c r="N37" s="90">
        <f t="shared" ref="N37" si="386">RANK(M37,M$5:M$104,0)</f>
        <v>28</v>
      </c>
      <c r="O37" s="87">
        <v>153</v>
      </c>
      <c r="P37" s="90">
        <f t="shared" ref="P37" si="387">RANK(O37,O$5:O$104,0)</f>
        <v>46</v>
      </c>
      <c r="Q37" s="89">
        <v>144</v>
      </c>
      <c r="R37" s="90">
        <f t="shared" ref="R37" si="388">RANK(Q37,Q$5:Q$104,0)</f>
        <v>53</v>
      </c>
      <c r="S37" s="89"/>
      <c r="T37" s="90"/>
      <c r="U37" s="89">
        <v>108</v>
      </c>
      <c r="V37" s="90">
        <f t="shared" ref="V37" si="389">RANK(U37,U$5:U$104,0)</f>
        <v>48</v>
      </c>
      <c r="W37" s="72">
        <v>138</v>
      </c>
      <c r="X37" s="90">
        <f t="shared" ref="X37" si="390">RANK(W37,W$5:W$104,0)</f>
        <v>44</v>
      </c>
      <c r="Y37" s="91">
        <v>162</v>
      </c>
      <c r="Z37" s="90">
        <f t="shared" ref="Z37" si="391">RANK(Y37,Y$5:Y$104,0)</f>
        <v>9</v>
      </c>
      <c r="AA37" s="108">
        <f t="shared" si="11"/>
        <v>131.9</v>
      </c>
      <c r="AB37" s="90">
        <f t="shared" si="12"/>
        <v>32</v>
      </c>
      <c r="AE37" s="166">
        <v>233</v>
      </c>
      <c r="AF37" s="89">
        <v>189</v>
      </c>
      <c r="AG37" s="90">
        <f t="shared" ref="AG37" si="392">RANK(AF37,AF$5:AF$104,0)</f>
        <v>6</v>
      </c>
      <c r="AH37" s="24">
        <v>188</v>
      </c>
      <c r="AI37" s="90">
        <f t="shared" ref="AI37" si="393">RANK(AH37,AH$5:AH$104,0)</f>
        <v>8</v>
      </c>
      <c r="AJ37" s="72">
        <v>178</v>
      </c>
      <c r="AK37" s="90">
        <f t="shared" ref="AK37" si="394">RANK(AJ37,AJ$5:AJ$104,0)</f>
        <v>20</v>
      </c>
      <c r="AL37" s="108">
        <f t="shared" si="16"/>
        <v>185</v>
      </c>
      <c r="AM37" s="90">
        <f t="shared" si="17"/>
        <v>7</v>
      </c>
    </row>
    <row r="38" spans="1:39" x14ac:dyDescent="0.2">
      <c r="A38" s="6">
        <v>234</v>
      </c>
      <c r="B38" s="86" t="s">
        <v>106</v>
      </c>
      <c r="C38" s="89">
        <v>111</v>
      </c>
      <c r="D38" s="90">
        <f t="shared" ref="D38" si="395">RANK(C38,C$5:C$104,0)</f>
        <v>36</v>
      </c>
      <c r="E38" s="89">
        <v>108</v>
      </c>
      <c r="F38" s="90">
        <f t="shared" ref="F38" si="396">RANK(E38,E$5:E$104,0)</f>
        <v>46</v>
      </c>
      <c r="G38" s="89">
        <v>141</v>
      </c>
      <c r="H38" s="90">
        <f t="shared" si="2"/>
        <v>30</v>
      </c>
      <c r="I38" s="246">
        <v>118</v>
      </c>
      <c r="J38" s="90">
        <f t="shared" si="2"/>
        <v>26</v>
      </c>
      <c r="K38" s="89">
        <v>136</v>
      </c>
      <c r="L38" s="90">
        <f t="shared" ref="L38" si="397">RANK(K38,K$5:K$104,0)</f>
        <v>38</v>
      </c>
      <c r="M38" s="249">
        <v>150</v>
      </c>
      <c r="N38" s="90">
        <f t="shared" ref="N38" si="398">RANK(M38,M$5:M$104,0)</f>
        <v>28</v>
      </c>
      <c r="O38" s="87">
        <v>153</v>
      </c>
      <c r="P38" s="90">
        <f t="shared" ref="P38" si="399">RANK(O38,O$5:O$104,0)</f>
        <v>46</v>
      </c>
      <c r="Q38" s="89">
        <v>146</v>
      </c>
      <c r="R38" s="90">
        <f t="shared" ref="R38" si="400">RANK(Q38,Q$5:Q$104,0)</f>
        <v>38</v>
      </c>
      <c r="S38" s="89"/>
      <c r="T38" s="90"/>
      <c r="U38" s="89">
        <v>110</v>
      </c>
      <c r="V38" s="90">
        <f t="shared" ref="V38" si="401">RANK(U38,U$5:U$104,0)</f>
        <v>37</v>
      </c>
      <c r="W38" s="72">
        <v>139</v>
      </c>
      <c r="X38" s="90">
        <f t="shared" ref="X38" si="402">RANK(W38,W$5:W$104,0)</f>
        <v>34</v>
      </c>
      <c r="Y38" s="91">
        <v>137</v>
      </c>
      <c r="Z38" s="90">
        <f t="shared" ref="Z38" si="403">RANK(Y38,Y$5:Y$104,0)</f>
        <v>71</v>
      </c>
      <c r="AA38" s="108">
        <f t="shared" si="11"/>
        <v>131.19999999999999</v>
      </c>
      <c r="AB38" s="90">
        <f t="shared" si="12"/>
        <v>36</v>
      </c>
      <c r="AE38" s="166">
        <v>234</v>
      </c>
      <c r="AF38" s="89">
        <v>186</v>
      </c>
      <c r="AG38" s="90">
        <f t="shared" ref="AG38" si="404">RANK(AF38,AF$5:AF$104,0)</f>
        <v>39</v>
      </c>
      <c r="AH38" s="24">
        <v>188</v>
      </c>
      <c r="AI38" s="90">
        <f t="shared" ref="AI38" si="405">RANK(AH38,AH$5:AH$104,0)</f>
        <v>8</v>
      </c>
      <c r="AJ38" s="72">
        <v>178</v>
      </c>
      <c r="AK38" s="90">
        <f t="shared" ref="AK38" si="406">RANK(AJ38,AJ$5:AJ$104,0)</f>
        <v>20</v>
      </c>
      <c r="AL38" s="108">
        <f t="shared" si="16"/>
        <v>184</v>
      </c>
      <c r="AM38" s="90">
        <f t="shared" si="17"/>
        <v>26</v>
      </c>
    </row>
    <row r="39" spans="1:39" x14ac:dyDescent="0.2">
      <c r="A39" s="6">
        <v>235</v>
      </c>
      <c r="B39" s="92" t="s">
        <v>72</v>
      </c>
      <c r="C39" s="89">
        <v>111</v>
      </c>
      <c r="D39" s="90">
        <f t="shared" ref="D39" si="407">RANK(C39,C$5:C$104,0)</f>
        <v>36</v>
      </c>
      <c r="E39" s="89">
        <v>110</v>
      </c>
      <c r="F39" s="90">
        <f t="shared" ref="F39" si="408">RANK(E39,E$5:E$104,0)</f>
        <v>37</v>
      </c>
      <c r="G39" s="89">
        <v>140</v>
      </c>
      <c r="H39" s="90">
        <f t="shared" si="2"/>
        <v>42</v>
      </c>
      <c r="I39" s="246">
        <v>115</v>
      </c>
      <c r="J39" s="90">
        <f t="shared" si="2"/>
        <v>54</v>
      </c>
      <c r="K39" s="89">
        <v>136</v>
      </c>
      <c r="L39" s="90">
        <f t="shared" ref="L39" si="409">RANK(K39,K$5:K$104,0)</f>
        <v>38</v>
      </c>
      <c r="M39" s="249">
        <v>150</v>
      </c>
      <c r="N39" s="90">
        <f t="shared" ref="N39" si="410">RANK(M39,M$5:M$104,0)</f>
        <v>28</v>
      </c>
      <c r="O39" s="87">
        <v>154</v>
      </c>
      <c r="P39" s="90">
        <f t="shared" ref="P39" si="411">RANK(O39,O$5:O$104,0)</f>
        <v>23</v>
      </c>
      <c r="Q39" s="89">
        <v>144</v>
      </c>
      <c r="R39" s="90">
        <f t="shared" ref="R39" si="412">RANK(Q39,Q$5:Q$104,0)</f>
        <v>53</v>
      </c>
      <c r="S39" s="89"/>
      <c r="T39" s="90"/>
      <c r="U39" s="89">
        <v>109</v>
      </c>
      <c r="V39" s="90">
        <f t="shared" ref="V39" si="413">RANK(U39,U$5:U$104,0)</f>
        <v>46</v>
      </c>
      <c r="W39" s="72">
        <v>142</v>
      </c>
      <c r="X39" s="90">
        <f t="shared" ref="X39" si="414">RANK(W39,W$5:W$104,0)</f>
        <v>24</v>
      </c>
      <c r="Y39" s="91">
        <v>143</v>
      </c>
      <c r="Z39" s="90">
        <f t="shared" ref="Z39" si="415">RANK(Y39,Y$5:Y$104,0)</f>
        <v>53</v>
      </c>
      <c r="AA39" s="108">
        <f t="shared" si="11"/>
        <v>131.1</v>
      </c>
      <c r="AB39" s="90">
        <f t="shared" si="12"/>
        <v>38</v>
      </c>
      <c r="AE39" s="166">
        <v>235</v>
      </c>
      <c r="AF39" s="89">
        <v>185</v>
      </c>
      <c r="AG39" s="90">
        <f t="shared" ref="AG39" si="416">RANK(AF39,AF$5:AF$104,0)</f>
        <v>45</v>
      </c>
      <c r="AH39" s="24">
        <v>185</v>
      </c>
      <c r="AI39" s="90">
        <f t="shared" ref="AI39" si="417">RANK(AH39,AH$5:AH$104,0)</f>
        <v>75</v>
      </c>
      <c r="AJ39" s="72">
        <v>181</v>
      </c>
      <c r="AK39" s="90">
        <f t="shared" ref="AK39" si="418">RANK(AJ39,AJ$5:AJ$104,0)</f>
        <v>1</v>
      </c>
      <c r="AL39" s="108">
        <f t="shared" si="16"/>
        <v>183.66666666666666</v>
      </c>
      <c r="AM39" s="90">
        <f t="shared" si="17"/>
        <v>33</v>
      </c>
    </row>
    <row r="40" spans="1:39" x14ac:dyDescent="0.2">
      <c r="A40" s="6">
        <v>236</v>
      </c>
      <c r="B40" s="86" t="s">
        <v>110</v>
      </c>
      <c r="C40" s="89">
        <v>108</v>
      </c>
      <c r="D40" s="90">
        <f t="shared" ref="D40" si="419">RANK(C40,C$5:C$104,0)</f>
        <v>55</v>
      </c>
      <c r="E40" s="89">
        <v>104</v>
      </c>
      <c r="F40" s="90">
        <f t="shared" ref="F40" si="420">RANK(E40,E$5:E$104,0)</f>
        <v>63</v>
      </c>
      <c r="G40" s="89">
        <v>139</v>
      </c>
      <c r="H40" s="90">
        <f t="shared" si="2"/>
        <v>44</v>
      </c>
      <c r="I40" s="246">
        <v>115</v>
      </c>
      <c r="J40" s="90">
        <f t="shared" si="2"/>
        <v>54</v>
      </c>
      <c r="K40" s="89">
        <v>136</v>
      </c>
      <c r="L40" s="90">
        <f t="shared" ref="L40" si="421">RANK(K40,K$5:K$104,0)</f>
        <v>38</v>
      </c>
      <c r="M40" s="249">
        <v>150</v>
      </c>
      <c r="N40" s="90">
        <f t="shared" ref="N40" si="422">RANK(M40,M$5:M$104,0)</f>
        <v>28</v>
      </c>
      <c r="O40" s="87">
        <v>156</v>
      </c>
      <c r="P40" s="90">
        <f t="shared" ref="P40" si="423">RANK(O40,O$5:O$104,0)</f>
        <v>11</v>
      </c>
      <c r="Q40" s="89">
        <v>144</v>
      </c>
      <c r="R40" s="90">
        <f t="shared" ref="R40" si="424">RANK(Q40,Q$5:Q$104,0)</f>
        <v>53</v>
      </c>
      <c r="S40" s="89"/>
      <c r="T40" s="90"/>
      <c r="U40" s="89">
        <v>108</v>
      </c>
      <c r="V40" s="90">
        <f t="shared" ref="V40" si="425">RANK(U40,U$5:U$104,0)</f>
        <v>48</v>
      </c>
      <c r="W40" s="72">
        <v>138</v>
      </c>
      <c r="X40" s="90">
        <f t="shared" ref="X40" si="426">RANK(W40,W$5:W$104,0)</f>
        <v>44</v>
      </c>
      <c r="Y40" s="91">
        <v>135</v>
      </c>
      <c r="Z40" s="90">
        <f t="shared" ref="Z40" si="427">RANK(Y40,Y$5:Y$104,0)</f>
        <v>80</v>
      </c>
      <c r="AA40" s="108">
        <f t="shared" si="11"/>
        <v>129.80000000000001</v>
      </c>
      <c r="AB40" s="90">
        <f t="shared" si="12"/>
        <v>57</v>
      </c>
      <c r="AE40" s="166">
        <v>236</v>
      </c>
      <c r="AF40" s="89">
        <v>180</v>
      </c>
      <c r="AG40" s="90">
        <f t="shared" ref="AG40" si="428">RANK(AF40,AF$5:AF$104,0)</f>
        <v>86</v>
      </c>
      <c r="AH40" s="24">
        <v>186</v>
      </c>
      <c r="AI40" s="90">
        <f t="shared" ref="AI40" si="429">RANK(AH40,AH$5:AH$104,0)</f>
        <v>51</v>
      </c>
      <c r="AJ40" s="72">
        <v>175</v>
      </c>
      <c r="AK40" s="90">
        <f t="shared" ref="AK40" si="430">RANK(AJ40,AJ$5:AJ$104,0)</f>
        <v>75</v>
      </c>
      <c r="AL40" s="108">
        <f t="shared" si="16"/>
        <v>180.33333333333334</v>
      </c>
      <c r="AM40" s="90">
        <f t="shared" si="17"/>
        <v>98</v>
      </c>
    </row>
    <row r="41" spans="1:39" x14ac:dyDescent="0.2">
      <c r="A41" s="6">
        <v>237</v>
      </c>
      <c r="B41" s="93" t="s">
        <v>113</v>
      </c>
      <c r="C41" s="89">
        <v>117</v>
      </c>
      <c r="D41" s="90">
        <f t="shared" ref="D41" si="431">RANK(C41,C$5:C$104,0)</f>
        <v>12</v>
      </c>
      <c r="E41" s="89">
        <v>124</v>
      </c>
      <c r="F41" s="90">
        <f t="shared" ref="F41" si="432">RANK(E41,E$5:E$104,0)</f>
        <v>13</v>
      </c>
      <c r="G41" s="89">
        <v>141</v>
      </c>
      <c r="H41" s="90">
        <f t="shared" si="2"/>
        <v>30</v>
      </c>
      <c r="I41" s="246">
        <v>126</v>
      </c>
      <c r="J41" s="90">
        <f t="shared" si="2"/>
        <v>2</v>
      </c>
      <c r="K41" s="89">
        <v>138</v>
      </c>
      <c r="L41" s="90">
        <f t="shared" ref="L41" si="433">RANK(K41,K$5:K$104,0)</f>
        <v>12</v>
      </c>
      <c r="M41" s="249">
        <v>149</v>
      </c>
      <c r="N41" s="90">
        <f t="shared" ref="N41" si="434">RANK(M41,M$5:M$104,0)</f>
        <v>53</v>
      </c>
      <c r="O41" s="87">
        <v>153</v>
      </c>
      <c r="P41" s="90">
        <f t="shared" ref="P41" si="435">RANK(O41,O$5:O$104,0)</f>
        <v>46</v>
      </c>
      <c r="Q41" s="89">
        <v>149</v>
      </c>
      <c r="R41" s="90">
        <f t="shared" ref="R41" si="436">RANK(Q41,Q$5:Q$104,0)</f>
        <v>22</v>
      </c>
      <c r="S41" s="89"/>
      <c r="T41" s="90"/>
      <c r="U41" s="89">
        <v>120</v>
      </c>
      <c r="V41" s="90">
        <f t="shared" ref="V41" si="437">RANK(U41,U$5:U$104,0)</f>
        <v>11</v>
      </c>
      <c r="W41" s="72">
        <v>141</v>
      </c>
      <c r="X41" s="90">
        <f t="shared" ref="X41" si="438">RANK(W41,W$5:W$104,0)</f>
        <v>27</v>
      </c>
      <c r="Y41" s="91">
        <v>158</v>
      </c>
      <c r="Z41" s="90">
        <f t="shared" ref="Z41" si="439">RANK(Y41,Y$5:Y$104,0)</f>
        <v>20</v>
      </c>
      <c r="AA41" s="108">
        <f t="shared" si="11"/>
        <v>135.80000000000001</v>
      </c>
      <c r="AB41" s="90">
        <f t="shared" si="12"/>
        <v>15</v>
      </c>
      <c r="AE41" s="166">
        <v>237</v>
      </c>
      <c r="AF41" s="89">
        <v>183</v>
      </c>
      <c r="AG41" s="90">
        <f t="shared" ref="AG41" si="440">RANK(AF41,AF$5:AF$104,0)</f>
        <v>61</v>
      </c>
      <c r="AH41" s="24">
        <v>187</v>
      </c>
      <c r="AI41" s="90">
        <f t="shared" ref="AI41" si="441">RANK(AH41,AH$5:AH$104,0)</f>
        <v>31</v>
      </c>
      <c r="AJ41" s="72">
        <v>181</v>
      </c>
      <c r="AK41" s="90">
        <f t="shared" ref="AK41" si="442">RANK(AJ41,AJ$5:AJ$104,0)</f>
        <v>1</v>
      </c>
      <c r="AL41" s="108">
        <f t="shared" si="16"/>
        <v>183.66666666666666</v>
      </c>
      <c r="AM41" s="90">
        <f t="shared" si="17"/>
        <v>33</v>
      </c>
    </row>
    <row r="42" spans="1:39" x14ac:dyDescent="0.2">
      <c r="A42" s="6">
        <v>238</v>
      </c>
      <c r="B42" s="93" t="s">
        <v>116</v>
      </c>
      <c r="C42" s="89">
        <v>117</v>
      </c>
      <c r="D42" s="90">
        <f t="shared" ref="D42" si="443">RANK(C42,C$5:C$104,0)</f>
        <v>12</v>
      </c>
      <c r="E42" s="89">
        <v>125</v>
      </c>
      <c r="F42" s="90">
        <f t="shared" ref="F42" si="444">RANK(E42,E$5:E$104,0)</f>
        <v>9</v>
      </c>
      <c r="G42" s="89">
        <v>138</v>
      </c>
      <c r="H42" s="90">
        <f t="shared" si="2"/>
        <v>61</v>
      </c>
      <c r="I42" s="246">
        <v>119</v>
      </c>
      <c r="J42" s="90">
        <f t="shared" si="2"/>
        <v>23</v>
      </c>
      <c r="K42" s="89">
        <v>138</v>
      </c>
      <c r="L42" s="90">
        <f t="shared" ref="L42" si="445">RANK(K42,K$5:K$104,0)</f>
        <v>12</v>
      </c>
      <c r="M42" s="249">
        <v>149</v>
      </c>
      <c r="N42" s="90">
        <f t="shared" ref="N42" si="446">RANK(M42,M$5:M$104,0)</f>
        <v>53</v>
      </c>
      <c r="O42" s="87">
        <v>154</v>
      </c>
      <c r="P42" s="90">
        <f t="shared" ref="P42" si="447">RANK(O42,O$5:O$104,0)</f>
        <v>23</v>
      </c>
      <c r="Q42" s="89">
        <v>150</v>
      </c>
      <c r="R42" s="90">
        <f t="shared" ref="R42" si="448">RANK(Q42,Q$5:Q$104,0)</f>
        <v>12</v>
      </c>
      <c r="S42" s="89"/>
      <c r="T42" s="90"/>
      <c r="U42" s="89">
        <v>119</v>
      </c>
      <c r="V42" s="90">
        <f t="shared" ref="V42" si="449">RANK(U42,U$5:U$104,0)</f>
        <v>12</v>
      </c>
      <c r="W42" s="72">
        <v>139</v>
      </c>
      <c r="X42" s="90">
        <f t="shared" ref="X42" si="450">RANK(W42,W$5:W$104,0)</f>
        <v>34</v>
      </c>
      <c r="Y42" s="91">
        <v>145</v>
      </c>
      <c r="Z42" s="90">
        <f t="shared" ref="Z42" si="451">RANK(Y42,Y$5:Y$104,0)</f>
        <v>46</v>
      </c>
      <c r="AA42" s="108">
        <f t="shared" si="11"/>
        <v>134.80000000000001</v>
      </c>
      <c r="AB42" s="90">
        <f t="shared" si="12"/>
        <v>19</v>
      </c>
      <c r="AE42" s="166">
        <v>238</v>
      </c>
      <c r="AF42" s="89">
        <v>184</v>
      </c>
      <c r="AG42" s="90">
        <f t="shared" ref="AG42" si="452">RANK(AF42,AF$5:AF$104,0)</f>
        <v>60</v>
      </c>
      <c r="AH42" s="24">
        <v>187</v>
      </c>
      <c r="AI42" s="90">
        <f t="shared" ref="AI42" si="453">RANK(AH42,AH$5:AH$104,0)</f>
        <v>31</v>
      </c>
      <c r="AJ42" s="72">
        <v>178</v>
      </c>
      <c r="AK42" s="90">
        <f t="shared" ref="AK42" si="454">RANK(AJ42,AJ$5:AJ$104,0)</f>
        <v>20</v>
      </c>
      <c r="AL42" s="108">
        <f t="shared" si="16"/>
        <v>183</v>
      </c>
      <c r="AM42" s="90">
        <f t="shared" si="17"/>
        <v>50</v>
      </c>
    </row>
    <row r="43" spans="1:39" x14ac:dyDescent="0.2">
      <c r="A43" s="6">
        <v>239</v>
      </c>
      <c r="B43" s="93" t="s">
        <v>87</v>
      </c>
      <c r="C43" s="89">
        <v>108</v>
      </c>
      <c r="D43" s="90">
        <f t="shared" ref="D43" si="455">RANK(C43,C$5:C$104,0)</f>
        <v>55</v>
      </c>
      <c r="E43" s="89">
        <v>108</v>
      </c>
      <c r="F43" s="90">
        <f t="shared" ref="F43" si="456">RANK(E43,E$5:E$104,0)</f>
        <v>46</v>
      </c>
      <c r="G43" s="89">
        <v>138</v>
      </c>
      <c r="H43" s="90">
        <f t="shared" si="2"/>
        <v>61</v>
      </c>
      <c r="I43" s="246">
        <v>115</v>
      </c>
      <c r="J43" s="90">
        <f t="shared" si="2"/>
        <v>54</v>
      </c>
      <c r="K43" s="89">
        <v>137</v>
      </c>
      <c r="L43" s="90">
        <f t="shared" ref="L43" si="457">RANK(K43,K$5:K$104,0)</f>
        <v>22</v>
      </c>
      <c r="M43" s="249">
        <v>150</v>
      </c>
      <c r="N43" s="90">
        <f t="shared" ref="N43" si="458">RANK(M43,M$5:M$104,0)</f>
        <v>28</v>
      </c>
      <c r="O43" s="87">
        <v>155</v>
      </c>
      <c r="P43" s="90">
        <f t="shared" ref="P43" si="459">RANK(O43,O$5:O$104,0)</f>
        <v>15</v>
      </c>
      <c r="Q43" s="89">
        <v>144</v>
      </c>
      <c r="R43" s="90">
        <f t="shared" ref="R43" si="460">RANK(Q43,Q$5:Q$104,0)</f>
        <v>53</v>
      </c>
      <c r="S43" s="89"/>
      <c r="T43" s="90"/>
      <c r="U43" s="89">
        <v>108</v>
      </c>
      <c r="V43" s="90">
        <f t="shared" ref="V43" si="461">RANK(U43,U$5:U$104,0)</f>
        <v>48</v>
      </c>
      <c r="W43" s="72">
        <v>137</v>
      </c>
      <c r="X43" s="90">
        <f t="shared" ref="X43" si="462">RANK(W43,W$5:W$104,0)</f>
        <v>66</v>
      </c>
      <c r="Y43" s="91">
        <v>142</v>
      </c>
      <c r="Z43" s="90">
        <f t="shared" ref="Z43" si="463">RANK(Y43,Y$5:Y$104,0)</f>
        <v>57</v>
      </c>
      <c r="AA43" s="108">
        <f t="shared" si="11"/>
        <v>130</v>
      </c>
      <c r="AB43" s="90">
        <f t="shared" si="12"/>
        <v>53</v>
      </c>
      <c r="AE43" s="166">
        <v>239</v>
      </c>
      <c r="AF43" s="89">
        <v>180</v>
      </c>
      <c r="AG43" s="90">
        <f t="shared" ref="AG43" si="464">RANK(AF43,AF$5:AF$104,0)</f>
        <v>86</v>
      </c>
      <c r="AH43" s="24">
        <v>187</v>
      </c>
      <c r="AI43" s="90">
        <f t="shared" ref="AI43" si="465">RANK(AH43,AH$5:AH$104,0)</f>
        <v>31</v>
      </c>
      <c r="AJ43" s="72">
        <v>178</v>
      </c>
      <c r="AK43" s="90">
        <f t="shared" ref="AK43" si="466">RANK(AJ43,AJ$5:AJ$104,0)</f>
        <v>20</v>
      </c>
      <c r="AL43" s="108">
        <f t="shared" si="16"/>
        <v>181.66666666666666</v>
      </c>
      <c r="AM43" s="90">
        <f t="shared" si="17"/>
        <v>75</v>
      </c>
    </row>
    <row r="44" spans="1:39" x14ac:dyDescent="0.2">
      <c r="A44" s="17">
        <v>240</v>
      </c>
      <c r="B44" s="94" t="s">
        <v>118</v>
      </c>
      <c r="C44" s="97">
        <v>109</v>
      </c>
      <c r="D44" s="98">
        <f t="shared" ref="D44" si="467">RANK(C44,C$5:C$104,0)</f>
        <v>53</v>
      </c>
      <c r="E44" s="97">
        <v>111</v>
      </c>
      <c r="F44" s="98">
        <f t="shared" ref="F44" si="468">RANK(E44,E$5:E$104,0)</f>
        <v>33</v>
      </c>
      <c r="G44" s="97">
        <v>138</v>
      </c>
      <c r="H44" s="98">
        <f t="shared" si="2"/>
        <v>61</v>
      </c>
      <c r="I44" s="247">
        <v>121</v>
      </c>
      <c r="J44" s="98">
        <f t="shared" si="2"/>
        <v>15</v>
      </c>
      <c r="K44" s="97">
        <v>138</v>
      </c>
      <c r="L44" s="98">
        <f t="shared" ref="L44" si="469">RANK(K44,K$5:K$104,0)</f>
        <v>12</v>
      </c>
      <c r="M44" s="250">
        <v>151</v>
      </c>
      <c r="N44" s="98">
        <f t="shared" ref="N44" si="470">RANK(M44,M$5:M$104,0)</f>
        <v>16</v>
      </c>
      <c r="O44" s="95">
        <v>155</v>
      </c>
      <c r="P44" s="98">
        <f t="shared" ref="P44" si="471">RANK(O44,O$5:O$104,0)</f>
        <v>15</v>
      </c>
      <c r="Q44" s="97">
        <v>146</v>
      </c>
      <c r="R44" s="98">
        <f t="shared" ref="R44" si="472">RANK(Q44,Q$5:Q$104,0)</f>
        <v>38</v>
      </c>
      <c r="S44" s="97"/>
      <c r="T44" s="98"/>
      <c r="U44" s="97">
        <v>111</v>
      </c>
      <c r="V44" s="98">
        <f t="shared" ref="V44" si="473">RANK(U44,U$5:U$104,0)</f>
        <v>31</v>
      </c>
      <c r="W44" s="73">
        <v>143</v>
      </c>
      <c r="X44" s="98">
        <f t="shared" ref="X44" si="474">RANK(W44,W$5:W$104,0)</f>
        <v>18</v>
      </c>
      <c r="Y44" s="99">
        <v>158</v>
      </c>
      <c r="Z44" s="98">
        <f t="shared" ref="Z44" si="475">RANK(Y44,Y$5:Y$104,0)</f>
        <v>20</v>
      </c>
      <c r="AA44" s="110">
        <f t="shared" si="11"/>
        <v>132.30000000000001</v>
      </c>
      <c r="AB44" s="98">
        <f t="shared" si="12"/>
        <v>28</v>
      </c>
      <c r="AE44" s="179">
        <v>240</v>
      </c>
      <c r="AF44" s="97">
        <v>180</v>
      </c>
      <c r="AG44" s="98">
        <f t="shared" ref="AG44" si="476">RANK(AF44,AF$5:AF$104,0)</f>
        <v>86</v>
      </c>
      <c r="AH44" s="25">
        <v>187</v>
      </c>
      <c r="AI44" s="98">
        <f t="shared" ref="AI44" si="477">RANK(AH44,AH$5:AH$104,0)</f>
        <v>31</v>
      </c>
      <c r="AJ44" s="73">
        <v>178</v>
      </c>
      <c r="AK44" s="98">
        <f t="shared" ref="AK44" si="478">RANK(AJ44,AJ$5:AJ$104,0)</f>
        <v>20</v>
      </c>
      <c r="AL44" s="110">
        <f t="shared" si="16"/>
        <v>181.66666666666666</v>
      </c>
      <c r="AM44" s="98">
        <f t="shared" si="17"/>
        <v>75</v>
      </c>
    </row>
    <row r="45" spans="1:39" x14ac:dyDescent="0.2">
      <c r="A45" s="3">
        <v>241</v>
      </c>
      <c r="B45" s="80" t="s">
        <v>123</v>
      </c>
      <c r="C45" s="83">
        <v>111</v>
      </c>
      <c r="D45" s="84">
        <f t="shared" ref="D45" si="479">RANK(C45,C$5:C$104,0)</f>
        <v>36</v>
      </c>
      <c r="E45" s="83">
        <v>100</v>
      </c>
      <c r="F45" s="84">
        <f t="shared" ref="F45" si="480">RANK(E45,E$5:E$104,0)</f>
        <v>90</v>
      </c>
      <c r="G45" s="83">
        <v>139</v>
      </c>
      <c r="H45" s="84">
        <f t="shared" si="2"/>
        <v>44</v>
      </c>
      <c r="I45" s="245">
        <v>117</v>
      </c>
      <c r="J45" s="84">
        <f t="shared" si="2"/>
        <v>39</v>
      </c>
      <c r="K45" s="83">
        <v>137</v>
      </c>
      <c r="L45" s="84">
        <f t="shared" ref="L45" si="481">RANK(K45,K$5:K$104,0)</f>
        <v>22</v>
      </c>
      <c r="M45" s="248">
        <v>150</v>
      </c>
      <c r="N45" s="84">
        <f t="shared" ref="N45" si="482">RANK(M45,M$5:M$104,0)</f>
        <v>28</v>
      </c>
      <c r="O45" s="81">
        <v>153</v>
      </c>
      <c r="P45" s="84">
        <f t="shared" ref="P45" si="483">RANK(O45,O$5:O$104,0)</f>
        <v>46</v>
      </c>
      <c r="Q45" s="83">
        <v>146</v>
      </c>
      <c r="R45" s="84">
        <f t="shared" ref="R45" si="484">RANK(Q45,Q$5:Q$104,0)</f>
        <v>38</v>
      </c>
      <c r="S45" s="83">
        <v>165</v>
      </c>
      <c r="T45" s="84">
        <f t="shared" ref="T45" si="485">RANK(S45,S$5:S$104,0)</f>
        <v>1</v>
      </c>
      <c r="U45" s="83">
        <v>109</v>
      </c>
      <c r="V45" s="84">
        <f t="shared" ref="V45" si="486">RANK(U45,U$5:U$104,0)</f>
        <v>46</v>
      </c>
      <c r="W45" s="71">
        <v>143</v>
      </c>
      <c r="X45" s="84">
        <f t="shared" ref="X45" si="487">RANK(W45,W$5:W$104,0)</f>
        <v>18</v>
      </c>
      <c r="Y45" s="85">
        <v>148</v>
      </c>
      <c r="Z45" s="84">
        <f t="shared" ref="Z45" si="488">RANK(Y45,Y$5:Y$104,0)</f>
        <v>32</v>
      </c>
      <c r="AA45" s="106">
        <f t="shared" si="11"/>
        <v>130.5</v>
      </c>
      <c r="AB45" s="84">
        <f t="shared" si="12"/>
        <v>46</v>
      </c>
      <c r="AE45" s="156">
        <v>241</v>
      </c>
      <c r="AF45" s="83">
        <v>185</v>
      </c>
      <c r="AG45" s="84">
        <f t="shared" ref="AG45" si="489">RANK(AF45,AF$5:AF$104,0)</f>
        <v>45</v>
      </c>
      <c r="AH45" s="23">
        <v>188</v>
      </c>
      <c r="AI45" s="84">
        <f t="shared" ref="AI45" si="490">RANK(AH45,AH$5:AH$104,0)</f>
        <v>8</v>
      </c>
      <c r="AJ45" s="71">
        <v>178</v>
      </c>
      <c r="AK45" s="84">
        <f t="shared" ref="AK45" si="491">RANK(AJ45,AJ$5:AJ$104,0)</f>
        <v>20</v>
      </c>
      <c r="AL45" s="106">
        <f t="shared" si="16"/>
        <v>183.66666666666666</v>
      </c>
      <c r="AM45" s="84">
        <f t="shared" si="17"/>
        <v>33</v>
      </c>
    </row>
    <row r="46" spans="1:39" x14ac:dyDescent="0.2">
      <c r="A46" s="6">
        <v>242</v>
      </c>
      <c r="B46" s="86" t="s">
        <v>126</v>
      </c>
      <c r="C46" s="89">
        <v>113</v>
      </c>
      <c r="D46" s="90">
        <f t="shared" ref="D46" si="492">RANK(C46,C$5:C$104,0)</f>
        <v>24</v>
      </c>
      <c r="E46" s="89">
        <v>112</v>
      </c>
      <c r="F46" s="90">
        <f t="shared" ref="F46" si="493">RANK(E46,E$5:E$104,0)</f>
        <v>29</v>
      </c>
      <c r="G46" s="89">
        <v>137</v>
      </c>
      <c r="H46" s="90">
        <f t="shared" si="2"/>
        <v>73</v>
      </c>
      <c r="I46" s="246">
        <v>117</v>
      </c>
      <c r="J46" s="90">
        <f t="shared" si="2"/>
        <v>39</v>
      </c>
      <c r="K46" s="89">
        <v>135</v>
      </c>
      <c r="L46" s="90">
        <f t="shared" ref="L46" si="494">RANK(K46,K$5:K$104,0)</f>
        <v>56</v>
      </c>
      <c r="M46" s="249">
        <v>150</v>
      </c>
      <c r="N46" s="90">
        <f t="shared" ref="N46" si="495">RANK(M46,M$5:M$104,0)</f>
        <v>28</v>
      </c>
      <c r="O46" s="87">
        <v>154</v>
      </c>
      <c r="P46" s="90">
        <f t="shared" ref="P46" si="496">RANK(O46,O$5:O$104,0)</f>
        <v>23</v>
      </c>
      <c r="Q46" s="89">
        <v>142</v>
      </c>
      <c r="R46" s="90">
        <f t="shared" ref="R46" si="497">RANK(Q46,Q$5:Q$104,0)</f>
        <v>67</v>
      </c>
      <c r="S46" s="89"/>
      <c r="T46" s="90"/>
      <c r="U46" s="89">
        <v>108</v>
      </c>
      <c r="V46" s="90">
        <f t="shared" ref="V46" si="498">RANK(U46,U$5:U$104,0)</f>
        <v>48</v>
      </c>
      <c r="W46" s="72">
        <v>141</v>
      </c>
      <c r="X46" s="90">
        <f t="shared" ref="X46" si="499">RANK(W46,W$5:W$104,0)</f>
        <v>27</v>
      </c>
      <c r="Y46" s="91">
        <v>158</v>
      </c>
      <c r="Z46" s="90">
        <f t="shared" ref="Z46" si="500">RANK(Y46,Y$5:Y$104,0)</f>
        <v>20</v>
      </c>
      <c r="AA46" s="108">
        <f t="shared" si="11"/>
        <v>130.9</v>
      </c>
      <c r="AB46" s="90">
        <f t="shared" si="12"/>
        <v>40</v>
      </c>
      <c r="AE46" s="166">
        <v>242</v>
      </c>
      <c r="AF46" s="89">
        <v>187</v>
      </c>
      <c r="AG46" s="90">
        <f t="shared" ref="AG46" si="501">RANK(AF46,AF$5:AF$104,0)</f>
        <v>26</v>
      </c>
      <c r="AH46" s="24">
        <v>188</v>
      </c>
      <c r="AI46" s="90">
        <f t="shared" ref="AI46" si="502">RANK(AH46,AH$5:AH$104,0)</f>
        <v>8</v>
      </c>
      <c r="AJ46" s="72">
        <v>175</v>
      </c>
      <c r="AK46" s="90">
        <f t="shared" ref="AK46" si="503">RANK(AJ46,AJ$5:AJ$104,0)</f>
        <v>75</v>
      </c>
      <c r="AL46" s="108">
        <f t="shared" si="16"/>
        <v>183.33333333333334</v>
      </c>
      <c r="AM46" s="90">
        <f t="shared" si="17"/>
        <v>42</v>
      </c>
    </row>
    <row r="47" spans="1:39" x14ac:dyDescent="0.2">
      <c r="A47" s="6">
        <v>243</v>
      </c>
      <c r="B47" s="86" t="s">
        <v>129</v>
      </c>
      <c r="C47" s="89">
        <v>110</v>
      </c>
      <c r="D47" s="90">
        <f t="shared" ref="D47" si="504">RANK(C47,C$5:C$104,0)</f>
        <v>48</v>
      </c>
      <c r="E47" s="89">
        <v>96</v>
      </c>
      <c r="F47" s="90">
        <f t="shared" ref="F47" si="505">RANK(E47,E$5:E$104,0)</f>
        <v>99</v>
      </c>
      <c r="G47" s="89">
        <v>139</v>
      </c>
      <c r="H47" s="90">
        <f t="shared" si="2"/>
        <v>44</v>
      </c>
      <c r="I47" s="246">
        <v>116</v>
      </c>
      <c r="J47" s="90">
        <f t="shared" si="2"/>
        <v>47</v>
      </c>
      <c r="K47" s="89">
        <v>137</v>
      </c>
      <c r="L47" s="90">
        <f t="shared" ref="L47" si="506">RANK(K47,K$5:K$104,0)</f>
        <v>22</v>
      </c>
      <c r="M47" s="249">
        <v>151</v>
      </c>
      <c r="N47" s="90">
        <f t="shared" ref="N47" si="507">RANK(M47,M$5:M$104,0)</f>
        <v>16</v>
      </c>
      <c r="O47" s="87">
        <v>155</v>
      </c>
      <c r="P47" s="90">
        <f t="shared" ref="P47" si="508">RANK(O47,O$5:O$104,0)</f>
        <v>15</v>
      </c>
      <c r="Q47" s="89">
        <v>150</v>
      </c>
      <c r="R47" s="90">
        <f t="shared" ref="R47" si="509">RANK(Q47,Q$5:Q$104,0)</f>
        <v>12</v>
      </c>
      <c r="S47" s="89"/>
      <c r="T47" s="90"/>
      <c r="U47" s="89">
        <v>110</v>
      </c>
      <c r="V47" s="90">
        <f t="shared" ref="V47" si="510">RANK(U47,U$5:U$104,0)</f>
        <v>37</v>
      </c>
      <c r="W47" s="72">
        <v>141</v>
      </c>
      <c r="X47" s="90">
        <f t="shared" ref="X47" si="511">RANK(W47,W$5:W$104,0)</f>
        <v>27</v>
      </c>
      <c r="Y47" s="91">
        <v>140</v>
      </c>
      <c r="Z47" s="90">
        <f t="shared" ref="Z47" si="512">RANK(Y47,Y$5:Y$104,0)</f>
        <v>60</v>
      </c>
      <c r="AA47" s="108">
        <f t="shared" si="11"/>
        <v>130.5</v>
      </c>
      <c r="AB47" s="90">
        <f t="shared" si="12"/>
        <v>46</v>
      </c>
      <c r="AE47" s="166">
        <v>243</v>
      </c>
      <c r="AF47" s="89">
        <v>181</v>
      </c>
      <c r="AG47" s="90">
        <f t="shared" ref="AG47" si="513">RANK(AF47,AF$5:AF$104,0)</f>
        <v>80</v>
      </c>
      <c r="AH47" s="24">
        <v>188</v>
      </c>
      <c r="AI47" s="90">
        <f t="shared" ref="AI47" si="514">RANK(AH47,AH$5:AH$104,0)</f>
        <v>8</v>
      </c>
      <c r="AJ47" s="72">
        <v>175</v>
      </c>
      <c r="AK47" s="90">
        <f t="shared" ref="AK47" si="515">RANK(AJ47,AJ$5:AJ$104,0)</f>
        <v>75</v>
      </c>
      <c r="AL47" s="108">
        <f t="shared" si="16"/>
        <v>181.33333333333334</v>
      </c>
      <c r="AM47" s="90">
        <f t="shared" si="17"/>
        <v>84</v>
      </c>
    </row>
    <row r="48" spans="1:39" x14ac:dyDescent="0.2">
      <c r="A48" s="6">
        <v>244</v>
      </c>
      <c r="B48" s="86" t="s">
        <v>129</v>
      </c>
      <c r="C48" s="89">
        <v>110</v>
      </c>
      <c r="D48" s="90">
        <f t="shared" ref="D48" si="516">RANK(C48,C$5:C$104,0)</f>
        <v>48</v>
      </c>
      <c r="E48" s="89">
        <v>124</v>
      </c>
      <c r="F48" s="90">
        <f t="shared" ref="F48" si="517">RANK(E48,E$5:E$104,0)</f>
        <v>13</v>
      </c>
      <c r="G48" s="89">
        <v>141</v>
      </c>
      <c r="H48" s="90">
        <f t="shared" si="2"/>
        <v>30</v>
      </c>
      <c r="I48" s="246">
        <v>117</v>
      </c>
      <c r="J48" s="90">
        <f t="shared" si="2"/>
        <v>39</v>
      </c>
      <c r="K48" s="89">
        <v>138</v>
      </c>
      <c r="L48" s="90">
        <f t="shared" ref="L48" si="518">RANK(K48,K$5:K$104,0)</f>
        <v>12</v>
      </c>
      <c r="M48" s="249">
        <v>151</v>
      </c>
      <c r="N48" s="90">
        <f t="shared" ref="N48" si="519">RANK(M48,M$5:M$104,0)</f>
        <v>16</v>
      </c>
      <c r="O48" s="87">
        <v>157</v>
      </c>
      <c r="P48" s="90">
        <f t="shared" ref="P48" si="520">RANK(O48,O$5:O$104,0)</f>
        <v>7</v>
      </c>
      <c r="Q48" s="89">
        <v>150</v>
      </c>
      <c r="R48" s="90">
        <f t="shared" ref="R48" si="521">RANK(Q48,Q$5:Q$104,0)</f>
        <v>12</v>
      </c>
      <c r="S48" s="89">
        <v>165</v>
      </c>
      <c r="T48" s="90">
        <f t="shared" ref="T48" si="522">RANK(S48,S$5:S$104,0)</f>
        <v>1</v>
      </c>
      <c r="U48" s="89">
        <v>114</v>
      </c>
      <c r="V48" s="90">
        <f t="shared" ref="V48" si="523">RANK(U48,U$5:U$104,0)</f>
        <v>17</v>
      </c>
      <c r="W48" s="72">
        <v>145</v>
      </c>
      <c r="X48" s="90">
        <f t="shared" ref="X48" si="524">RANK(W48,W$5:W$104,0)</f>
        <v>9</v>
      </c>
      <c r="Y48" s="91">
        <v>162</v>
      </c>
      <c r="Z48" s="90">
        <f t="shared" ref="Z48" si="525">RANK(Y48,Y$5:Y$104,0)</f>
        <v>9</v>
      </c>
      <c r="AA48" s="108">
        <f t="shared" si="11"/>
        <v>134.69999999999999</v>
      </c>
      <c r="AB48" s="90">
        <f t="shared" si="12"/>
        <v>20</v>
      </c>
      <c r="AE48" s="166">
        <v>244</v>
      </c>
      <c r="AF48" s="89">
        <v>187</v>
      </c>
      <c r="AG48" s="90">
        <f t="shared" ref="AG48" si="526">RANK(AF48,AF$5:AF$104,0)</f>
        <v>26</v>
      </c>
      <c r="AH48" s="24">
        <v>188</v>
      </c>
      <c r="AI48" s="90">
        <f t="shared" ref="AI48" si="527">RANK(AH48,AH$5:AH$104,0)</f>
        <v>8</v>
      </c>
      <c r="AJ48" s="72">
        <v>175</v>
      </c>
      <c r="AK48" s="90">
        <f t="shared" ref="AK48" si="528">RANK(AJ48,AJ$5:AJ$104,0)</f>
        <v>75</v>
      </c>
      <c r="AL48" s="108">
        <f t="shared" si="16"/>
        <v>183.33333333333334</v>
      </c>
      <c r="AM48" s="90">
        <f t="shared" si="17"/>
        <v>42</v>
      </c>
    </row>
    <row r="49" spans="1:39" x14ac:dyDescent="0.2">
      <c r="A49" s="6">
        <v>245</v>
      </c>
      <c r="B49" s="92" t="s">
        <v>133</v>
      </c>
      <c r="C49" s="89">
        <v>118</v>
      </c>
      <c r="D49" s="90">
        <f t="shared" ref="D49" si="529">RANK(C49,C$5:C$104,0)</f>
        <v>11</v>
      </c>
      <c r="E49" s="89">
        <v>127</v>
      </c>
      <c r="F49" s="90">
        <f t="shared" ref="F49" si="530">RANK(E49,E$5:E$104,0)</f>
        <v>7</v>
      </c>
      <c r="G49" s="89">
        <v>142</v>
      </c>
      <c r="H49" s="90">
        <f t="shared" si="2"/>
        <v>21</v>
      </c>
      <c r="I49" s="246">
        <v>125</v>
      </c>
      <c r="J49" s="90">
        <f t="shared" si="2"/>
        <v>9</v>
      </c>
      <c r="K49" s="89">
        <v>138</v>
      </c>
      <c r="L49" s="90">
        <f t="shared" ref="L49" si="531">RANK(K49,K$5:K$104,0)</f>
        <v>12</v>
      </c>
      <c r="M49" s="249">
        <v>150</v>
      </c>
      <c r="N49" s="90">
        <f t="shared" ref="N49" si="532">RANK(M49,M$5:M$104,0)</f>
        <v>28</v>
      </c>
      <c r="O49" s="87">
        <v>156</v>
      </c>
      <c r="P49" s="90">
        <f t="shared" ref="P49" si="533">RANK(O49,O$5:O$104,0)</f>
        <v>11</v>
      </c>
      <c r="Q49" s="89">
        <v>150</v>
      </c>
      <c r="R49" s="90">
        <f t="shared" ref="R49" si="534">RANK(Q49,Q$5:Q$104,0)</f>
        <v>12</v>
      </c>
      <c r="S49" s="89">
        <v>165</v>
      </c>
      <c r="T49" s="90">
        <f t="shared" ref="T49" si="535">RANK(S49,S$5:S$104,0)</f>
        <v>1</v>
      </c>
      <c r="U49" s="89">
        <v>123</v>
      </c>
      <c r="V49" s="90">
        <f t="shared" ref="V49" si="536">RANK(U49,U$5:U$104,0)</f>
        <v>7</v>
      </c>
      <c r="W49" s="72">
        <v>144</v>
      </c>
      <c r="X49" s="90">
        <f t="shared" ref="X49" si="537">RANK(W49,W$5:W$104,0)</f>
        <v>12</v>
      </c>
      <c r="Y49" s="91">
        <v>162</v>
      </c>
      <c r="Z49" s="90">
        <f t="shared" ref="Z49" si="538">RANK(Y49,Y$5:Y$104,0)</f>
        <v>9</v>
      </c>
      <c r="AA49" s="108">
        <f t="shared" si="11"/>
        <v>137.30000000000001</v>
      </c>
      <c r="AB49" s="90">
        <f t="shared" si="12"/>
        <v>10</v>
      </c>
      <c r="AE49" s="166">
        <v>245</v>
      </c>
      <c r="AF49" s="89">
        <v>186</v>
      </c>
      <c r="AG49" s="90">
        <f t="shared" ref="AG49" si="539">RANK(AF49,AF$5:AF$104,0)</f>
        <v>39</v>
      </c>
      <c r="AH49" s="24">
        <v>187</v>
      </c>
      <c r="AI49" s="90">
        <f t="shared" ref="AI49" si="540">RANK(AH49,AH$5:AH$104,0)</f>
        <v>31</v>
      </c>
      <c r="AJ49" s="72">
        <v>175</v>
      </c>
      <c r="AK49" s="90">
        <f t="shared" ref="AK49" si="541">RANK(AJ49,AJ$5:AJ$104,0)</f>
        <v>75</v>
      </c>
      <c r="AL49" s="108">
        <f t="shared" si="16"/>
        <v>182.66666666666666</v>
      </c>
      <c r="AM49" s="90">
        <f t="shared" si="17"/>
        <v>57</v>
      </c>
    </row>
    <row r="50" spans="1:39" x14ac:dyDescent="0.2">
      <c r="A50" s="6">
        <v>246</v>
      </c>
      <c r="B50" s="86" t="s">
        <v>129</v>
      </c>
      <c r="C50" s="89">
        <v>110</v>
      </c>
      <c r="D50" s="90">
        <f t="shared" ref="D50" si="542">RANK(C50,C$5:C$104,0)</f>
        <v>48</v>
      </c>
      <c r="E50" s="89">
        <v>106</v>
      </c>
      <c r="F50" s="90">
        <f t="shared" ref="F50" si="543">RANK(E50,E$5:E$104,0)</f>
        <v>52</v>
      </c>
      <c r="G50" s="89">
        <v>142</v>
      </c>
      <c r="H50" s="90">
        <f t="shared" si="2"/>
        <v>21</v>
      </c>
      <c r="I50" s="246">
        <v>118</v>
      </c>
      <c r="J50" s="90">
        <f t="shared" si="2"/>
        <v>26</v>
      </c>
      <c r="K50" s="89">
        <v>137</v>
      </c>
      <c r="L50" s="90">
        <f t="shared" ref="L50" si="544">RANK(K50,K$5:K$104,0)</f>
        <v>22</v>
      </c>
      <c r="M50" s="249">
        <v>151</v>
      </c>
      <c r="N50" s="90">
        <f t="shared" ref="N50" si="545">RANK(M50,M$5:M$104,0)</f>
        <v>16</v>
      </c>
      <c r="O50" s="87">
        <v>155</v>
      </c>
      <c r="P50" s="90">
        <f t="shared" ref="P50" si="546">RANK(O50,O$5:O$104,0)</f>
        <v>15</v>
      </c>
      <c r="Q50" s="89">
        <v>146</v>
      </c>
      <c r="R50" s="90">
        <f t="shared" ref="R50" si="547">RANK(Q50,Q$5:Q$104,0)</f>
        <v>38</v>
      </c>
      <c r="S50" s="89"/>
      <c r="T50" s="90"/>
      <c r="U50" s="89">
        <v>110</v>
      </c>
      <c r="V50" s="90">
        <f t="shared" ref="V50" si="548">RANK(U50,U$5:U$104,0)</f>
        <v>37</v>
      </c>
      <c r="W50" s="72">
        <v>141</v>
      </c>
      <c r="X50" s="90">
        <f t="shared" ref="X50" si="549">RANK(W50,W$5:W$104,0)</f>
        <v>27</v>
      </c>
      <c r="Y50" s="91">
        <v>142</v>
      </c>
      <c r="Z50" s="90">
        <f t="shared" ref="Z50" si="550">RANK(Y50,Y$5:Y$104,0)</f>
        <v>57</v>
      </c>
      <c r="AA50" s="108">
        <f t="shared" si="11"/>
        <v>131.6</v>
      </c>
      <c r="AB50" s="90">
        <f t="shared" si="12"/>
        <v>35</v>
      </c>
      <c r="AE50" s="166">
        <v>246</v>
      </c>
      <c r="AF50" s="89">
        <v>185</v>
      </c>
      <c r="AG50" s="90">
        <f t="shared" ref="AG50" si="551">RANK(AF50,AF$5:AF$104,0)</f>
        <v>45</v>
      </c>
      <c r="AH50" s="24">
        <v>188</v>
      </c>
      <c r="AI50" s="90">
        <f t="shared" ref="AI50" si="552">RANK(AH50,AH$5:AH$104,0)</f>
        <v>8</v>
      </c>
      <c r="AJ50" s="72">
        <v>175</v>
      </c>
      <c r="AK50" s="90">
        <f t="shared" ref="AK50" si="553">RANK(AJ50,AJ$5:AJ$104,0)</f>
        <v>75</v>
      </c>
      <c r="AL50" s="108">
        <f t="shared" si="16"/>
        <v>182.66666666666666</v>
      </c>
      <c r="AM50" s="90">
        <f t="shared" si="17"/>
        <v>57</v>
      </c>
    </row>
    <row r="51" spans="1:39" x14ac:dyDescent="0.2">
      <c r="A51" s="6">
        <v>247</v>
      </c>
      <c r="B51" s="93" t="s">
        <v>136</v>
      </c>
      <c r="C51" s="89">
        <v>116</v>
      </c>
      <c r="D51" s="90">
        <f t="shared" ref="D51" si="554">RANK(C51,C$5:C$104,0)</f>
        <v>16</v>
      </c>
      <c r="E51" s="89">
        <v>128</v>
      </c>
      <c r="F51" s="90">
        <f t="shared" ref="F51" si="555">RANK(E51,E$5:E$104,0)</f>
        <v>3</v>
      </c>
      <c r="G51" s="89">
        <v>143</v>
      </c>
      <c r="H51" s="90">
        <f t="shared" si="2"/>
        <v>10</v>
      </c>
      <c r="I51" s="246">
        <v>126</v>
      </c>
      <c r="J51" s="90">
        <f t="shared" si="2"/>
        <v>2</v>
      </c>
      <c r="K51" s="89">
        <v>141</v>
      </c>
      <c r="L51" s="90">
        <f t="shared" ref="L51" si="556">RANK(K51,K$5:K$104,0)</f>
        <v>2</v>
      </c>
      <c r="M51" s="249">
        <v>151</v>
      </c>
      <c r="N51" s="90">
        <f t="shared" ref="N51" si="557">RANK(M51,M$5:M$104,0)</f>
        <v>16</v>
      </c>
      <c r="O51" s="87">
        <v>154</v>
      </c>
      <c r="P51" s="90">
        <f t="shared" ref="P51" si="558">RANK(O51,O$5:O$104,0)</f>
        <v>23</v>
      </c>
      <c r="Q51" s="89">
        <v>150</v>
      </c>
      <c r="R51" s="90">
        <f t="shared" ref="R51" si="559">RANK(Q51,Q$5:Q$104,0)</f>
        <v>12</v>
      </c>
      <c r="S51" s="89"/>
      <c r="T51" s="90"/>
      <c r="U51" s="89">
        <v>123</v>
      </c>
      <c r="V51" s="90">
        <f t="shared" ref="V51" si="560">RANK(U51,U$5:U$104,0)</f>
        <v>7</v>
      </c>
      <c r="W51" s="72">
        <v>143</v>
      </c>
      <c r="X51" s="90">
        <f t="shared" ref="X51" si="561">RANK(W51,W$5:W$104,0)</f>
        <v>18</v>
      </c>
      <c r="Y51" s="91">
        <v>148</v>
      </c>
      <c r="Z51" s="90">
        <f t="shared" ref="Z51" si="562">RANK(Y51,Y$5:Y$104,0)</f>
        <v>32</v>
      </c>
      <c r="AA51" s="108">
        <f t="shared" si="11"/>
        <v>137.5</v>
      </c>
      <c r="AB51" s="90">
        <f t="shared" si="12"/>
        <v>8</v>
      </c>
      <c r="AE51" s="166">
        <v>247</v>
      </c>
      <c r="AF51" s="89">
        <v>182</v>
      </c>
      <c r="AG51" s="90">
        <f t="shared" ref="AG51" si="563">RANK(AF51,AF$5:AF$104,0)</f>
        <v>69</v>
      </c>
      <c r="AH51" s="24">
        <v>188</v>
      </c>
      <c r="AI51" s="90">
        <f t="shared" ref="AI51" si="564">RANK(AH51,AH$5:AH$104,0)</f>
        <v>8</v>
      </c>
      <c r="AJ51" s="72">
        <v>178</v>
      </c>
      <c r="AK51" s="90">
        <f t="shared" ref="AK51" si="565">RANK(AJ51,AJ$5:AJ$104,0)</f>
        <v>20</v>
      </c>
      <c r="AL51" s="108">
        <f t="shared" si="16"/>
        <v>182.66666666666666</v>
      </c>
      <c r="AM51" s="90">
        <f t="shared" si="17"/>
        <v>57</v>
      </c>
    </row>
    <row r="52" spans="1:39" x14ac:dyDescent="0.2">
      <c r="A52" s="6">
        <v>248</v>
      </c>
      <c r="B52" s="93" t="s">
        <v>139</v>
      </c>
      <c r="C52" s="89">
        <v>111</v>
      </c>
      <c r="D52" s="90">
        <f t="shared" ref="D52" si="566">RANK(C52,C$5:C$104,0)</f>
        <v>36</v>
      </c>
      <c r="E52" s="89">
        <v>124</v>
      </c>
      <c r="F52" s="90">
        <f t="shared" ref="F52" si="567">RANK(E52,E$5:E$104,0)</f>
        <v>13</v>
      </c>
      <c r="G52" s="89">
        <v>142</v>
      </c>
      <c r="H52" s="90">
        <f t="shared" si="2"/>
        <v>21</v>
      </c>
      <c r="I52" s="246">
        <v>120</v>
      </c>
      <c r="J52" s="90">
        <f t="shared" si="2"/>
        <v>17</v>
      </c>
      <c r="K52" s="89">
        <v>140</v>
      </c>
      <c r="L52" s="90">
        <f t="shared" ref="L52" si="568">RANK(K52,K$5:K$104,0)</f>
        <v>8</v>
      </c>
      <c r="M52" s="249">
        <v>152</v>
      </c>
      <c r="N52" s="90">
        <f t="shared" ref="N52" si="569">RANK(M52,M$5:M$104,0)</f>
        <v>11</v>
      </c>
      <c r="O52" s="87">
        <v>154</v>
      </c>
      <c r="P52" s="90">
        <f t="shared" ref="P52" si="570">RANK(O52,O$5:O$104,0)</f>
        <v>23</v>
      </c>
      <c r="Q52" s="89">
        <v>149</v>
      </c>
      <c r="R52" s="90">
        <f t="shared" ref="R52" si="571">RANK(Q52,Q$5:Q$104,0)</f>
        <v>22</v>
      </c>
      <c r="S52" s="89"/>
      <c r="T52" s="90"/>
      <c r="U52" s="89">
        <v>114</v>
      </c>
      <c r="V52" s="90">
        <f t="shared" ref="V52" si="572">RANK(U52,U$5:U$104,0)</f>
        <v>17</v>
      </c>
      <c r="W52" s="72">
        <v>144</v>
      </c>
      <c r="X52" s="90">
        <f t="shared" ref="X52" si="573">RANK(W52,W$5:W$104,0)</f>
        <v>12</v>
      </c>
      <c r="Y52" s="91">
        <v>162</v>
      </c>
      <c r="Z52" s="90">
        <f t="shared" ref="Z52" si="574">RANK(Y52,Y$5:Y$104,0)</f>
        <v>9</v>
      </c>
      <c r="AA52" s="108">
        <f t="shared" si="11"/>
        <v>135</v>
      </c>
      <c r="AB52" s="90">
        <f t="shared" si="12"/>
        <v>18</v>
      </c>
      <c r="AE52" s="166">
        <v>248</v>
      </c>
      <c r="AF52" s="89">
        <v>183</v>
      </c>
      <c r="AG52" s="90">
        <f t="shared" ref="AG52" si="575">RANK(AF52,AF$5:AF$104,0)</f>
        <v>61</v>
      </c>
      <c r="AH52" s="24">
        <v>187</v>
      </c>
      <c r="AI52" s="90">
        <f t="shared" ref="AI52" si="576">RANK(AH52,AH$5:AH$104,0)</f>
        <v>31</v>
      </c>
      <c r="AJ52" s="72">
        <v>175</v>
      </c>
      <c r="AK52" s="90">
        <f t="shared" ref="AK52" si="577">RANK(AJ52,AJ$5:AJ$104,0)</f>
        <v>75</v>
      </c>
      <c r="AL52" s="108">
        <f t="shared" si="16"/>
        <v>181.66666666666666</v>
      </c>
      <c r="AM52" s="90">
        <f t="shared" si="17"/>
        <v>75</v>
      </c>
    </row>
    <row r="53" spans="1:39" x14ac:dyDescent="0.2">
      <c r="A53" s="6">
        <v>249</v>
      </c>
      <c r="B53" s="93" t="s">
        <v>142</v>
      </c>
      <c r="C53" s="89">
        <v>112</v>
      </c>
      <c r="D53" s="90">
        <f t="shared" ref="D53" si="578">RANK(C53,C$5:C$104,0)</f>
        <v>30</v>
      </c>
      <c r="E53" s="89">
        <v>106</v>
      </c>
      <c r="F53" s="90">
        <f t="shared" ref="F53" si="579">RANK(E53,E$5:E$104,0)</f>
        <v>52</v>
      </c>
      <c r="G53" s="89">
        <v>141</v>
      </c>
      <c r="H53" s="90">
        <f t="shared" si="2"/>
        <v>30</v>
      </c>
      <c r="I53" s="246">
        <v>119</v>
      </c>
      <c r="J53" s="90">
        <f t="shared" si="2"/>
        <v>23</v>
      </c>
      <c r="K53" s="89">
        <v>137</v>
      </c>
      <c r="L53" s="90">
        <f t="shared" ref="L53" si="580">RANK(K53,K$5:K$104,0)</f>
        <v>22</v>
      </c>
      <c r="M53" s="249">
        <v>152</v>
      </c>
      <c r="N53" s="90">
        <f t="shared" ref="N53" si="581">RANK(M53,M$5:M$104,0)</f>
        <v>11</v>
      </c>
      <c r="O53" s="87">
        <v>153</v>
      </c>
      <c r="P53" s="90">
        <f t="shared" ref="P53" si="582">RANK(O53,O$5:O$104,0)</f>
        <v>46</v>
      </c>
      <c r="Q53" s="89">
        <v>144</v>
      </c>
      <c r="R53" s="90">
        <f t="shared" ref="R53" si="583">RANK(Q53,Q$5:Q$104,0)</f>
        <v>53</v>
      </c>
      <c r="S53" s="89"/>
      <c r="T53" s="90"/>
      <c r="U53" s="89">
        <v>113</v>
      </c>
      <c r="V53" s="90">
        <f t="shared" ref="V53" si="584">RANK(U53,U$5:U$104,0)</f>
        <v>24</v>
      </c>
      <c r="W53" s="72">
        <v>143</v>
      </c>
      <c r="X53" s="90">
        <f t="shared" ref="X53" si="585">RANK(W53,W$5:W$104,0)</f>
        <v>18</v>
      </c>
      <c r="Y53" s="91">
        <v>162</v>
      </c>
      <c r="Z53" s="90">
        <f t="shared" ref="Z53" si="586">RANK(Y53,Y$5:Y$104,0)</f>
        <v>9</v>
      </c>
      <c r="AA53" s="108">
        <f t="shared" si="11"/>
        <v>132</v>
      </c>
      <c r="AB53" s="90">
        <f t="shared" si="12"/>
        <v>30</v>
      </c>
      <c r="AE53" s="166">
        <v>249</v>
      </c>
      <c r="AF53" s="89">
        <v>187</v>
      </c>
      <c r="AG53" s="90">
        <f t="shared" ref="AG53" si="587">RANK(AF53,AF$5:AF$104,0)</f>
        <v>26</v>
      </c>
      <c r="AH53" s="24">
        <v>188</v>
      </c>
      <c r="AI53" s="90">
        <f t="shared" ref="AI53" si="588">RANK(AH53,AH$5:AH$104,0)</f>
        <v>8</v>
      </c>
      <c r="AJ53" s="72">
        <v>175</v>
      </c>
      <c r="AK53" s="90">
        <f t="shared" ref="AK53" si="589">RANK(AJ53,AJ$5:AJ$104,0)</f>
        <v>75</v>
      </c>
      <c r="AL53" s="108">
        <f t="shared" si="16"/>
        <v>183.33333333333334</v>
      </c>
      <c r="AM53" s="90">
        <f t="shared" si="17"/>
        <v>42</v>
      </c>
    </row>
    <row r="54" spans="1:39" x14ac:dyDescent="0.2">
      <c r="A54" s="17">
        <v>250</v>
      </c>
      <c r="B54" s="94" t="s">
        <v>113</v>
      </c>
      <c r="C54" s="97">
        <v>122</v>
      </c>
      <c r="D54" s="98">
        <f t="shared" ref="D54" si="590">RANK(C54,C$5:C$104,0)</f>
        <v>1</v>
      </c>
      <c r="E54" s="97">
        <v>128</v>
      </c>
      <c r="F54" s="98">
        <f t="shared" ref="F54" si="591">RANK(E54,E$5:E$104,0)</f>
        <v>3</v>
      </c>
      <c r="G54" s="97">
        <v>144</v>
      </c>
      <c r="H54" s="98">
        <f t="shared" si="2"/>
        <v>3</v>
      </c>
      <c r="I54" s="247">
        <v>126</v>
      </c>
      <c r="J54" s="98">
        <f t="shared" si="2"/>
        <v>2</v>
      </c>
      <c r="K54" s="97">
        <v>137</v>
      </c>
      <c r="L54" s="98">
        <f t="shared" ref="L54" si="592">RANK(K54,K$5:K$104,0)</f>
        <v>22</v>
      </c>
      <c r="M54" s="250">
        <v>151</v>
      </c>
      <c r="N54" s="98">
        <f t="shared" ref="N54" si="593">RANK(M54,M$5:M$104,0)</f>
        <v>16</v>
      </c>
      <c r="O54" s="95">
        <v>155</v>
      </c>
      <c r="P54" s="98">
        <f t="shared" ref="P54" si="594">RANK(O54,O$5:O$104,0)</f>
        <v>15</v>
      </c>
      <c r="Q54" s="97">
        <v>151</v>
      </c>
      <c r="R54" s="98">
        <f t="shared" ref="R54" si="595">RANK(Q54,Q$5:Q$104,0)</f>
        <v>1</v>
      </c>
      <c r="S54" s="97">
        <v>165</v>
      </c>
      <c r="T54" s="98">
        <f t="shared" ref="T54" si="596">RANK(S54,S$5:S$104,0)</f>
        <v>1</v>
      </c>
      <c r="U54" s="97">
        <v>114</v>
      </c>
      <c r="V54" s="98">
        <f t="shared" ref="V54" si="597">RANK(U54,U$5:U$104,0)</f>
        <v>17</v>
      </c>
      <c r="W54" s="73">
        <v>147</v>
      </c>
      <c r="X54" s="98">
        <f t="shared" ref="X54" si="598">RANK(W54,W$5:W$104,0)</f>
        <v>6</v>
      </c>
      <c r="Y54" s="99">
        <v>165</v>
      </c>
      <c r="Z54" s="98">
        <f t="shared" ref="Z54" si="599">RANK(Y54,Y$5:Y$104,0)</f>
        <v>5</v>
      </c>
      <c r="AA54" s="110">
        <f t="shared" si="11"/>
        <v>137.5</v>
      </c>
      <c r="AB54" s="98">
        <f t="shared" si="12"/>
        <v>8</v>
      </c>
      <c r="AE54" s="179">
        <v>250</v>
      </c>
      <c r="AF54" s="97">
        <v>189</v>
      </c>
      <c r="AG54" s="98">
        <f t="shared" ref="AG54" si="600">RANK(AF54,AF$5:AF$104,0)</f>
        <v>6</v>
      </c>
      <c r="AH54" s="25">
        <v>186</v>
      </c>
      <c r="AI54" s="98">
        <f t="shared" ref="AI54" si="601">RANK(AH54,AH$5:AH$104,0)</f>
        <v>51</v>
      </c>
      <c r="AJ54" s="73">
        <v>178</v>
      </c>
      <c r="AK54" s="98">
        <f t="shared" ref="AK54" si="602">RANK(AJ54,AJ$5:AJ$104,0)</f>
        <v>20</v>
      </c>
      <c r="AL54" s="110">
        <f t="shared" si="16"/>
        <v>184.33333333333334</v>
      </c>
      <c r="AM54" s="98">
        <f t="shared" si="17"/>
        <v>19</v>
      </c>
    </row>
    <row r="55" spans="1:39" x14ac:dyDescent="0.2">
      <c r="A55" s="3">
        <v>251</v>
      </c>
      <c r="B55" s="80" t="s">
        <v>136</v>
      </c>
      <c r="C55" s="83">
        <v>115</v>
      </c>
      <c r="D55" s="84">
        <f t="shared" ref="D55" si="603">RANK(C55,C$5:C$104,0)</f>
        <v>19</v>
      </c>
      <c r="E55" s="83">
        <v>124</v>
      </c>
      <c r="F55" s="84">
        <f t="shared" ref="F55" si="604">RANK(E55,E$5:E$104,0)</f>
        <v>13</v>
      </c>
      <c r="G55" s="83">
        <v>141</v>
      </c>
      <c r="H55" s="84">
        <f t="shared" si="2"/>
        <v>30</v>
      </c>
      <c r="I55" s="245">
        <v>122</v>
      </c>
      <c r="J55" s="84">
        <f t="shared" si="2"/>
        <v>14</v>
      </c>
      <c r="K55" s="83">
        <v>140</v>
      </c>
      <c r="L55" s="84">
        <f t="shared" ref="L55" si="605">RANK(K55,K$5:K$104,0)</f>
        <v>8</v>
      </c>
      <c r="M55" s="248">
        <v>149</v>
      </c>
      <c r="N55" s="84">
        <f t="shared" ref="N55" si="606">RANK(M55,M$5:M$104,0)</f>
        <v>53</v>
      </c>
      <c r="O55" s="81">
        <v>154</v>
      </c>
      <c r="P55" s="84">
        <f t="shared" ref="P55" si="607">RANK(O55,O$5:O$104,0)</f>
        <v>23</v>
      </c>
      <c r="Q55" s="83">
        <v>151</v>
      </c>
      <c r="R55" s="84">
        <f t="shared" ref="R55" si="608">RANK(Q55,Q$5:Q$104,0)</f>
        <v>1</v>
      </c>
      <c r="S55" s="83">
        <v>165</v>
      </c>
      <c r="T55" s="84">
        <f t="shared" ref="T55" si="609">RANK(S55,S$5:S$104,0)</f>
        <v>1</v>
      </c>
      <c r="U55" s="83">
        <v>114</v>
      </c>
      <c r="V55" s="84">
        <f t="shared" ref="V55" si="610">RANK(U55,U$5:U$104,0)</f>
        <v>17</v>
      </c>
      <c r="W55" s="71">
        <v>141</v>
      </c>
      <c r="X55" s="84">
        <f t="shared" ref="X55" si="611">RANK(W55,W$5:W$104,0)</f>
        <v>27</v>
      </c>
      <c r="Y55" s="85">
        <v>148</v>
      </c>
      <c r="Z55" s="84">
        <f t="shared" ref="Z55" si="612">RANK(Y55,Y$5:Y$104,0)</f>
        <v>32</v>
      </c>
      <c r="AA55" s="106">
        <f t="shared" si="11"/>
        <v>135.1</v>
      </c>
      <c r="AB55" s="84">
        <f t="shared" si="12"/>
        <v>17</v>
      </c>
      <c r="AE55" s="156">
        <v>251</v>
      </c>
      <c r="AF55" s="83">
        <v>186</v>
      </c>
      <c r="AG55" s="84">
        <f t="shared" ref="AG55" si="613">RANK(AF55,AF$5:AF$104,0)</f>
        <v>39</v>
      </c>
      <c r="AH55" s="23">
        <v>186</v>
      </c>
      <c r="AI55" s="84">
        <f t="shared" ref="AI55" si="614">RANK(AH55,AH$5:AH$104,0)</f>
        <v>51</v>
      </c>
      <c r="AJ55" s="71">
        <v>175</v>
      </c>
      <c r="AK55" s="84">
        <f t="shared" ref="AK55" si="615">RANK(AJ55,AJ$5:AJ$104,0)</f>
        <v>75</v>
      </c>
      <c r="AL55" s="106">
        <f t="shared" si="16"/>
        <v>182.33333333333334</v>
      </c>
      <c r="AM55" s="84">
        <f t="shared" si="17"/>
        <v>63</v>
      </c>
    </row>
    <row r="56" spans="1:39" x14ac:dyDescent="0.2">
      <c r="A56" s="6">
        <v>252</v>
      </c>
      <c r="B56" s="86" t="s">
        <v>123</v>
      </c>
      <c r="C56" s="89">
        <v>111</v>
      </c>
      <c r="D56" s="90">
        <f t="shared" ref="D56" si="616">RANK(C56,C$5:C$104,0)</f>
        <v>36</v>
      </c>
      <c r="E56" s="89">
        <v>103</v>
      </c>
      <c r="F56" s="90">
        <f t="shared" ref="F56" si="617">RANK(E56,E$5:E$104,0)</f>
        <v>70</v>
      </c>
      <c r="G56" s="89">
        <v>141</v>
      </c>
      <c r="H56" s="90">
        <f t="shared" si="2"/>
        <v>30</v>
      </c>
      <c r="I56" s="246">
        <v>115</v>
      </c>
      <c r="J56" s="90">
        <f t="shared" si="2"/>
        <v>54</v>
      </c>
      <c r="K56" s="89">
        <v>136</v>
      </c>
      <c r="L56" s="90">
        <f t="shared" ref="L56" si="618">RANK(K56,K$5:K$104,0)</f>
        <v>38</v>
      </c>
      <c r="M56" s="249">
        <v>149</v>
      </c>
      <c r="N56" s="90">
        <f t="shared" ref="N56" si="619">RANK(M56,M$5:M$104,0)</f>
        <v>53</v>
      </c>
      <c r="O56" s="87">
        <v>152</v>
      </c>
      <c r="P56" s="90">
        <f t="shared" ref="P56" si="620">RANK(O56,O$5:O$104,0)</f>
        <v>74</v>
      </c>
      <c r="Q56" s="89">
        <v>149</v>
      </c>
      <c r="R56" s="90">
        <f t="shared" ref="R56" si="621">RANK(Q56,Q$5:Q$104,0)</f>
        <v>22</v>
      </c>
      <c r="S56" s="89"/>
      <c r="T56" s="90"/>
      <c r="U56" s="89">
        <v>108</v>
      </c>
      <c r="V56" s="90">
        <f t="shared" ref="V56" si="622">RANK(U56,U$5:U$104,0)</f>
        <v>48</v>
      </c>
      <c r="W56" s="72">
        <v>139</v>
      </c>
      <c r="X56" s="90">
        <f t="shared" ref="X56" si="623">RANK(W56,W$5:W$104,0)</f>
        <v>34</v>
      </c>
      <c r="Y56" s="91">
        <v>137</v>
      </c>
      <c r="Z56" s="90">
        <f t="shared" ref="Z56" si="624">RANK(Y56,Y$5:Y$104,0)</f>
        <v>71</v>
      </c>
      <c r="AA56" s="108">
        <f t="shared" si="11"/>
        <v>130.30000000000001</v>
      </c>
      <c r="AB56" s="90">
        <f t="shared" si="12"/>
        <v>49</v>
      </c>
      <c r="AE56" s="166">
        <v>252</v>
      </c>
      <c r="AF56" s="89">
        <v>185</v>
      </c>
      <c r="AG56" s="90">
        <f t="shared" ref="AG56" si="625">RANK(AF56,AF$5:AF$104,0)</f>
        <v>45</v>
      </c>
      <c r="AH56" s="24">
        <v>186</v>
      </c>
      <c r="AI56" s="90">
        <f t="shared" ref="AI56" si="626">RANK(AH56,AH$5:AH$104,0)</f>
        <v>51</v>
      </c>
      <c r="AJ56" s="72">
        <v>178</v>
      </c>
      <c r="AK56" s="90">
        <f t="shared" ref="AK56" si="627">RANK(AJ56,AJ$5:AJ$104,0)</f>
        <v>20</v>
      </c>
      <c r="AL56" s="108">
        <f t="shared" si="16"/>
        <v>183</v>
      </c>
      <c r="AM56" s="90">
        <f t="shared" si="17"/>
        <v>50</v>
      </c>
    </row>
    <row r="57" spans="1:39" x14ac:dyDescent="0.2">
      <c r="A57" s="6">
        <v>253</v>
      </c>
      <c r="B57" s="86" t="s">
        <v>146</v>
      </c>
      <c r="C57" s="89">
        <v>112</v>
      </c>
      <c r="D57" s="90">
        <f t="shared" ref="D57" si="628">RANK(C57,C$5:C$104,0)</f>
        <v>30</v>
      </c>
      <c r="E57" s="89">
        <v>109</v>
      </c>
      <c r="F57" s="90">
        <f t="shared" ref="F57" si="629">RANK(E57,E$5:E$104,0)</f>
        <v>40</v>
      </c>
      <c r="G57" s="89">
        <v>143</v>
      </c>
      <c r="H57" s="90">
        <f t="shared" si="2"/>
        <v>10</v>
      </c>
      <c r="I57" s="246">
        <v>117</v>
      </c>
      <c r="J57" s="90">
        <f t="shared" si="2"/>
        <v>39</v>
      </c>
      <c r="K57" s="89">
        <v>136</v>
      </c>
      <c r="L57" s="90">
        <f t="shared" ref="L57" si="630">RANK(K57,K$5:K$104,0)</f>
        <v>38</v>
      </c>
      <c r="M57" s="249">
        <v>151</v>
      </c>
      <c r="N57" s="90">
        <f t="shared" ref="N57" si="631">RANK(M57,M$5:M$104,0)</f>
        <v>16</v>
      </c>
      <c r="O57" s="87">
        <v>153</v>
      </c>
      <c r="P57" s="90">
        <f t="shared" ref="P57" si="632">RANK(O57,O$5:O$104,0)</f>
        <v>46</v>
      </c>
      <c r="Q57" s="89">
        <v>138</v>
      </c>
      <c r="R57" s="90">
        <f t="shared" ref="R57" si="633">RANK(Q57,Q$5:Q$104,0)</f>
        <v>82</v>
      </c>
      <c r="S57" s="89">
        <v>165</v>
      </c>
      <c r="T57" s="90">
        <f t="shared" ref="T57" si="634">RANK(S57,S$5:S$104,0)</f>
        <v>1</v>
      </c>
      <c r="U57" s="89">
        <v>110</v>
      </c>
      <c r="V57" s="90">
        <f t="shared" ref="V57" si="635">RANK(U57,U$5:U$104,0)</f>
        <v>37</v>
      </c>
      <c r="W57" s="72">
        <v>142</v>
      </c>
      <c r="X57" s="90">
        <f t="shared" ref="X57" si="636">RANK(W57,W$5:W$104,0)</f>
        <v>24</v>
      </c>
      <c r="Y57" s="91">
        <v>144</v>
      </c>
      <c r="Z57" s="90">
        <f t="shared" ref="Z57" si="637">RANK(Y57,Y$5:Y$104,0)</f>
        <v>50</v>
      </c>
      <c r="AA57" s="108">
        <f t="shared" si="11"/>
        <v>131.1</v>
      </c>
      <c r="AB57" s="90">
        <f t="shared" si="12"/>
        <v>38</v>
      </c>
      <c r="AE57" s="166">
        <v>253</v>
      </c>
      <c r="AF57" s="89">
        <v>188</v>
      </c>
      <c r="AG57" s="90">
        <f t="shared" ref="AG57" si="638">RANK(AF57,AF$5:AF$104,0)</f>
        <v>15</v>
      </c>
      <c r="AH57" s="24">
        <v>188</v>
      </c>
      <c r="AI57" s="90">
        <f t="shared" ref="AI57" si="639">RANK(AH57,AH$5:AH$104,0)</f>
        <v>8</v>
      </c>
      <c r="AJ57" s="72">
        <v>178</v>
      </c>
      <c r="AK57" s="90">
        <f t="shared" ref="AK57" si="640">RANK(AJ57,AJ$5:AJ$104,0)</f>
        <v>20</v>
      </c>
      <c r="AL57" s="108">
        <f t="shared" si="16"/>
        <v>184.66666666666666</v>
      </c>
      <c r="AM57" s="90">
        <f t="shared" si="17"/>
        <v>11</v>
      </c>
    </row>
    <row r="58" spans="1:39" x14ac:dyDescent="0.2">
      <c r="A58" s="6">
        <v>254</v>
      </c>
      <c r="B58" s="86" t="s">
        <v>149</v>
      </c>
      <c r="C58" s="89">
        <v>121</v>
      </c>
      <c r="D58" s="90">
        <f t="shared" ref="D58" si="641">RANK(C58,C$5:C$104,0)</f>
        <v>2</v>
      </c>
      <c r="E58" s="89">
        <v>124</v>
      </c>
      <c r="F58" s="90">
        <f t="shared" ref="F58" si="642">RANK(E58,E$5:E$104,0)</f>
        <v>13</v>
      </c>
      <c r="G58" s="89">
        <v>144</v>
      </c>
      <c r="H58" s="90">
        <f t="shared" si="2"/>
        <v>3</v>
      </c>
      <c r="I58" s="246">
        <v>126</v>
      </c>
      <c r="J58" s="90">
        <f t="shared" si="2"/>
        <v>2</v>
      </c>
      <c r="K58" s="89">
        <v>141</v>
      </c>
      <c r="L58" s="90">
        <f t="shared" ref="L58" si="643">RANK(K58,K$5:K$104,0)</f>
        <v>2</v>
      </c>
      <c r="M58" s="249">
        <v>151</v>
      </c>
      <c r="N58" s="90">
        <f t="shared" ref="N58" si="644">RANK(M58,M$5:M$104,0)</f>
        <v>16</v>
      </c>
      <c r="O58" s="87">
        <v>154</v>
      </c>
      <c r="P58" s="90">
        <f t="shared" ref="P58" si="645">RANK(O58,O$5:O$104,0)</f>
        <v>23</v>
      </c>
      <c r="Q58" s="89">
        <v>151</v>
      </c>
      <c r="R58" s="90">
        <f t="shared" ref="R58" si="646">RANK(Q58,Q$5:Q$104,0)</f>
        <v>1</v>
      </c>
      <c r="S58" s="89"/>
      <c r="T58" s="90"/>
      <c r="U58" s="89">
        <v>123</v>
      </c>
      <c r="V58" s="90">
        <f t="shared" ref="V58" si="647">RANK(U58,U$5:U$104,0)</f>
        <v>7</v>
      </c>
      <c r="W58" s="72">
        <v>144</v>
      </c>
      <c r="X58" s="90">
        <f t="shared" ref="X58" si="648">RANK(W58,W$5:W$104,0)</f>
        <v>12</v>
      </c>
      <c r="Y58" s="91">
        <v>147</v>
      </c>
      <c r="Z58" s="90">
        <f t="shared" ref="Z58" si="649">RANK(Y58,Y$5:Y$104,0)</f>
        <v>39</v>
      </c>
      <c r="AA58" s="108">
        <f t="shared" si="11"/>
        <v>137.9</v>
      </c>
      <c r="AB58" s="90">
        <f t="shared" si="12"/>
        <v>7</v>
      </c>
      <c r="AE58" s="166">
        <v>254</v>
      </c>
      <c r="AF58" s="89">
        <v>188</v>
      </c>
      <c r="AG58" s="90">
        <f t="shared" ref="AG58" si="650">RANK(AF58,AF$5:AF$104,0)</f>
        <v>15</v>
      </c>
      <c r="AH58" s="24">
        <v>185</v>
      </c>
      <c r="AI58" s="90">
        <f t="shared" ref="AI58" si="651">RANK(AH58,AH$5:AH$104,0)</f>
        <v>75</v>
      </c>
      <c r="AJ58" s="72">
        <v>181</v>
      </c>
      <c r="AK58" s="90">
        <f t="shared" ref="AK58" si="652">RANK(AJ58,AJ$5:AJ$104,0)</f>
        <v>1</v>
      </c>
      <c r="AL58" s="108">
        <f t="shared" si="16"/>
        <v>184.66666666666666</v>
      </c>
      <c r="AM58" s="90">
        <f t="shared" si="17"/>
        <v>11</v>
      </c>
    </row>
    <row r="59" spans="1:39" x14ac:dyDescent="0.2">
      <c r="A59" s="6">
        <v>255</v>
      </c>
      <c r="B59" s="92" t="s">
        <v>151</v>
      </c>
      <c r="C59" s="89">
        <v>108</v>
      </c>
      <c r="D59" s="90">
        <f t="shared" ref="D59" si="653">RANK(C59,C$5:C$104,0)</f>
        <v>55</v>
      </c>
      <c r="E59" s="89">
        <v>104</v>
      </c>
      <c r="F59" s="90">
        <f t="shared" ref="F59" si="654">RANK(E59,E$5:E$104,0)</f>
        <v>63</v>
      </c>
      <c r="G59" s="89">
        <v>141</v>
      </c>
      <c r="H59" s="90">
        <f t="shared" si="2"/>
        <v>30</v>
      </c>
      <c r="I59" s="246">
        <v>115</v>
      </c>
      <c r="J59" s="90">
        <f t="shared" si="2"/>
        <v>54</v>
      </c>
      <c r="K59" s="89">
        <v>135</v>
      </c>
      <c r="L59" s="90">
        <f t="shared" ref="L59" si="655">RANK(K59,K$5:K$104,0)</f>
        <v>56</v>
      </c>
      <c r="M59" s="249">
        <v>150</v>
      </c>
      <c r="N59" s="90">
        <f t="shared" ref="N59" si="656">RANK(M59,M$5:M$104,0)</f>
        <v>28</v>
      </c>
      <c r="O59" s="87">
        <v>153</v>
      </c>
      <c r="P59" s="90">
        <f t="shared" ref="P59" si="657">RANK(O59,O$5:O$104,0)</f>
        <v>46</v>
      </c>
      <c r="Q59" s="89">
        <v>144</v>
      </c>
      <c r="R59" s="90">
        <f t="shared" ref="R59" si="658">RANK(Q59,Q$5:Q$104,0)</f>
        <v>53</v>
      </c>
      <c r="S59" s="89"/>
      <c r="T59" s="90"/>
      <c r="U59" s="89">
        <v>106</v>
      </c>
      <c r="V59" s="90">
        <f t="shared" ref="V59" si="659">RANK(U59,U$5:U$104,0)</f>
        <v>79</v>
      </c>
      <c r="W59" s="72">
        <v>138</v>
      </c>
      <c r="X59" s="90">
        <f t="shared" ref="X59" si="660">RANK(W59,W$5:W$104,0)</f>
        <v>44</v>
      </c>
      <c r="Y59" s="91">
        <v>130</v>
      </c>
      <c r="Z59" s="90">
        <f t="shared" ref="Z59" si="661">RANK(Y59,Y$5:Y$104,0)</f>
        <v>96</v>
      </c>
      <c r="AA59" s="108">
        <f t="shared" si="11"/>
        <v>129.4</v>
      </c>
      <c r="AB59" s="90">
        <f t="shared" si="12"/>
        <v>64</v>
      </c>
      <c r="AE59" s="166">
        <v>255</v>
      </c>
      <c r="AF59" s="89">
        <v>182</v>
      </c>
      <c r="AG59" s="90">
        <f t="shared" ref="AG59" si="662">RANK(AF59,AF$5:AF$104,0)</f>
        <v>69</v>
      </c>
      <c r="AH59" s="24">
        <v>186</v>
      </c>
      <c r="AI59" s="90">
        <f t="shared" ref="AI59" si="663">RANK(AH59,AH$5:AH$104,0)</f>
        <v>51</v>
      </c>
      <c r="AJ59" s="72">
        <v>178</v>
      </c>
      <c r="AK59" s="90">
        <f t="shared" ref="AK59" si="664">RANK(AJ59,AJ$5:AJ$104,0)</f>
        <v>20</v>
      </c>
      <c r="AL59" s="108">
        <f t="shared" si="16"/>
        <v>182</v>
      </c>
      <c r="AM59" s="90">
        <f t="shared" si="17"/>
        <v>67</v>
      </c>
    </row>
    <row r="60" spans="1:39" x14ac:dyDescent="0.2">
      <c r="A60" s="6">
        <v>256</v>
      </c>
      <c r="B60" s="86" t="s">
        <v>154</v>
      </c>
      <c r="C60" s="89">
        <v>111</v>
      </c>
      <c r="D60" s="90">
        <f t="shared" ref="D60" si="665">RANK(C60,C$5:C$104,0)</f>
        <v>36</v>
      </c>
      <c r="E60" s="89">
        <v>105</v>
      </c>
      <c r="F60" s="90">
        <f t="shared" ref="F60" si="666">RANK(E60,E$5:E$104,0)</f>
        <v>58</v>
      </c>
      <c r="G60" s="89">
        <v>143</v>
      </c>
      <c r="H60" s="90">
        <f t="shared" si="2"/>
        <v>10</v>
      </c>
      <c r="I60" s="246">
        <v>118</v>
      </c>
      <c r="J60" s="90">
        <f t="shared" si="2"/>
        <v>26</v>
      </c>
      <c r="K60" s="89">
        <v>138</v>
      </c>
      <c r="L60" s="90">
        <f t="shared" ref="L60" si="667">RANK(K60,K$5:K$104,0)</f>
        <v>12</v>
      </c>
      <c r="M60" s="249">
        <v>150</v>
      </c>
      <c r="N60" s="90">
        <f t="shared" ref="N60" si="668">RANK(M60,M$5:M$104,0)</f>
        <v>28</v>
      </c>
      <c r="O60" s="87">
        <v>152</v>
      </c>
      <c r="P60" s="90">
        <f t="shared" ref="P60" si="669">RANK(O60,O$5:O$104,0)</f>
        <v>74</v>
      </c>
      <c r="Q60" s="89">
        <v>144</v>
      </c>
      <c r="R60" s="90">
        <f t="shared" ref="R60" si="670">RANK(Q60,Q$5:Q$104,0)</f>
        <v>53</v>
      </c>
      <c r="S60" s="89"/>
      <c r="T60" s="90"/>
      <c r="U60" s="89">
        <v>106</v>
      </c>
      <c r="V60" s="90">
        <f t="shared" ref="V60" si="671">RANK(U60,U$5:U$104,0)</f>
        <v>79</v>
      </c>
      <c r="W60" s="72">
        <v>137</v>
      </c>
      <c r="X60" s="90">
        <f t="shared" ref="X60" si="672">RANK(W60,W$5:W$104,0)</f>
        <v>66</v>
      </c>
      <c r="Y60" s="91">
        <v>145</v>
      </c>
      <c r="Z60" s="90">
        <f t="shared" ref="Z60" si="673">RANK(Y60,Y$5:Y$104,0)</f>
        <v>46</v>
      </c>
      <c r="AA60" s="108">
        <f t="shared" si="11"/>
        <v>130.4</v>
      </c>
      <c r="AB60" s="90">
        <f t="shared" si="12"/>
        <v>48</v>
      </c>
      <c r="AE60" s="166">
        <v>256</v>
      </c>
      <c r="AF60" s="89">
        <v>187</v>
      </c>
      <c r="AG60" s="90">
        <f t="shared" ref="AG60" si="674">RANK(AF60,AF$5:AF$104,0)</f>
        <v>26</v>
      </c>
      <c r="AH60" s="24">
        <v>188</v>
      </c>
      <c r="AI60" s="90">
        <f t="shared" ref="AI60" si="675">RANK(AH60,AH$5:AH$104,0)</f>
        <v>8</v>
      </c>
      <c r="AJ60" s="72">
        <v>181</v>
      </c>
      <c r="AK60" s="90">
        <f t="shared" ref="AK60" si="676">RANK(AJ60,AJ$5:AJ$104,0)</f>
        <v>1</v>
      </c>
      <c r="AL60" s="108">
        <f t="shared" si="16"/>
        <v>185.33333333333334</v>
      </c>
      <c r="AM60" s="90">
        <f t="shared" si="17"/>
        <v>4</v>
      </c>
    </row>
    <row r="61" spans="1:39" x14ac:dyDescent="0.2">
      <c r="A61" s="6">
        <v>257</v>
      </c>
      <c r="B61" s="93" t="s">
        <v>156</v>
      </c>
      <c r="C61" s="89">
        <v>112</v>
      </c>
      <c r="D61" s="90">
        <f t="shared" ref="D61" si="677">RANK(C61,C$5:C$104,0)</f>
        <v>30</v>
      </c>
      <c r="E61" s="89">
        <v>125</v>
      </c>
      <c r="F61" s="90">
        <f t="shared" ref="F61" si="678">RANK(E61,E$5:E$104,0)</f>
        <v>9</v>
      </c>
      <c r="G61" s="89">
        <v>142</v>
      </c>
      <c r="H61" s="90">
        <f t="shared" si="2"/>
        <v>21</v>
      </c>
      <c r="I61" s="246">
        <v>118</v>
      </c>
      <c r="J61" s="90">
        <f t="shared" si="2"/>
        <v>26</v>
      </c>
      <c r="K61" s="89">
        <v>138</v>
      </c>
      <c r="L61" s="90">
        <f t="shared" ref="L61" si="679">RANK(K61,K$5:K$104,0)</f>
        <v>12</v>
      </c>
      <c r="M61" s="249">
        <v>152</v>
      </c>
      <c r="N61" s="90">
        <f t="shared" ref="N61" si="680">RANK(M61,M$5:M$104,0)</f>
        <v>11</v>
      </c>
      <c r="O61" s="87">
        <v>153</v>
      </c>
      <c r="P61" s="90">
        <f t="shared" ref="P61" si="681">RANK(O61,O$5:O$104,0)</f>
        <v>46</v>
      </c>
      <c r="Q61" s="89">
        <v>144</v>
      </c>
      <c r="R61" s="90">
        <f t="shared" ref="R61" si="682">RANK(Q61,Q$5:Q$104,0)</f>
        <v>53</v>
      </c>
      <c r="S61" s="89"/>
      <c r="T61" s="90"/>
      <c r="U61" s="89">
        <v>110</v>
      </c>
      <c r="V61" s="90">
        <f t="shared" ref="V61" si="683">RANK(U61,U$5:U$104,0)</f>
        <v>37</v>
      </c>
      <c r="W61" s="72">
        <v>136</v>
      </c>
      <c r="X61" s="90">
        <f t="shared" ref="X61" si="684">RANK(W61,W$5:W$104,0)</f>
        <v>81</v>
      </c>
      <c r="Y61" s="91">
        <v>143</v>
      </c>
      <c r="Z61" s="90">
        <f t="shared" ref="Z61" si="685">RANK(Y61,Y$5:Y$104,0)</f>
        <v>53</v>
      </c>
      <c r="AA61" s="108">
        <f t="shared" si="11"/>
        <v>133</v>
      </c>
      <c r="AB61" s="90">
        <f t="shared" si="12"/>
        <v>24</v>
      </c>
      <c r="AE61" s="166">
        <v>257</v>
      </c>
      <c r="AF61" s="89">
        <v>185</v>
      </c>
      <c r="AG61" s="90">
        <f t="shared" ref="AG61" si="686">RANK(AF61,AF$5:AF$104,0)</f>
        <v>45</v>
      </c>
      <c r="AH61" s="24">
        <v>188</v>
      </c>
      <c r="AI61" s="90">
        <f t="shared" ref="AI61" si="687">RANK(AH61,AH$5:AH$104,0)</f>
        <v>8</v>
      </c>
      <c r="AJ61" s="72">
        <v>181</v>
      </c>
      <c r="AK61" s="90">
        <f t="shared" ref="AK61" si="688">RANK(AJ61,AJ$5:AJ$104,0)</f>
        <v>1</v>
      </c>
      <c r="AL61" s="108">
        <f t="shared" si="16"/>
        <v>184.66666666666666</v>
      </c>
      <c r="AM61" s="90">
        <f t="shared" si="17"/>
        <v>11</v>
      </c>
    </row>
    <row r="62" spans="1:39" x14ac:dyDescent="0.2">
      <c r="A62" s="6">
        <v>258</v>
      </c>
      <c r="B62" s="93" t="s">
        <v>159</v>
      </c>
      <c r="C62" s="89">
        <v>113</v>
      </c>
      <c r="D62" s="90">
        <f t="shared" ref="D62" si="689">RANK(C62,C$5:C$104,0)</f>
        <v>24</v>
      </c>
      <c r="E62" s="89">
        <v>124</v>
      </c>
      <c r="F62" s="90">
        <f t="shared" ref="F62" si="690">RANK(E62,E$5:E$104,0)</f>
        <v>13</v>
      </c>
      <c r="G62" s="89">
        <v>142</v>
      </c>
      <c r="H62" s="90">
        <f t="shared" si="2"/>
        <v>21</v>
      </c>
      <c r="I62" s="246">
        <v>118</v>
      </c>
      <c r="J62" s="90">
        <f t="shared" si="2"/>
        <v>26</v>
      </c>
      <c r="K62" s="89">
        <v>138</v>
      </c>
      <c r="L62" s="90">
        <f t="shared" ref="L62" si="691">RANK(K62,K$5:K$104,0)</f>
        <v>12</v>
      </c>
      <c r="M62" s="249">
        <v>152</v>
      </c>
      <c r="N62" s="90">
        <f t="shared" ref="N62" si="692">RANK(M62,M$5:M$104,0)</f>
        <v>11</v>
      </c>
      <c r="O62" s="87">
        <v>152</v>
      </c>
      <c r="P62" s="90">
        <f t="shared" ref="P62" si="693">RANK(O62,O$5:O$104,0)</f>
        <v>74</v>
      </c>
      <c r="Q62" s="89">
        <v>150</v>
      </c>
      <c r="R62" s="90">
        <f t="shared" ref="R62" si="694">RANK(Q62,Q$5:Q$104,0)</f>
        <v>12</v>
      </c>
      <c r="S62" s="89"/>
      <c r="T62" s="90"/>
      <c r="U62" s="89">
        <v>115</v>
      </c>
      <c r="V62" s="90">
        <f t="shared" ref="V62" si="695">RANK(U62,U$5:U$104,0)</f>
        <v>16</v>
      </c>
      <c r="W62" s="72">
        <v>143</v>
      </c>
      <c r="X62" s="90">
        <f t="shared" ref="X62" si="696">RANK(W62,W$5:W$104,0)</f>
        <v>18</v>
      </c>
      <c r="Y62" s="91">
        <v>148</v>
      </c>
      <c r="Z62" s="90">
        <f t="shared" ref="Z62" si="697">RANK(Y62,Y$5:Y$104,0)</f>
        <v>32</v>
      </c>
      <c r="AA62" s="108">
        <f t="shared" si="11"/>
        <v>134.69999999999999</v>
      </c>
      <c r="AB62" s="90">
        <f t="shared" si="12"/>
        <v>20</v>
      </c>
      <c r="AE62" s="166">
        <v>258</v>
      </c>
      <c r="AF62" s="89">
        <v>189</v>
      </c>
      <c r="AG62" s="90">
        <f t="shared" ref="AG62" si="698">RANK(AF62,AF$5:AF$104,0)</f>
        <v>6</v>
      </c>
      <c r="AH62" s="24">
        <v>188</v>
      </c>
      <c r="AI62" s="90">
        <f t="shared" ref="AI62" si="699">RANK(AH62,AH$5:AH$104,0)</f>
        <v>8</v>
      </c>
      <c r="AJ62" s="72">
        <v>175</v>
      </c>
      <c r="AK62" s="90">
        <f t="shared" ref="AK62" si="700">RANK(AJ62,AJ$5:AJ$104,0)</f>
        <v>75</v>
      </c>
      <c r="AL62" s="108">
        <f t="shared" si="16"/>
        <v>184</v>
      </c>
      <c r="AM62" s="90">
        <f t="shared" si="17"/>
        <v>26</v>
      </c>
    </row>
    <row r="63" spans="1:39" x14ac:dyDescent="0.2">
      <c r="A63" s="6">
        <v>259</v>
      </c>
      <c r="B63" s="93" t="s">
        <v>161</v>
      </c>
      <c r="C63" s="89">
        <v>120</v>
      </c>
      <c r="D63" s="90">
        <f t="shared" ref="D63" si="701">RANK(C63,C$5:C$104,0)</f>
        <v>9</v>
      </c>
      <c r="E63" s="89">
        <v>128</v>
      </c>
      <c r="F63" s="90">
        <f t="shared" ref="F63" si="702">RANK(E63,E$5:E$104,0)</f>
        <v>3</v>
      </c>
      <c r="G63" s="89">
        <v>143</v>
      </c>
      <c r="H63" s="90">
        <f t="shared" si="2"/>
        <v>10</v>
      </c>
      <c r="I63" s="246">
        <v>121</v>
      </c>
      <c r="J63" s="90">
        <f t="shared" si="2"/>
        <v>15</v>
      </c>
      <c r="K63" s="89">
        <v>138</v>
      </c>
      <c r="L63" s="90">
        <f t="shared" ref="L63" si="703">RANK(K63,K$5:K$104,0)</f>
        <v>12</v>
      </c>
      <c r="M63" s="249">
        <v>152</v>
      </c>
      <c r="N63" s="90">
        <f t="shared" ref="N63" si="704">RANK(M63,M$5:M$104,0)</f>
        <v>11</v>
      </c>
      <c r="O63" s="87">
        <v>157</v>
      </c>
      <c r="P63" s="90">
        <f t="shared" ref="P63" si="705">RANK(O63,O$5:O$104,0)</f>
        <v>7</v>
      </c>
      <c r="Q63" s="89">
        <v>151</v>
      </c>
      <c r="R63" s="90">
        <f t="shared" ref="R63" si="706">RANK(Q63,Q$5:Q$104,0)</f>
        <v>1</v>
      </c>
      <c r="S63" s="89"/>
      <c r="T63" s="90"/>
      <c r="U63" s="89">
        <v>125</v>
      </c>
      <c r="V63" s="90">
        <f t="shared" ref="V63" si="707">RANK(U63,U$5:U$104,0)</f>
        <v>6</v>
      </c>
      <c r="W63" s="72">
        <v>145</v>
      </c>
      <c r="X63" s="90">
        <f t="shared" ref="X63" si="708">RANK(W63,W$5:W$104,0)</f>
        <v>9</v>
      </c>
      <c r="Y63" s="91">
        <v>148</v>
      </c>
      <c r="Z63" s="90">
        <f t="shared" ref="Z63" si="709">RANK(Y63,Y$5:Y$104,0)</f>
        <v>32</v>
      </c>
      <c r="AA63" s="108">
        <f t="shared" si="11"/>
        <v>138</v>
      </c>
      <c r="AB63" s="90">
        <f t="shared" si="12"/>
        <v>6</v>
      </c>
      <c r="AE63" s="166">
        <v>259</v>
      </c>
      <c r="AF63" s="89">
        <v>188</v>
      </c>
      <c r="AG63" s="90">
        <f t="shared" ref="AG63" si="710">RANK(AF63,AF$5:AF$104,0)</f>
        <v>15</v>
      </c>
      <c r="AH63" s="24">
        <v>188</v>
      </c>
      <c r="AI63" s="90">
        <f t="shared" ref="AI63" si="711">RANK(AH63,AH$5:AH$104,0)</f>
        <v>8</v>
      </c>
      <c r="AJ63" s="72">
        <v>178</v>
      </c>
      <c r="AK63" s="90">
        <f t="shared" ref="AK63" si="712">RANK(AJ63,AJ$5:AJ$104,0)</f>
        <v>20</v>
      </c>
      <c r="AL63" s="108">
        <f t="shared" si="16"/>
        <v>184.66666666666666</v>
      </c>
      <c r="AM63" s="90">
        <f t="shared" si="17"/>
        <v>11</v>
      </c>
    </row>
    <row r="64" spans="1:39" x14ac:dyDescent="0.2">
      <c r="A64" s="17">
        <v>260</v>
      </c>
      <c r="B64" s="94" t="s">
        <v>163</v>
      </c>
      <c r="C64" s="97">
        <v>121</v>
      </c>
      <c r="D64" s="98">
        <f t="shared" ref="D64" si="713">RANK(C64,C$5:C$104,0)</f>
        <v>2</v>
      </c>
      <c r="E64" s="97">
        <v>111</v>
      </c>
      <c r="F64" s="98">
        <f t="shared" ref="F64" si="714">RANK(E64,E$5:E$104,0)</f>
        <v>33</v>
      </c>
      <c r="G64" s="97">
        <v>144</v>
      </c>
      <c r="H64" s="98">
        <f t="shared" si="2"/>
        <v>3</v>
      </c>
      <c r="I64" s="247">
        <v>124</v>
      </c>
      <c r="J64" s="98">
        <f t="shared" si="2"/>
        <v>13</v>
      </c>
      <c r="K64" s="97">
        <v>140</v>
      </c>
      <c r="L64" s="98">
        <f t="shared" ref="L64" si="715">RANK(K64,K$5:K$104,0)</f>
        <v>8</v>
      </c>
      <c r="M64" s="250">
        <v>153</v>
      </c>
      <c r="N64" s="98">
        <f t="shared" ref="N64" si="716">RANK(M64,M$5:M$104,0)</f>
        <v>7</v>
      </c>
      <c r="O64" s="95">
        <v>158</v>
      </c>
      <c r="P64" s="98">
        <f t="shared" ref="P64" si="717">RANK(O64,O$5:O$104,0)</f>
        <v>3</v>
      </c>
      <c r="Q64" s="97">
        <v>151</v>
      </c>
      <c r="R64" s="98">
        <f t="shared" ref="R64" si="718">RANK(Q64,Q$5:Q$104,0)</f>
        <v>1</v>
      </c>
      <c r="S64" s="97"/>
      <c r="T64" s="98"/>
      <c r="U64" s="97">
        <v>113</v>
      </c>
      <c r="V64" s="98">
        <f t="shared" ref="V64" si="719">RANK(U64,U$5:U$104,0)</f>
        <v>24</v>
      </c>
      <c r="W64" s="73">
        <v>146</v>
      </c>
      <c r="X64" s="98">
        <f t="shared" ref="X64" si="720">RANK(W64,W$5:W$104,0)</f>
        <v>7</v>
      </c>
      <c r="Y64" s="99">
        <v>165</v>
      </c>
      <c r="Z64" s="98">
        <f t="shared" ref="Z64" si="721">RANK(Y64,Y$5:Y$104,0)</f>
        <v>5</v>
      </c>
      <c r="AA64" s="110">
        <f t="shared" si="11"/>
        <v>136.1</v>
      </c>
      <c r="AB64" s="98">
        <f t="shared" si="12"/>
        <v>14</v>
      </c>
      <c r="AE64" s="179">
        <v>260</v>
      </c>
      <c r="AF64" s="97">
        <v>190</v>
      </c>
      <c r="AG64" s="98">
        <f t="shared" ref="AG64" si="722">RANK(AF64,AF$5:AF$104,0)</f>
        <v>2</v>
      </c>
      <c r="AH64" s="25">
        <v>189</v>
      </c>
      <c r="AI64" s="98">
        <f t="shared" ref="AI64" si="723">RANK(AH64,AH$5:AH$104,0)</f>
        <v>1</v>
      </c>
      <c r="AJ64" s="73">
        <v>181</v>
      </c>
      <c r="AK64" s="98">
        <f t="shared" ref="AK64" si="724">RANK(AJ64,AJ$5:AJ$104,0)</f>
        <v>1</v>
      </c>
      <c r="AL64" s="110">
        <f t="shared" si="16"/>
        <v>186.66666666666666</v>
      </c>
      <c r="AM64" s="98">
        <f t="shared" si="17"/>
        <v>1</v>
      </c>
    </row>
    <row r="65" spans="1:39" x14ac:dyDescent="0.2">
      <c r="A65" s="3">
        <v>261</v>
      </c>
      <c r="B65" s="80" t="s">
        <v>165</v>
      </c>
      <c r="C65" s="83">
        <v>121</v>
      </c>
      <c r="D65" s="84">
        <f t="shared" ref="D65" si="725">RANK(C65,C$5:C$104,0)</f>
        <v>2</v>
      </c>
      <c r="E65" s="83">
        <v>124</v>
      </c>
      <c r="F65" s="84">
        <f t="shared" ref="F65" si="726">RANK(E65,E$5:E$104,0)</f>
        <v>13</v>
      </c>
      <c r="G65" s="83">
        <v>145</v>
      </c>
      <c r="H65" s="84">
        <f t="shared" si="2"/>
        <v>1</v>
      </c>
      <c r="I65" s="245">
        <v>128</v>
      </c>
      <c r="J65" s="84">
        <f t="shared" si="2"/>
        <v>1</v>
      </c>
      <c r="K65" s="83">
        <v>142</v>
      </c>
      <c r="L65" s="84">
        <f t="shared" ref="L65" si="727">RANK(K65,K$5:K$104,0)</f>
        <v>1</v>
      </c>
      <c r="M65" s="248">
        <v>154</v>
      </c>
      <c r="N65" s="84">
        <f t="shared" ref="N65" si="728">RANK(M65,M$5:M$104,0)</f>
        <v>5</v>
      </c>
      <c r="O65" s="81">
        <v>160</v>
      </c>
      <c r="P65" s="84">
        <f t="shared" ref="P65" si="729">RANK(O65,O$5:O$104,0)</f>
        <v>1</v>
      </c>
      <c r="Q65" s="83">
        <v>151</v>
      </c>
      <c r="R65" s="84">
        <f t="shared" ref="R65" si="730">RANK(Q65,Q$5:Q$104,0)</f>
        <v>1</v>
      </c>
      <c r="S65" s="83">
        <v>165</v>
      </c>
      <c r="T65" s="84">
        <f t="shared" ref="T65" si="731">RANK(S65,S$5:S$104,0)</f>
        <v>1</v>
      </c>
      <c r="U65" s="83">
        <v>114</v>
      </c>
      <c r="V65" s="84">
        <f t="shared" ref="V65" si="732">RANK(U65,U$5:U$104,0)</f>
        <v>17</v>
      </c>
      <c r="W65" s="71">
        <v>148</v>
      </c>
      <c r="X65" s="84">
        <f t="shared" ref="X65" si="733">RANK(W65,W$5:W$104,0)</f>
        <v>5</v>
      </c>
      <c r="Y65" s="85">
        <v>165</v>
      </c>
      <c r="Z65" s="84">
        <f t="shared" ref="Z65" si="734">RANK(Y65,Y$5:Y$104,0)</f>
        <v>5</v>
      </c>
      <c r="AA65" s="106">
        <f t="shared" si="11"/>
        <v>138.69999999999999</v>
      </c>
      <c r="AB65" s="84">
        <f t="shared" si="12"/>
        <v>4</v>
      </c>
      <c r="AE65" s="156">
        <v>261</v>
      </c>
      <c r="AF65" s="83">
        <v>186</v>
      </c>
      <c r="AG65" s="84">
        <f t="shared" ref="AG65" si="735">RANK(AF65,AF$5:AF$104,0)</f>
        <v>39</v>
      </c>
      <c r="AH65" s="23">
        <v>189</v>
      </c>
      <c r="AI65" s="84">
        <f t="shared" ref="AI65" si="736">RANK(AH65,AH$5:AH$104,0)</f>
        <v>1</v>
      </c>
      <c r="AJ65" s="71">
        <v>181</v>
      </c>
      <c r="AK65" s="84">
        <f t="shared" ref="AK65" si="737">RANK(AJ65,AJ$5:AJ$104,0)</f>
        <v>1</v>
      </c>
      <c r="AL65" s="106">
        <f t="shared" si="16"/>
        <v>185.33333333333334</v>
      </c>
      <c r="AM65" s="84">
        <f t="shared" si="17"/>
        <v>4</v>
      </c>
    </row>
    <row r="66" spans="1:39" x14ac:dyDescent="0.2">
      <c r="A66" s="6">
        <v>262</v>
      </c>
      <c r="B66" s="86" t="s">
        <v>168</v>
      </c>
      <c r="C66" s="89">
        <v>111</v>
      </c>
      <c r="D66" s="90">
        <f t="shared" ref="D66" si="738">RANK(C66,C$5:C$104,0)</f>
        <v>36</v>
      </c>
      <c r="E66" s="89">
        <v>125</v>
      </c>
      <c r="F66" s="90">
        <f t="shared" ref="F66" si="739">RANK(E66,E$5:E$104,0)</f>
        <v>9</v>
      </c>
      <c r="G66" s="89">
        <v>143</v>
      </c>
      <c r="H66" s="90">
        <f t="shared" si="2"/>
        <v>10</v>
      </c>
      <c r="I66" s="246">
        <v>118</v>
      </c>
      <c r="J66" s="90">
        <f t="shared" si="2"/>
        <v>26</v>
      </c>
      <c r="K66" s="89">
        <v>137</v>
      </c>
      <c r="L66" s="90">
        <f t="shared" ref="L66" si="740">RANK(K66,K$5:K$104,0)</f>
        <v>22</v>
      </c>
      <c r="M66" s="249">
        <v>153</v>
      </c>
      <c r="N66" s="90">
        <f t="shared" ref="N66" si="741">RANK(M66,M$5:M$104,0)</f>
        <v>7</v>
      </c>
      <c r="O66" s="87">
        <v>156</v>
      </c>
      <c r="P66" s="90">
        <f t="shared" ref="P66" si="742">RANK(O66,O$5:O$104,0)</f>
        <v>11</v>
      </c>
      <c r="Q66" s="89">
        <v>151</v>
      </c>
      <c r="R66" s="90">
        <f t="shared" ref="R66" si="743">RANK(Q66,Q$5:Q$104,0)</f>
        <v>1</v>
      </c>
      <c r="S66" s="89"/>
      <c r="T66" s="90"/>
      <c r="U66" s="89">
        <v>117</v>
      </c>
      <c r="V66" s="90">
        <f t="shared" ref="V66" si="744">RANK(U66,U$5:U$104,0)</f>
        <v>15</v>
      </c>
      <c r="W66" s="72">
        <v>144</v>
      </c>
      <c r="X66" s="90">
        <f t="shared" ref="X66" si="745">RANK(W66,W$5:W$104,0)</f>
        <v>12</v>
      </c>
      <c r="Y66" s="91">
        <v>144</v>
      </c>
      <c r="Z66" s="90">
        <f t="shared" ref="Z66" si="746">RANK(Y66,Y$5:Y$104,0)</f>
        <v>50</v>
      </c>
      <c r="AA66" s="108">
        <f t="shared" si="11"/>
        <v>135.5</v>
      </c>
      <c r="AB66" s="90">
        <f t="shared" si="12"/>
        <v>16</v>
      </c>
      <c r="AE66" s="166">
        <v>262</v>
      </c>
      <c r="AF66" s="89">
        <v>187</v>
      </c>
      <c r="AG66" s="90">
        <f t="shared" ref="AG66" si="747">RANK(AF66,AF$5:AF$104,0)</f>
        <v>26</v>
      </c>
      <c r="AH66" s="24">
        <v>189</v>
      </c>
      <c r="AI66" s="90">
        <f t="shared" ref="AI66" si="748">RANK(AH66,AH$5:AH$104,0)</f>
        <v>1</v>
      </c>
      <c r="AJ66" s="72">
        <v>175</v>
      </c>
      <c r="AK66" s="90">
        <f t="shared" ref="AK66" si="749">RANK(AJ66,AJ$5:AJ$104,0)</f>
        <v>75</v>
      </c>
      <c r="AL66" s="108">
        <f t="shared" si="16"/>
        <v>183.66666666666666</v>
      </c>
      <c r="AM66" s="90">
        <f t="shared" si="17"/>
        <v>33</v>
      </c>
    </row>
    <row r="67" spans="1:39" x14ac:dyDescent="0.2">
      <c r="A67" s="6">
        <v>263</v>
      </c>
      <c r="B67" s="86" t="s">
        <v>168</v>
      </c>
      <c r="C67" s="89">
        <v>112</v>
      </c>
      <c r="D67" s="90">
        <f t="shared" ref="D67" si="750">RANK(C67,C$5:C$104,0)</f>
        <v>30</v>
      </c>
      <c r="E67" s="89">
        <v>122</v>
      </c>
      <c r="F67" s="90">
        <f t="shared" ref="F67" si="751">RANK(E67,E$5:E$104,0)</f>
        <v>22</v>
      </c>
      <c r="G67" s="89">
        <v>141</v>
      </c>
      <c r="H67" s="90">
        <f t="shared" si="2"/>
        <v>30</v>
      </c>
      <c r="I67" s="246">
        <v>118</v>
      </c>
      <c r="J67" s="90">
        <f t="shared" si="2"/>
        <v>26</v>
      </c>
      <c r="K67" s="89">
        <v>137</v>
      </c>
      <c r="L67" s="90">
        <f t="shared" ref="L67" si="752">RANK(K67,K$5:K$104,0)</f>
        <v>22</v>
      </c>
      <c r="M67" s="249">
        <v>151</v>
      </c>
      <c r="N67" s="90">
        <f t="shared" ref="N67" si="753">RANK(M67,M$5:M$104,0)</f>
        <v>16</v>
      </c>
      <c r="O67" s="87">
        <v>153</v>
      </c>
      <c r="P67" s="90">
        <f t="shared" ref="P67" si="754">RANK(O67,O$5:O$104,0)</f>
        <v>46</v>
      </c>
      <c r="Q67" s="89">
        <v>148</v>
      </c>
      <c r="R67" s="90">
        <f t="shared" ref="R67" si="755">RANK(Q67,Q$5:Q$104,0)</f>
        <v>28</v>
      </c>
      <c r="S67" s="89"/>
      <c r="T67" s="90"/>
      <c r="U67" s="89">
        <v>111</v>
      </c>
      <c r="V67" s="90">
        <f t="shared" ref="V67" si="756">RANK(U67,U$5:U$104,0)</f>
        <v>31</v>
      </c>
      <c r="W67" s="72">
        <v>140</v>
      </c>
      <c r="X67" s="90">
        <f t="shared" ref="X67" si="757">RANK(W67,W$5:W$104,0)</f>
        <v>33</v>
      </c>
      <c r="Y67" s="91">
        <v>147</v>
      </c>
      <c r="Z67" s="90">
        <f t="shared" ref="Z67" si="758">RANK(Y67,Y$5:Y$104,0)</f>
        <v>39</v>
      </c>
      <c r="AA67" s="108">
        <f t="shared" si="11"/>
        <v>133.30000000000001</v>
      </c>
      <c r="AB67" s="90">
        <f t="shared" si="12"/>
        <v>23</v>
      </c>
      <c r="AE67" s="166">
        <v>263</v>
      </c>
      <c r="AF67" s="89">
        <v>183</v>
      </c>
      <c r="AG67" s="90">
        <f t="shared" ref="AG67" si="759">RANK(AF67,AF$5:AF$104,0)</f>
        <v>61</v>
      </c>
      <c r="AH67" s="24">
        <v>188</v>
      </c>
      <c r="AI67" s="90">
        <f t="shared" ref="AI67" si="760">RANK(AH67,AH$5:AH$104,0)</f>
        <v>8</v>
      </c>
      <c r="AJ67" s="72">
        <v>175</v>
      </c>
      <c r="AK67" s="90">
        <f t="shared" ref="AK67" si="761">RANK(AJ67,AJ$5:AJ$104,0)</f>
        <v>75</v>
      </c>
      <c r="AL67" s="108">
        <f t="shared" si="16"/>
        <v>182</v>
      </c>
      <c r="AM67" s="90">
        <f t="shared" si="17"/>
        <v>67</v>
      </c>
    </row>
    <row r="68" spans="1:39" x14ac:dyDescent="0.2">
      <c r="A68" s="6">
        <v>264</v>
      </c>
      <c r="B68" s="86" t="s">
        <v>171</v>
      </c>
      <c r="C68" s="89">
        <v>121</v>
      </c>
      <c r="D68" s="90">
        <f t="shared" ref="D68" si="762">RANK(C68,C$5:C$104,0)</f>
        <v>2</v>
      </c>
      <c r="E68" s="89">
        <v>112</v>
      </c>
      <c r="F68" s="90">
        <f t="shared" ref="F68" si="763">RANK(E68,E$5:E$104,0)</f>
        <v>29</v>
      </c>
      <c r="G68" s="89">
        <v>144</v>
      </c>
      <c r="H68" s="90">
        <f t="shared" si="2"/>
        <v>3</v>
      </c>
      <c r="I68" s="246">
        <v>126</v>
      </c>
      <c r="J68" s="90">
        <f t="shared" si="2"/>
        <v>2</v>
      </c>
      <c r="K68" s="89">
        <v>141</v>
      </c>
      <c r="L68" s="90">
        <f t="shared" ref="L68" si="764">RANK(K68,K$5:K$104,0)</f>
        <v>2</v>
      </c>
      <c r="M68" s="249">
        <v>156</v>
      </c>
      <c r="N68" s="90">
        <f t="shared" ref="N68" si="765">RANK(M68,M$5:M$104,0)</f>
        <v>1</v>
      </c>
      <c r="O68" s="87">
        <v>160</v>
      </c>
      <c r="P68" s="90">
        <f t="shared" ref="P68" si="766">RANK(O68,O$5:O$104,0)</f>
        <v>1</v>
      </c>
      <c r="Q68" s="89">
        <v>150</v>
      </c>
      <c r="R68" s="90">
        <f t="shared" ref="R68" si="767">RANK(Q68,Q$5:Q$104,0)</f>
        <v>12</v>
      </c>
      <c r="S68" s="89"/>
      <c r="T68" s="90"/>
      <c r="U68" s="89">
        <v>126</v>
      </c>
      <c r="V68" s="90">
        <f t="shared" ref="V68" si="768">RANK(U68,U$5:U$104,0)</f>
        <v>1</v>
      </c>
      <c r="W68" s="72">
        <v>145</v>
      </c>
      <c r="X68" s="90">
        <f t="shared" ref="X68" si="769">RANK(W68,W$5:W$104,0)</f>
        <v>9</v>
      </c>
      <c r="Y68" s="91">
        <v>162</v>
      </c>
      <c r="Z68" s="90">
        <f t="shared" ref="Z68" si="770">RANK(Y68,Y$5:Y$104,0)</f>
        <v>9</v>
      </c>
      <c r="AA68" s="108">
        <f t="shared" si="11"/>
        <v>138.1</v>
      </c>
      <c r="AB68" s="90">
        <f t="shared" si="12"/>
        <v>5</v>
      </c>
      <c r="AE68" s="166">
        <v>264</v>
      </c>
      <c r="AF68" s="89">
        <v>187</v>
      </c>
      <c r="AG68" s="90">
        <f t="shared" ref="AG68" si="771">RANK(AF68,AF$5:AF$104,0)</f>
        <v>26</v>
      </c>
      <c r="AH68" s="24">
        <v>188</v>
      </c>
      <c r="AI68" s="90">
        <f t="shared" ref="AI68" si="772">RANK(AH68,AH$5:AH$104,0)</f>
        <v>8</v>
      </c>
      <c r="AJ68" s="72">
        <v>178</v>
      </c>
      <c r="AK68" s="90">
        <f t="shared" ref="AK68" si="773">RANK(AJ68,AJ$5:AJ$104,0)</f>
        <v>20</v>
      </c>
      <c r="AL68" s="108">
        <f t="shared" si="16"/>
        <v>184.33333333333334</v>
      </c>
      <c r="AM68" s="90">
        <f t="shared" si="17"/>
        <v>19</v>
      </c>
    </row>
    <row r="69" spans="1:39" x14ac:dyDescent="0.2">
      <c r="A69" s="6">
        <v>265</v>
      </c>
      <c r="B69" s="92" t="s">
        <v>174</v>
      </c>
      <c r="C69" s="89">
        <v>116</v>
      </c>
      <c r="D69" s="90">
        <f t="shared" ref="D69" si="774">RANK(C69,C$5:C$104,0)</f>
        <v>16</v>
      </c>
      <c r="E69" s="89">
        <v>128</v>
      </c>
      <c r="F69" s="90">
        <f t="shared" ref="F69" si="775">RANK(E69,E$5:E$104,0)</f>
        <v>3</v>
      </c>
      <c r="G69" s="89">
        <v>143</v>
      </c>
      <c r="H69" s="90">
        <f t="shared" si="2"/>
        <v>10</v>
      </c>
      <c r="I69" s="246">
        <v>120</v>
      </c>
      <c r="J69" s="90">
        <f t="shared" si="2"/>
        <v>17</v>
      </c>
      <c r="K69" s="89">
        <v>136</v>
      </c>
      <c r="L69" s="90">
        <f t="shared" ref="L69" si="776">RANK(K69,K$5:K$104,0)</f>
        <v>38</v>
      </c>
      <c r="M69" s="249">
        <v>155</v>
      </c>
      <c r="N69" s="90">
        <f t="shared" ref="N69" si="777">RANK(M69,M$5:M$104,0)</f>
        <v>2</v>
      </c>
      <c r="O69" s="87">
        <v>154</v>
      </c>
      <c r="P69" s="90">
        <f t="shared" ref="P69" si="778">RANK(O69,O$5:O$104,0)</f>
        <v>23</v>
      </c>
      <c r="Q69" s="89">
        <v>149</v>
      </c>
      <c r="R69" s="90">
        <f t="shared" ref="R69" si="779">RANK(Q69,Q$5:Q$104,0)</f>
        <v>22</v>
      </c>
      <c r="S69" s="89"/>
      <c r="T69" s="90"/>
      <c r="U69" s="89">
        <v>126</v>
      </c>
      <c r="V69" s="90">
        <f t="shared" ref="V69" si="780">RANK(U69,U$5:U$104,0)</f>
        <v>1</v>
      </c>
      <c r="W69" s="72">
        <v>139</v>
      </c>
      <c r="X69" s="90">
        <f t="shared" ref="X69" si="781">RANK(W69,W$5:W$104,0)</f>
        <v>34</v>
      </c>
      <c r="Y69" s="91">
        <v>167</v>
      </c>
      <c r="Z69" s="90">
        <f t="shared" ref="Z69" si="782">RANK(Y69,Y$5:Y$104,0)</f>
        <v>4</v>
      </c>
      <c r="AA69" s="108">
        <f t="shared" si="11"/>
        <v>136.6</v>
      </c>
      <c r="AB69" s="90">
        <f t="shared" si="12"/>
        <v>12</v>
      </c>
      <c r="AE69" s="166">
        <v>265</v>
      </c>
      <c r="AF69" s="89">
        <v>189</v>
      </c>
      <c r="AG69" s="90">
        <f t="shared" ref="AG69" si="783">RANK(AF69,AF$5:AF$104,0)</f>
        <v>6</v>
      </c>
      <c r="AH69" s="24">
        <v>187</v>
      </c>
      <c r="AI69" s="90">
        <f t="shared" ref="AI69" si="784">RANK(AH69,AH$5:AH$104,0)</f>
        <v>31</v>
      </c>
      <c r="AJ69" s="72">
        <v>175</v>
      </c>
      <c r="AK69" s="90">
        <f t="shared" ref="AK69" si="785">RANK(AJ69,AJ$5:AJ$104,0)</f>
        <v>75</v>
      </c>
      <c r="AL69" s="108">
        <f t="shared" si="16"/>
        <v>183.66666666666666</v>
      </c>
      <c r="AM69" s="90">
        <f t="shared" si="17"/>
        <v>33</v>
      </c>
    </row>
    <row r="70" spans="1:39" x14ac:dyDescent="0.2">
      <c r="A70" s="6">
        <v>266</v>
      </c>
      <c r="B70" s="86" t="s">
        <v>176</v>
      </c>
      <c r="C70" s="89">
        <v>121</v>
      </c>
      <c r="D70" s="90">
        <f t="shared" ref="D70" si="786">RANK(C70,C$5:C$104,0)</f>
        <v>2</v>
      </c>
      <c r="E70" s="89">
        <v>130</v>
      </c>
      <c r="F70" s="90">
        <f t="shared" ref="F70" si="787">RANK(E70,E$5:E$104,0)</f>
        <v>1</v>
      </c>
      <c r="G70" s="89">
        <v>144</v>
      </c>
      <c r="H70" s="90">
        <f t="shared" ref="H70:J104" si="788">RANK(G70,G$5:G$104,0)</f>
        <v>3</v>
      </c>
      <c r="I70" s="246">
        <v>126</v>
      </c>
      <c r="J70" s="90">
        <f t="shared" si="788"/>
        <v>2</v>
      </c>
      <c r="K70" s="89">
        <v>141</v>
      </c>
      <c r="L70" s="90">
        <f t="shared" ref="L70" si="789">RANK(K70,K$5:K$104,0)</f>
        <v>2</v>
      </c>
      <c r="M70" s="249">
        <v>155</v>
      </c>
      <c r="N70" s="90">
        <f t="shared" ref="N70" si="790">RANK(M70,M$5:M$104,0)</f>
        <v>2</v>
      </c>
      <c r="O70" s="87">
        <v>158</v>
      </c>
      <c r="P70" s="90">
        <f t="shared" ref="P70" si="791">RANK(O70,O$5:O$104,0)</f>
        <v>3</v>
      </c>
      <c r="Q70" s="89">
        <v>151</v>
      </c>
      <c r="R70" s="90">
        <f t="shared" ref="R70" si="792">RANK(Q70,Q$5:Q$104,0)</f>
        <v>1</v>
      </c>
      <c r="S70" s="89"/>
      <c r="T70" s="90"/>
      <c r="U70" s="89">
        <v>126</v>
      </c>
      <c r="V70" s="90">
        <f t="shared" ref="V70" si="793">RANK(U70,U$5:U$104,0)</f>
        <v>1</v>
      </c>
      <c r="W70" s="72">
        <v>149</v>
      </c>
      <c r="X70" s="90">
        <f t="shared" ref="X70" si="794">RANK(W70,W$5:W$104,0)</f>
        <v>1</v>
      </c>
      <c r="Y70" s="91">
        <v>170</v>
      </c>
      <c r="Z70" s="90">
        <f t="shared" ref="Z70" si="795">RANK(Y70,Y$5:Y$104,0)</f>
        <v>1</v>
      </c>
      <c r="AA70" s="108">
        <f t="shared" ref="AA70:AA104" si="796">AVERAGE(C70,E70,G70,I70,K70,M70,O70,Q70,U70,W70)</f>
        <v>140.1</v>
      </c>
      <c r="AB70" s="90">
        <f t="shared" ref="AB70:AB104" si="797">RANK(AA70,AA$5:AA$104,0)</f>
        <v>1</v>
      </c>
      <c r="AE70" s="166">
        <v>266</v>
      </c>
      <c r="AF70" s="89">
        <v>186</v>
      </c>
      <c r="AG70" s="90">
        <f t="shared" ref="AG70" si="798">RANK(AF70,AF$5:AF$104,0)</f>
        <v>39</v>
      </c>
      <c r="AH70" s="24">
        <v>189</v>
      </c>
      <c r="AI70" s="90">
        <f t="shared" ref="AI70" si="799">RANK(AH70,AH$5:AH$104,0)</f>
        <v>1</v>
      </c>
      <c r="AJ70" s="72">
        <v>178</v>
      </c>
      <c r="AK70" s="90">
        <f t="shared" ref="AK70" si="800">RANK(AJ70,AJ$5:AJ$104,0)</f>
        <v>20</v>
      </c>
      <c r="AL70" s="108">
        <f t="shared" ref="AL70:AL104" si="801">AVERAGE(AF70,AH70,AJ70)</f>
        <v>184.33333333333334</v>
      </c>
      <c r="AM70" s="90">
        <f t="shared" ref="AM70:AM104" si="802">RANK(AL70,AL$5:AL$104,0)</f>
        <v>19</v>
      </c>
    </row>
    <row r="71" spans="1:39" x14ac:dyDescent="0.2">
      <c r="A71" s="6">
        <v>267</v>
      </c>
      <c r="B71" s="93" t="s">
        <v>176</v>
      </c>
      <c r="C71" s="89">
        <v>121</v>
      </c>
      <c r="D71" s="90">
        <f t="shared" ref="D71" si="803">RANK(C71,C$5:C$104,0)</f>
        <v>2</v>
      </c>
      <c r="E71" s="89">
        <v>129</v>
      </c>
      <c r="F71" s="90">
        <f t="shared" ref="F71" si="804">RANK(E71,E$5:E$104,0)</f>
        <v>2</v>
      </c>
      <c r="G71" s="89">
        <v>144</v>
      </c>
      <c r="H71" s="90">
        <f t="shared" si="788"/>
        <v>3</v>
      </c>
      <c r="I71" s="246">
        <v>126</v>
      </c>
      <c r="J71" s="90">
        <f t="shared" si="788"/>
        <v>2</v>
      </c>
      <c r="K71" s="89">
        <v>140</v>
      </c>
      <c r="L71" s="90">
        <f t="shared" ref="L71" si="805">RANK(K71,K$5:K$104,0)</f>
        <v>8</v>
      </c>
      <c r="M71" s="249">
        <v>154</v>
      </c>
      <c r="N71" s="90">
        <f t="shared" ref="N71" si="806">RANK(M71,M$5:M$104,0)</f>
        <v>5</v>
      </c>
      <c r="O71" s="87">
        <v>158</v>
      </c>
      <c r="P71" s="90">
        <f t="shared" ref="P71" si="807">RANK(O71,O$5:O$104,0)</f>
        <v>3</v>
      </c>
      <c r="Q71" s="89">
        <v>151</v>
      </c>
      <c r="R71" s="90">
        <f t="shared" ref="R71" si="808">RANK(Q71,Q$5:Q$104,0)</f>
        <v>1</v>
      </c>
      <c r="S71" s="89">
        <v>165</v>
      </c>
      <c r="T71" s="90">
        <f t="shared" ref="T71" si="809">RANK(S71,S$5:S$104,0)</f>
        <v>1</v>
      </c>
      <c r="U71" s="89">
        <v>126</v>
      </c>
      <c r="V71" s="90">
        <f t="shared" ref="V71" si="810">RANK(U71,U$5:U$104,0)</f>
        <v>1</v>
      </c>
      <c r="W71" s="72">
        <v>149</v>
      </c>
      <c r="X71" s="90">
        <f t="shared" ref="X71" si="811">RANK(W71,W$5:W$104,0)</f>
        <v>1</v>
      </c>
      <c r="Y71" s="91">
        <v>170</v>
      </c>
      <c r="Z71" s="90">
        <f t="shared" ref="Z71" si="812">RANK(Y71,Y$5:Y$104,0)</f>
        <v>1</v>
      </c>
      <c r="AA71" s="108">
        <f t="shared" si="796"/>
        <v>139.80000000000001</v>
      </c>
      <c r="AB71" s="90">
        <f t="shared" si="797"/>
        <v>2</v>
      </c>
      <c r="AE71" s="166">
        <v>267</v>
      </c>
      <c r="AF71" s="89">
        <v>185</v>
      </c>
      <c r="AG71" s="90">
        <f t="shared" ref="AG71" si="813">RANK(AF71,AF$5:AF$104,0)</f>
        <v>45</v>
      </c>
      <c r="AH71" s="24">
        <v>189</v>
      </c>
      <c r="AI71" s="90">
        <f t="shared" ref="AI71" si="814">RANK(AH71,AH$5:AH$104,0)</f>
        <v>1</v>
      </c>
      <c r="AJ71" s="72">
        <v>178</v>
      </c>
      <c r="AK71" s="90">
        <f t="shared" ref="AK71" si="815">RANK(AJ71,AJ$5:AJ$104,0)</f>
        <v>20</v>
      </c>
      <c r="AL71" s="108">
        <f t="shared" si="801"/>
        <v>184</v>
      </c>
      <c r="AM71" s="90">
        <f t="shared" si="802"/>
        <v>26</v>
      </c>
    </row>
    <row r="72" spans="1:39" x14ac:dyDescent="0.2">
      <c r="A72" s="6">
        <v>268</v>
      </c>
      <c r="B72" s="93" t="s">
        <v>176</v>
      </c>
      <c r="C72" s="89">
        <v>121</v>
      </c>
      <c r="D72" s="90">
        <f t="shared" ref="D72" si="816">RANK(C72,C$5:C$104,0)</f>
        <v>2</v>
      </c>
      <c r="E72" s="89">
        <v>127</v>
      </c>
      <c r="F72" s="90">
        <f t="shared" ref="F72" si="817">RANK(E72,E$5:E$104,0)</f>
        <v>7</v>
      </c>
      <c r="G72" s="89">
        <v>145</v>
      </c>
      <c r="H72" s="90">
        <f t="shared" si="788"/>
        <v>1</v>
      </c>
      <c r="I72" s="246">
        <v>125</v>
      </c>
      <c r="J72" s="90">
        <f t="shared" si="788"/>
        <v>9</v>
      </c>
      <c r="K72" s="89">
        <v>141</v>
      </c>
      <c r="L72" s="90">
        <f t="shared" ref="L72" si="818">RANK(K72,K$5:K$104,0)</f>
        <v>2</v>
      </c>
      <c r="M72" s="249">
        <v>153</v>
      </c>
      <c r="N72" s="90">
        <f t="shared" ref="N72" si="819">RANK(M72,M$5:M$104,0)</f>
        <v>7</v>
      </c>
      <c r="O72" s="87">
        <v>158</v>
      </c>
      <c r="P72" s="90">
        <f t="shared" ref="P72" si="820">RANK(O72,O$5:O$104,0)</f>
        <v>3</v>
      </c>
      <c r="Q72" s="89">
        <v>151</v>
      </c>
      <c r="R72" s="90">
        <f t="shared" ref="R72" si="821">RANK(Q72,Q$5:Q$104,0)</f>
        <v>1</v>
      </c>
      <c r="S72" s="89"/>
      <c r="T72" s="90"/>
      <c r="U72" s="89">
        <v>126</v>
      </c>
      <c r="V72" s="90">
        <f t="shared" ref="V72" si="822">RANK(U72,U$5:U$104,0)</f>
        <v>1</v>
      </c>
      <c r="W72" s="72">
        <v>149</v>
      </c>
      <c r="X72" s="90">
        <f t="shared" ref="X72" si="823">RANK(W72,W$5:W$104,0)</f>
        <v>1</v>
      </c>
      <c r="Y72" s="91">
        <v>170</v>
      </c>
      <c r="Z72" s="90">
        <f t="shared" ref="Z72" si="824">RANK(Y72,Y$5:Y$104,0)</f>
        <v>1</v>
      </c>
      <c r="AA72" s="108">
        <f t="shared" si="796"/>
        <v>139.6</v>
      </c>
      <c r="AB72" s="90">
        <f t="shared" si="797"/>
        <v>3</v>
      </c>
      <c r="AE72" s="166">
        <v>268</v>
      </c>
      <c r="AF72" s="89">
        <v>185</v>
      </c>
      <c r="AG72" s="90">
        <f t="shared" ref="AG72" si="825">RANK(AF72,AF$5:AF$104,0)</f>
        <v>45</v>
      </c>
      <c r="AH72" s="24">
        <v>189</v>
      </c>
      <c r="AI72" s="90">
        <f t="shared" ref="AI72" si="826">RANK(AH72,AH$5:AH$104,0)</f>
        <v>1</v>
      </c>
      <c r="AJ72" s="72">
        <v>178</v>
      </c>
      <c r="AK72" s="90">
        <f t="shared" ref="AK72" si="827">RANK(AJ72,AJ$5:AJ$104,0)</f>
        <v>20</v>
      </c>
      <c r="AL72" s="108">
        <f t="shared" si="801"/>
        <v>184</v>
      </c>
      <c r="AM72" s="90">
        <f t="shared" si="802"/>
        <v>26</v>
      </c>
    </row>
    <row r="73" spans="1:39" x14ac:dyDescent="0.2">
      <c r="A73" s="6">
        <v>269</v>
      </c>
      <c r="B73" s="93" t="s">
        <v>180</v>
      </c>
      <c r="C73" s="89">
        <v>116</v>
      </c>
      <c r="D73" s="90">
        <f t="shared" ref="D73" si="828">RANK(C73,C$5:C$104,0)</f>
        <v>16</v>
      </c>
      <c r="E73" s="89">
        <v>122</v>
      </c>
      <c r="F73" s="90">
        <f t="shared" ref="F73" si="829">RANK(E73,E$5:E$104,0)</f>
        <v>22</v>
      </c>
      <c r="G73" s="89">
        <v>143</v>
      </c>
      <c r="H73" s="90">
        <f t="shared" si="788"/>
        <v>10</v>
      </c>
      <c r="I73" s="246">
        <v>120</v>
      </c>
      <c r="J73" s="90">
        <f t="shared" si="788"/>
        <v>17</v>
      </c>
      <c r="K73" s="89">
        <v>141</v>
      </c>
      <c r="L73" s="90">
        <f t="shared" ref="L73" si="830">RANK(K73,K$5:K$104,0)</f>
        <v>2</v>
      </c>
      <c r="M73" s="249">
        <v>155</v>
      </c>
      <c r="N73" s="90">
        <f t="shared" ref="N73" si="831">RANK(M73,M$5:M$104,0)</f>
        <v>2</v>
      </c>
      <c r="O73" s="87">
        <v>157</v>
      </c>
      <c r="P73" s="90">
        <f t="shared" ref="P73" si="832">RANK(O73,O$5:O$104,0)</f>
        <v>7</v>
      </c>
      <c r="Q73" s="89">
        <v>149</v>
      </c>
      <c r="R73" s="90">
        <f t="shared" ref="R73" si="833">RANK(Q73,Q$5:Q$104,0)</f>
        <v>22</v>
      </c>
      <c r="S73" s="89"/>
      <c r="T73" s="90"/>
      <c r="U73" s="89">
        <v>119</v>
      </c>
      <c r="V73" s="90">
        <f t="shared" ref="V73" si="834">RANK(U73,U$5:U$104,0)</f>
        <v>12</v>
      </c>
      <c r="W73" s="72">
        <v>146</v>
      </c>
      <c r="X73" s="90">
        <f t="shared" ref="X73" si="835">RANK(W73,W$5:W$104,0)</f>
        <v>7</v>
      </c>
      <c r="Y73" s="91">
        <v>165</v>
      </c>
      <c r="Z73" s="90">
        <f t="shared" ref="Z73" si="836">RANK(Y73,Y$5:Y$104,0)</f>
        <v>5</v>
      </c>
      <c r="AA73" s="108">
        <f t="shared" si="796"/>
        <v>136.80000000000001</v>
      </c>
      <c r="AB73" s="90">
        <f t="shared" si="797"/>
        <v>11</v>
      </c>
      <c r="AE73" s="166">
        <v>269</v>
      </c>
      <c r="AF73" s="89">
        <v>185</v>
      </c>
      <c r="AG73" s="90">
        <f t="shared" ref="AG73" si="837">RANK(AF73,AF$5:AF$104,0)</f>
        <v>45</v>
      </c>
      <c r="AH73" s="24">
        <v>188</v>
      </c>
      <c r="AI73" s="90">
        <f t="shared" ref="AI73" si="838">RANK(AH73,AH$5:AH$104,0)</f>
        <v>8</v>
      </c>
      <c r="AJ73" s="72">
        <v>178</v>
      </c>
      <c r="AK73" s="90">
        <f t="shared" ref="AK73" si="839">RANK(AJ73,AJ$5:AJ$104,0)</f>
        <v>20</v>
      </c>
      <c r="AL73" s="108">
        <f t="shared" si="801"/>
        <v>183.66666666666666</v>
      </c>
      <c r="AM73" s="90">
        <f t="shared" si="802"/>
        <v>33</v>
      </c>
    </row>
    <row r="74" spans="1:39" x14ac:dyDescent="0.2">
      <c r="A74" s="17">
        <v>270</v>
      </c>
      <c r="B74" s="94" t="s">
        <v>182</v>
      </c>
      <c r="C74" s="97">
        <v>110</v>
      </c>
      <c r="D74" s="98">
        <f t="shared" ref="D74" si="840">RANK(C74,C$5:C$104,0)</f>
        <v>48</v>
      </c>
      <c r="E74" s="97">
        <v>124</v>
      </c>
      <c r="F74" s="98">
        <f t="shared" ref="F74" si="841">RANK(E74,E$5:E$104,0)</f>
        <v>13</v>
      </c>
      <c r="G74" s="97">
        <v>141</v>
      </c>
      <c r="H74" s="98">
        <f t="shared" si="788"/>
        <v>30</v>
      </c>
      <c r="I74" s="247">
        <v>118</v>
      </c>
      <c r="J74" s="98">
        <f t="shared" si="788"/>
        <v>26</v>
      </c>
      <c r="K74" s="97">
        <v>136</v>
      </c>
      <c r="L74" s="98">
        <f t="shared" ref="L74" si="842">RANK(K74,K$5:K$104,0)</f>
        <v>38</v>
      </c>
      <c r="M74" s="250">
        <v>149</v>
      </c>
      <c r="N74" s="98">
        <f t="shared" ref="N74" si="843">RANK(M74,M$5:M$104,0)</f>
        <v>53</v>
      </c>
      <c r="O74" s="95">
        <v>153</v>
      </c>
      <c r="P74" s="98">
        <f t="shared" ref="P74" si="844">RANK(O74,O$5:O$104,0)</f>
        <v>46</v>
      </c>
      <c r="Q74" s="97">
        <v>146</v>
      </c>
      <c r="R74" s="98">
        <f t="shared" ref="R74" si="845">RANK(Q74,Q$5:Q$104,0)</f>
        <v>38</v>
      </c>
      <c r="S74" s="97"/>
      <c r="T74" s="98"/>
      <c r="U74" s="97">
        <v>113</v>
      </c>
      <c r="V74" s="98">
        <f t="shared" ref="V74" si="846">RANK(U74,U$5:U$104,0)</f>
        <v>24</v>
      </c>
      <c r="W74" s="73">
        <v>138</v>
      </c>
      <c r="X74" s="98">
        <f t="shared" ref="X74" si="847">RANK(W74,W$5:W$104,0)</f>
        <v>44</v>
      </c>
      <c r="Y74" s="99">
        <v>151</v>
      </c>
      <c r="Z74" s="98">
        <f t="shared" ref="Z74" si="848">RANK(Y74,Y$5:Y$104,0)</f>
        <v>31</v>
      </c>
      <c r="AA74" s="110">
        <f t="shared" si="796"/>
        <v>132.80000000000001</v>
      </c>
      <c r="AB74" s="98">
        <f t="shared" si="797"/>
        <v>26</v>
      </c>
      <c r="AE74" s="179">
        <v>270</v>
      </c>
      <c r="AF74" s="97">
        <v>180</v>
      </c>
      <c r="AG74" s="98">
        <f t="shared" ref="AG74" si="849">RANK(AF74,AF$5:AF$104,0)</f>
        <v>86</v>
      </c>
      <c r="AH74" s="25">
        <v>187</v>
      </c>
      <c r="AI74" s="98">
        <f t="shared" ref="AI74" si="850">RANK(AH74,AH$5:AH$104,0)</f>
        <v>31</v>
      </c>
      <c r="AJ74" s="73">
        <v>178</v>
      </c>
      <c r="AK74" s="98">
        <f t="shared" ref="AK74" si="851">RANK(AJ74,AJ$5:AJ$104,0)</f>
        <v>20</v>
      </c>
      <c r="AL74" s="110">
        <f t="shared" si="801"/>
        <v>181.66666666666666</v>
      </c>
      <c r="AM74" s="98">
        <f t="shared" si="802"/>
        <v>75</v>
      </c>
    </row>
    <row r="75" spans="1:39" x14ac:dyDescent="0.2">
      <c r="A75" s="3">
        <v>271</v>
      </c>
      <c r="B75" s="80" t="s">
        <v>186</v>
      </c>
      <c r="C75" s="83">
        <v>111</v>
      </c>
      <c r="D75" s="84">
        <f t="shared" ref="D75" si="852">RANK(C75,C$5:C$104,0)</f>
        <v>36</v>
      </c>
      <c r="E75" s="83">
        <v>109</v>
      </c>
      <c r="F75" s="84">
        <f t="shared" ref="F75" si="853">RANK(E75,E$5:E$104,0)</f>
        <v>40</v>
      </c>
      <c r="G75" s="83">
        <v>135</v>
      </c>
      <c r="H75" s="84">
        <f t="shared" si="788"/>
        <v>87</v>
      </c>
      <c r="I75" s="245">
        <v>116</v>
      </c>
      <c r="J75" s="84">
        <f t="shared" si="788"/>
        <v>47</v>
      </c>
      <c r="K75" s="83">
        <v>135</v>
      </c>
      <c r="L75" s="84">
        <f t="shared" ref="L75" si="854">RANK(K75,K$5:K$104,0)</f>
        <v>56</v>
      </c>
      <c r="M75" s="248">
        <v>147</v>
      </c>
      <c r="N75" s="84">
        <f t="shared" ref="N75" si="855">RANK(M75,M$5:M$104,0)</f>
        <v>79</v>
      </c>
      <c r="O75" s="81">
        <v>154</v>
      </c>
      <c r="P75" s="84">
        <f t="shared" ref="P75" si="856">RANK(O75,O$5:O$104,0)</f>
        <v>23</v>
      </c>
      <c r="Q75" s="83">
        <v>144</v>
      </c>
      <c r="R75" s="84">
        <f t="shared" ref="R75" si="857">RANK(Q75,Q$5:Q$104,0)</f>
        <v>53</v>
      </c>
      <c r="S75" s="83"/>
      <c r="T75" s="84"/>
      <c r="U75" s="83">
        <v>111</v>
      </c>
      <c r="V75" s="84">
        <f t="shared" ref="V75" si="858">RANK(U75,U$5:U$104,0)</f>
        <v>31</v>
      </c>
      <c r="W75" s="71">
        <v>136</v>
      </c>
      <c r="X75" s="84">
        <f t="shared" ref="X75" si="859">RANK(W75,W$5:W$104,0)</f>
        <v>81</v>
      </c>
      <c r="Y75" s="85">
        <v>153</v>
      </c>
      <c r="Z75" s="84">
        <f t="shared" ref="Z75" si="860">RANK(Y75,Y$5:Y$104,0)</f>
        <v>30</v>
      </c>
      <c r="AA75" s="106">
        <f t="shared" si="796"/>
        <v>129.80000000000001</v>
      </c>
      <c r="AB75" s="84">
        <f t="shared" si="797"/>
        <v>57</v>
      </c>
      <c r="AE75" s="156">
        <v>271</v>
      </c>
      <c r="AF75" s="83">
        <v>183</v>
      </c>
      <c r="AG75" s="84">
        <f t="shared" ref="AG75" si="861">RANK(AF75,AF$5:AF$104,0)</f>
        <v>61</v>
      </c>
      <c r="AH75" s="23">
        <v>187</v>
      </c>
      <c r="AI75" s="84">
        <f t="shared" ref="AI75" si="862">RANK(AH75,AH$5:AH$104,0)</f>
        <v>31</v>
      </c>
      <c r="AJ75" s="71">
        <v>178</v>
      </c>
      <c r="AK75" s="84">
        <f t="shared" ref="AK75" si="863">RANK(AJ75,AJ$5:AJ$104,0)</f>
        <v>20</v>
      </c>
      <c r="AL75" s="106">
        <f t="shared" si="801"/>
        <v>182.66666666666666</v>
      </c>
      <c r="AM75" s="84">
        <f t="shared" si="802"/>
        <v>57</v>
      </c>
    </row>
    <row r="76" spans="1:39" x14ac:dyDescent="0.2">
      <c r="A76" s="6">
        <v>272</v>
      </c>
      <c r="B76" s="86" t="s">
        <v>188</v>
      </c>
      <c r="C76" s="89">
        <v>106</v>
      </c>
      <c r="D76" s="90">
        <f t="shared" ref="D76" si="864">RANK(C76,C$5:C$104,0)</f>
        <v>85</v>
      </c>
      <c r="E76" s="89">
        <v>99</v>
      </c>
      <c r="F76" s="90">
        <f t="shared" ref="F76" si="865">RANK(E76,E$5:E$104,0)</f>
        <v>96</v>
      </c>
      <c r="G76" s="89">
        <v>136</v>
      </c>
      <c r="H76" s="90">
        <f t="shared" si="788"/>
        <v>79</v>
      </c>
      <c r="I76" s="246">
        <v>111</v>
      </c>
      <c r="J76" s="90">
        <f t="shared" si="788"/>
        <v>87</v>
      </c>
      <c r="K76" s="89">
        <v>128</v>
      </c>
      <c r="L76" s="90">
        <f t="shared" ref="L76" si="866">RANK(K76,K$5:K$104,0)</f>
        <v>94</v>
      </c>
      <c r="M76" s="249">
        <v>145</v>
      </c>
      <c r="N76" s="90">
        <f t="shared" ref="N76" si="867">RANK(M76,M$5:M$104,0)</f>
        <v>88</v>
      </c>
      <c r="O76" s="87">
        <v>147</v>
      </c>
      <c r="P76" s="90">
        <f t="shared" ref="P76" si="868">RANK(O76,O$5:O$104,0)</f>
        <v>91</v>
      </c>
      <c r="Q76" s="89">
        <v>138</v>
      </c>
      <c r="R76" s="90">
        <f t="shared" ref="R76" si="869">RANK(Q76,Q$5:Q$104,0)</f>
        <v>82</v>
      </c>
      <c r="S76" s="89"/>
      <c r="T76" s="90"/>
      <c r="U76" s="89">
        <v>102</v>
      </c>
      <c r="V76" s="90">
        <f t="shared" ref="V76" si="870">RANK(U76,U$5:U$104,0)</f>
        <v>100</v>
      </c>
      <c r="W76" s="72">
        <v>135</v>
      </c>
      <c r="X76" s="90">
        <f t="shared" ref="X76" si="871">RANK(W76,W$5:W$104,0)</f>
        <v>92</v>
      </c>
      <c r="Y76" s="91">
        <v>132</v>
      </c>
      <c r="Z76" s="90">
        <f t="shared" ref="Z76" si="872">RANK(Y76,Y$5:Y$104,0)</f>
        <v>90</v>
      </c>
      <c r="AA76" s="108">
        <f t="shared" si="796"/>
        <v>124.7</v>
      </c>
      <c r="AB76" s="90">
        <f t="shared" si="797"/>
        <v>97</v>
      </c>
      <c r="AE76" s="166">
        <v>272</v>
      </c>
      <c r="AF76" s="89">
        <v>185</v>
      </c>
      <c r="AG76" s="90">
        <f t="shared" ref="AG76" si="873">RANK(AF76,AF$5:AF$104,0)</f>
        <v>45</v>
      </c>
      <c r="AH76" s="24">
        <v>186</v>
      </c>
      <c r="AI76" s="90">
        <f t="shared" ref="AI76" si="874">RANK(AH76,AH$5:AH$104,0)</f>
        <v>51</v>
      </c>
      <c r="AJ76" s="72">
        <v>178</v>
      </c>
      <c r="AK76" s="90">
        <f t="shared" ref="AK76" si="875">RANK(AJ76,AJ$5:AJ$104,0)</f>
        <v>20</v>
      </c>
      <c r="AL76" s="108">
        <f t="shared" si="801"/>
        <v>183</v>
      </c>
      <c r="AM76" s="90">
        <f t="shared" si="802"/>
        <v>50</v>
      </c>
    </row>
    <row r="77" spans="1:39" x14ac:dyDescent="0.2">
      <c r="A77" s="6">
        <v>273</v>
      </c>
      <c r="B77" s="86" t="s">
        <v>192</v>
      </c>
      <c r="C77" s="89">
        <v>106</v>
      </c>
      <c r="D77" s="90">
        <f t="shared" ref="D77" si="876">RANK(C77,C$5:C$104,0)</f>
        <v>85</v>
      </c>
      <c r="E77" s="89">
        <v>100</v>
      </c>
      <c r="F77" s="90">
        <f t="shared" ref="F77" si="877">RANK(E77,E$5:E$104,0)</f>
        <v>90</v>
      </c>
      <c r="G77" s="89">
        <v>137</v>
      </c>
      <c r="H77" s="90">
        <f t="shared" si="788"/>
        <v>73</v>
      </c>
      <c r="I77" s="246">
        <v>110</v>
      </c>
      <c r="J77" s="90">
        <f t="shared" si="788"/>
        <v>93</v>
      </c>
      <c r="K77" s="89">
        <v>127</v>
      </c>
      <c r="L77" s="90">
        <f t="shared" ref="L77" si="878">RANK(K77,K$5:K$104,0)</f>
        <v>96</v>
      </c>
      <c r="M77" s="249">
        <v>145</v>
      </c>
      <c r="N77" s="90">
        <f t="shared" ref="N77" si="879">RANK(M77,M$5:M$104,0)</f>
        <v>88</v>
      </c>
      <c r="O77" s="87">
        <v>147</v>
      </c>
      <c r="P77" s="90">
        <f t="shared" ref="P77" si="880">RANK(O77,O$5:O$104,0)</f>
        <v>91</v>
      </c>
      <c r="Q77" s="89">
        <v>138</v>
      </c>
      <c r="R77" s="90">
        <f t="shared" ref="R77" si="881">RANK(Q77,Q$5:Q$104,0)</f>
        <v>82</v>
      </c>
      <c r="S77" s="89"/>
      <c r="T77" s="90"/>
      <c r="U77" s="89">
        <v>105</v>
      </c>
      <c r="V77" s="90">
        <f t="shared" ref="V77" si="882">RANK(U77,U$5:U$104,0)</f>
        <v>82</v>
      </c>
      <c r="W77" s="72">
        <v>135</v>
      </c>
      <c r="X77" s="90">
        <f t="shared" ref="X77" si="883">RANK(W77,W$5:W$104,0)</f>
        <v>92</v>
      </c>
      <c r="Y77" s="91">
        <v>132</v>
      </c>
      <c r="Z77" s="90">
        <f t="shared" ref="Z77" si="884">RANK(Y77,Y$5:Y$104,0)</f>
        <v>90</v>
      </c>
      <c r="AA77" s="108">
        <f t="shared" si="796"/>
        <v>125</v>
      </c>
      <c r="AB77" s="90">
        <f t="shared" si="797"/>
        <v>96</v>
      </c>
      <c r="AE77" s="166">
        <v>273</v>
      </c>
      <c r="AF77" s="89">
        <v>182</v>
      </c>
      <c r="AG77" s="90">
        <f t="shared" ref="AG77" si="885">RANK(AF77,AF$5:AF$104,0)</f>
        <v>69</v>
      </c>
      <c r="AH77" s="24">
        <v>186</v>
      </c>
      <c r="AI77" s="90">
        <f t="shared" ref="AI77" si="886">RANK(AH77,AH$5:AH$104,0)</f>
        <v>51</v>
      </c>
      <c r="AJ77" s="72">
        <v>178</v>
      </c>
      <c r="AK77" s="90">
        <f t="shared" ref="AK77" si="887">RANK(AJ77,AJ$5:AJ$104,0)</f>
        <v>20</v>
      </c>
      <c r="AL77" s="108">
        <f t="shared" si="801"/>
        <v>182</v>
      </c>
      <c r="AM77" s="90">
        <f t="shared" si="802"/>
        <v>67</v>
      </c>
    </row>
    <row r="78" spans="1:39" x14ac:dyDescent="0.2">
      <c r="A78" s="6">
        <v>274</v>
      </c>
      <c r="B78" s="86" t="s">
        <v>195</v>
      </c>
      <c r="C78" s="89">
        <v>107</v>
      </c>
      <c r="D78" s="90">
        <f t="shared" ref="D78" si="888">RANK(C78,C$5:C$104,0)</f>
        <v>66</v>
      </c>
      <c r="E78" s="89">
        <v>103</v>
      </c>
      <c r="F78" s="90">
        <f t="shared" ref="F78" si="889">RANK(E78,E$5:E$104,0)</f>
        <v>70</v>
      </c>
      <c r="G78" s="89">
        <v>138</v>
      </c>
      <c r="H78" s="90">
        <f t="shared" si="788"/>
        <v>61</v>
      </c>
      <c r="I78" s="246">
        <v>113</v>
      </c>
      <c r="J78" s="90">
        <f t="shared" si="788"/>
        <v>75</v>
      </c>
      <c r="K78" s="89">
        <v>131</v>
      </c>
      <c r="L78" s="90">
        <f t="shared" ref="L78" si="890">RANK(K78,K$5:K$104,0)</f>
        <v>87</v>
      </c>
      <c r="M78" s="249">
        <v>145</v>
      </c>
      <c r="N78" s="90">
        <f t="shared" ref="N78" si="891">RANK(M78,M$5:M$104,0)</f>
        <v>88</v>
      </c>
      <c r="O78" s="87">
        <v>154</v>
      </c>
      <c r="P78" s="90">
        <f t="shared" ref="P78" si="892">RANK(O78,O$5:O$104,0)</f>
        <v>23</v>
      </c>
      <c r="Q78" s="89">
        <v>146</v>
      </c>
      <c r="R78" s="90">
        <f t="shared" ref="R78" si="893">RANK(Q78,Q$5:Q$104,0)</f>
        <v>38</v>
      </c>
      <c r="S78" s="89"/>
      <c r="T78" s="90"/>
      <c r="U78" s="89">
        <v>105</v>
      </c>
      <c r="V78" s="90">
        <f t="shared" ref="V78" si="894">RANK(U78,U$5:U$104,0)</f>
        <v>82</v>
      </c>
      <c r="W78" s="72">
        <v>135</v>
      </c>
      <c r="X78" s="90">
        <f t="shared" ref="X78" si="895">RANK(W78,W$5:W$104,0)</f>
        <v>92</v>
      </c>
      <c r="Y78" s="91">
        <v>132</v>
      </c>
      <c r="Z78" s="90">
        <f t="shared" ref="Z78" si="896">RANK(Y78,Y$5:Y$104,0)</f>
        <v>90</v>
      </c>
      <c r="AA78" s="108">
        <f t="shared" si="796"/>
        <v>127.7</v>
      </c>
      <c r="AB78" s="90">
        <f t="shared" si="797"/>
        <v>81</v>
      </c>
      <c r="AE78" s="166">
        <v>274</v>
      </c>
      <c r="AF78" s="89">
        <v>182</v>
      </c>
      <c r="AG78" s="90">
        <f t="shared" ref="AG78" si="897">RANK(AF78,AF$5:AF$104,0)</f>
        <v>69</v>
      </c>
      <c r="AH78" s="24">
        <v>185</v>
      </c>
      <c r="AI78" s="90">
        <f t="shared" ref="AI78" si="898">RANK(AH78,AH$5:AH$104,0)</f>
        <v>75</v>
      </c>
      <c r="AJ78" s="72">
        <v>175</v>
      </c>
      <c r="AK78" s="90">
        <f t="shared" ref="AK78" si="899">RANK(AJ78,AJ$5:AJ$104,0)</f>
        <v>75</v>
      </c>
      <c r="AL78" s="108">
        <f t="shared" si="801"/>
        <v>180.66666666666666</v>
      </c>
      <c r="AM78" s="90">
        <f t="shared" si="802"/>
        <v>97</v>
      </c>
    </row>
    <row r="79" spans="1:39" x14ac:dyDescent="0.2">
      <c r="A79" s="6">
        <v>275</v>
      </c>
      <c r="B79" s="92" t="s">
        <v>197</v>
      </c>
      <c r="C79" s="89">
        <v>108</v>
      </c>
      <c r="D79" s="90">
        <f t="shared" ref="D79" si="900">RANK(C79,C$5:C$104,0)</f>
        <v>55</v>
      </c>
      <c r="E79" s="89">
        <v>109</v>
      </c>
      <c r="F79" s="90">
        <f t="shared" ref="F79" si="901">RANK(E79,E$5:E$104,0)</f>
        <v>40</v>
      </c>
      <c r="G79" s="89">
        <v>138</v>
      </c>
      <c r="H79" s="90">
        <f t="shared" si="788"/>
        <v>61</v>
      </c>
      <c r="I79" s="246">
        <v>113</v>
      </c>
      <c r="J79" s="90">
        <f t="shared" si="788"/>
        <v>75</v>
      </c>
      <c r="K79" s="89">
        <v>135</v>
      </c>
      <c r="L79" s="90">
        <f t="shared" ref="L79" si="902">RANK(K79,K$5:K$104,0)</f>
        <v>56</v>
      </c>
      <c r="M79" s="249">
        <v>149</v>
      </c>
      <c r="N79" s="90">
        <f t="shared" ref="N79" si="903">RANK(M79,M$5:M$104,0)</f>
        <v>53</v>
      </c>
      <c r="O79" s="87">
        <v>154</v>
      </c>
      <c r="P79" s="90">
        <f t="shared" ref="P79" si="904">RANK(O79,O$5:O$104,0)</f>
        <v>23</v>
      </c>
      <c r="Q79" s="89">
        <v>146</v>
      </c>
      <c r="R79" s="90">
        <f t="shared" ref="R79" si="905">RANK(Q79,Q$5:Q$104,0)</f>
        <v>38</v>
      </c>
      <c r="S79" s="89"/>
      <c r="T79" s="90"/>
      <c r="U79" s="89">
        <v>106</v>
      </c>
      <c r="V79" s="90">
        <f t="shared" ref="V79" si="906">RANK(U79,U$5:U$104,0)</f>
        <v>79</v>
      </c>
      <c r="W79" s="72">
        <v>138</v>
      </c>
      <c r="X79" s="90">
        <f t="shared" ref="X79" si="907">RANK(W79,W$5:W$104,0)</f>
        <v>44</v>
      </c>
      <c r="Y79" s="91">
        <v>143</v>
      </c>
      <c r="Z79" s="90">
        <f t="shared" ref="Z79" si="908">RANK(Y79,Y$5:Y$104,0)</f>
        <v>53</v>
      </c>
      <c r="AA79" s="108">
        <f t="shared" si="796"/>
        <v>129.6</v>
      </c>
      <c r="AB79" s="90">
        <f t="shared" si="797"/>
        <v>60</v>
      </c>
      <c r="AE79" s="166">
        <v>275</v>
      </c>
      <c r="AF79" s="89">
        <v>188</v>
      </c>
      <c r="AG79" s="90">
        <f t="shared" ref="AG79" si="909">RANK(AF79,AF$5:AF$104,0)</f>
        <v>15</v>
      </c>
      <c r="AH79" s="24">
        <v>186</v>
      </c>
      <c r="AI79" s="90">
        <f t="shared" ref="AI79" si="910">RANK(AH79,AH$5:AH$104,0)</f>
        <v>51</v>
      </c>
      <c r="AJ79" s="72">
        <v>181</v>
      </c>
      <c r="AK79" s="90">
        <f t="shared" ref="AK79" si="911">RANK(AJ79,AJ$5:AJ$104,0)</f>
        <v>1</v>
      </c>
      <c r="AL79" s="108">
        <f t="shared" si="801"/>
        <v>185</v>
      </c>
      <c r="AM79" s="90">
        <f t="shared" si="802"/>
        <v>7</v>
      </c>
    </row>
    <row r="80" spans="1:39" x14ac:dyDescent="0.2">
      <c r="A80" s="6">
        <v>276</v>
      </c>
      <c r="B80" s="86" t="s">
        <v>200</v>
      </c>
      <c r="C80" s="89">
        <v>107</v>
      </c>
      <c r="D80" s="90">
        <f t="shared" ref="D80" si="912">RANK(C80,C$5:C$104,0)</f>
        <v>66</v>
      </c>
      <c r="E80" s="89">
        <v>101</v>
      </c>
      <c r="F80" s="90">
        <f t="shared" ref="F80" si="913">RANK(E80,E$5:E$104,0)</f>
        <v>84</v>
      </c>
      <c r="G80" s="89">
        <v>136</v>
      </c>
      <c r="H80" s="90">
        <f t="shared" si="788"/>
        <v>79</v>
      </c>
      <c r="I80" s="246">
        <v>112</v>
      </c>
      <c r="J80" s="90">
        <f t="shared" si="788"/>
        <v>83</v>
      </c>
      <c r="K80" s="89">
        <v>132</v>
      </c>
      <c r="L80" s="90">
        <f t="shared" ref="L80" si="914">RANK(K80,K$5:K$104,0)</f>
        <v>78</v>
      </c>
      <c r="M80" s="249">
        <v>147</v>
      </c>
      <c r="N80" s="90">
        <f t="shared" ref="N80" si="915">RANK(M80,M$5:M$104,0)</f>
        <v>79</v>
      </c>
      <c r="O80" s="87">
        <v>153</v>
      </c>
      <c r="P80" s="90">
        <f t="shared" ref="P80" si="916">RANK(O80,O$5:O$104,0)</f>
        <v>46</v>
      </c>
      <c r="Q80" s="89">
        <v>148</v>
      </c>
      <c r="R80" s="90">
        <f t="shared" ref="R80" si="917">RANK(Q80,Q$5:Q$104,0)</f>
        <v>28</v>
      </c>
      <c r="S80" s="89"/>
      <c r="T80" s="90"/>
      <c r="U80" s="89">
        <v>108</v>
      </c>
      <c r="V80" s="90">
        <f t="shared" ref="V80" si="918">RANK(U80,U$5:U$104,0)</f>
        <v>48</v>
      </c>
      <c r="W80" s="72">
        <v>137</v>
      </c>
      <c r="X80" s="90">
        <f t="shared" ref="X80" si="919">RANK(W80,W$5:W$104,0)</f>
        <v>66</v>
      </c>
      <c r="Y80" s="91">
        <v>134</v>
      </c>
      <c r="Z80" s="90">
        <f t="shared" ref="Z80" si="920">RANK(Y80,Y$5:Y$104,0)</f>
        <v>84</v>
      </c>
      <c r="AA80" s="108">
        <f t="shared" si="796"/>
        <v>128.1</v>
      </c>
      <c r="AB80" s="90">
        <f t="shared" si="797"/>
        <v>77</v>
      </c>
      <c r="AE80" s="166">
        <v>276</v>
      </c>
      <c r="AF80" s="89">
        <v>180</v>
      </c>
      <c r="AG80" s="90">
        <f t="shared" ref="AG80" si="921">RANK(AF80,AF$5:AF$104,0)</f>
        <v>86</v>
      </c>
      <c r="AH80" s="24">
        <v>185</v>
      </c>
      <c r="AI80" s="90">
        <f t="shared" ref="AI80" si="922">RANK(AH80,AH$5:AH$104,0)</f>
        <v>75</v>
      </c>
      <c r="AJ80" s="72">
        <v>175</v>
      </c>
      <c r="AK80" s="90">
        <f t="shared" ref="AK80" si="923">RANK(AJ80,AJ$5:AJ$104,0)</f>
        <v>75</v>
      </c>
      <c r="AL80" s="108">
        <f t="shared" si="801"/>
        <v>180</v>
      </c>
      <c r="AM80" s="90">
        <f t="shared" si="802"/>
        <v>99</v>
      </c>
    </row>
    <row r="81" spans="1:39" x14ac:dyDescent="0.2">
      <c r="A81" s="6">
        <v>277</v>
      </c>
      <c r="B81" s="93" t="s">
        <v>203</v>
      </c>
      <c r="C81" s="89">
        <v>111</v>
      </c>
      <c r="D81" s="90">
        <f t="shared" ref="D81" si="924">RANK(C81,C$5:C$104,0)</f>
        <v>36</v>
      </c>
      <c r="E81" s="89">
        <v>105</v>
      </c>
      <c r="F81" s="90">
        <f t="shared" ref="F81" si="925">RANK(E81,E$5:E$104,0)</f>
        <v>58</v>
      </c>
      <c r="G81" s="89">
        <v>139</v>
      </c>
      <c r="H81" s="90">
        <f t="shared" si="788"/>
        <v>44</v>
      </c>
      <c r="I81" s="246">
        <v>115</v>
      </c>
      <c r="J81" s="90">
        <f t="shared" si="788"/>
        <v>54</v>
      </c>
      <c r="K81" s="89">
        <v>135</v>
      </c>
      <c r="L81" s="90">
        <f t="shared" ref="L81" si="926">RANK(K81,K$5:K$104,0)</f>
        <v>56</v>
      </c>
      <c r="M81" s="249">
        <v>150</v>
      </c>
      <c r="N81" s="90">
        <f t="shared" ref="N81" si="927">RANK(M81,M$5:M$104,0)</f>
        <v>28</v>
      </c>
      <c r="O81" s="87">
        <v>154</v>
      </c>
      <c r="P81" s="90">
        <f t="shared" ref="P81" si="928">RANK(O81,O$5:O$104,0)</f>
        <v>23</v>
      </c>
      <c r="Q81" s="89">
        <v>138</v>
      </c>
      <c r="R81" s="90">
        <f t="shared" ref="R81" si="929">RANK(Q81,Q$5:Q$104,0)</f>
        <v>82</v>
      </c>
      <c r="S81" s="89"/>
      <c r="T81" s="90"/>
      <c r="U81" s="89">
        <v>108</v>
      </c>
      <c r="V81" s="90">
        <f t="shared" ref="V81" si="930">RANK(U81,U$5:U$104,0)</f>
        <v>48</v>
      </c>
      <c r="W81" s="72">
        <v>138</v>
      </c>
      <c r="X81" s="90">
        <f t="shared" ref="X81" si="931">RANK(W81,W$5:W$104,0)</f>
        <v>44</v>
      </c>
      <c r="Y81" s="91">
        <v>162</v>
      </c>
      <c r="Z81" s="90">
        <f t="shared" ref="Z81" si="932">RANK(Y81,Y$5:Y$104,0)</f>
        <v>9</v>
      </c>
      <c r="AA81" s="108">
        <f t="shared" si="796"/>
        <v>129.30000000000001</v>
      </c>
      <c r="AB81" s="90">
        <f t="shared" si="797"/>
        <v>65</v>
      </c>
      <c r="AE81" s="166">
        <v>277</v>
      </c>
      <c r="AF81" s="89">
        <v>185</v>
      </c>
      <c r="AG81" s="90">
        <f t="shared" ref="AG81" si="933">RANK(AF81,AF$5:AF$104,0)</f>
        <v>45</v>
      </c>
      <c r="AH81" s="24">
        <v>186</v>
      </c>
      <c r="AI81" s="90">
        <f t="shared" ref="AI81" si="934">RANK(AH81,AH$5:AH$104,0)</f>
        <v>51</v>
      </c>
      <c r="AJ81" s="72">
        <v>175</v>
      </c>
      <c r="AK81" s="90">
        <f t="shared" ref="AK81" si="935">RANK(AJ81,AJ$5:AJ$104,0)</f>
        <v>75</v>
      </c>
      <c r="AL81" s="108">
        <f t="shared" si="801"/>
        <v>182</v>
      </c>
      <c r="AM81" s="90">
        <f t="shared" si="802"/>
        <v>67</v>
      </c>
    </row>
    <row r="82" spans="1:39" x14ac:dyDescent="0.2">
      <c r="A82" s="6">
        <v>278</v>
      </c>
      <c r="B82" s="93" t="s">
        <v>206</v>
      </c>
      <c r="C82" s="89">
        <v>104</v>
      </c>
      <c r="D82" s="90">
        <f t="shared" ref="D82" si="936">RANK(C82,C$5:C$104,0)</f>
        <v>100</v>
      </c>
      <c r="E82" s="89">
        <v>103</v>
      </c>
      <c r="F82" s="90">
        <f t="shared" ref="F82" si="937">RANK(E82,E$5:E$104,0)</f>
        <v>70</v>
      </c>
      <c r="G82" s="89">
        <v>133</v>
      </c>
      <c r="H82" s="90">
        <f t="shared" si="788"/>
        <v>99</v>
      </c>
      <c r="I82" s="246">
        <v>110</v>
      </c>
      <c r="J82" s="90">
        <f t="shared" si="788"/>
        <v>93</v>
      </c>
      <c r="K82" s="89">
        <v>130</v>
      </c>
      <c r="L82" s="90">
        <f t="shared" ref="L82" si="938">RANK(K82,K$5:K$104,0)</f>
        <v>91</v>
      </c>
      <c r="M82" s="249">
        <v>145</v>
      </c>
      <c r="N82" s="90">
        <f t="shared" ref="N82" si="939">RANK(M82,M$5:M$104,0)</f>
        <v>88</v>
      </c>
      <c r="O82" s="87">
        <v>153</v>
      </c>
      <c r="P82" s="90">
        <f t="shared" ref="P82" si="940">RANK(O82,O$5:O$104,0)</f>
        <v>46</v>
      </c>
      <c r="Q82" s="89">
        <v>140</v>
      </c>
      <c r="R82" s="90">
        <f t="shared" ref="R82" si="941">RANK(Q82,Q$5:Q$104,0)</f>
        <v>70</v>
      </c>
      <c r="S82" s="89"/>
      <c r="T82" s="90"/>
      <c r="U82" s="89">
        <v>105</v>
      </c>
      <c r="V82" s="90">
        <f t="shared" ref="V82" si="942">RANK(U82,U$5:U$104,0)</f>
        <v>82</v>
      </c>
      <c r="W82" s="72">
        <v>135</v>
      </c>
      <c r="X82" s="90">
        <f t="shared" ref="X82" si="943">RANK(W82,W$5:W$104,0)</f>
        <v>92</v>
      </c>
      <c r="Y82" s="91">
        <v>135</v>
      </c>
      <c r="Z82" s="90">
        <f t="shared" ref="Z82" si="944">RANK(Y82,Y$5:Y$104,0)</f>
        <v>80</v>
      </c>
      <c r="AA82" s="108">
        <f t="shared" si="796"/>
        <v>125.8</v>
      </c>
      <c r="AB82" s="90">
        <f t="shared" si="797"/>
        <v>93</v>
      </c>
      <c r="AE82" s="166">
        <v>278</v>
      </c>
      <c r="AF82" s="89">
        <v>180</v>
      </c>
      <c r="AG82" s="90">
        <f t="shared" ref="AG82" si="945">RANK(AF82,AF$5:AF$104,0)</f>
        <v>86</v>
      </c>
      <c r="AH82" s="24">
        <v>185</v>
      </c>
      <c r="AI82" s="90">
        <f t="shared" ref="AI82" si="946">RANK(AH82,AH$5:AH$104,0)</f>
        <v>75</v>
      </c>
      <c r="AJ82" s="72">
        <v>175</v>
      </c>
      <c r="AK82" s="90">
        <f t="shared" ref="AK82" si="947">RANK(AJ82,AJ$5:AJ$104,0)</f>
        <v>75</v>
      </c>
      <c r="AL82" s="108">
        <f t="shared" si="801"/>
        <v>180</v>
      </c>
      <c r="AM82" s="90">
        <f t="shared" si="802"/>
        <v>99</v>
      </c>
    </row>
    <row r="83" spans="1:39" x14ac:dyDescent="0.2">
      <c r="A83" s="6">
        <v>279</v>
      </c>
      <c r="B83" s="93" t="s">
        <v>209</v>
      </c>
      <c r="C83" s="89">
        <v>106</v>
      </c>
      <c r="D83" s="90">
        <f t="shared" ref="D83" si="948">RANK(C83,C$5:C$104,0)</f>
        <v>85</v>
      </c>
      <c r="E83" s="89">
        <v>105</v>
      </c>
      <c r="F83" s="90">
        <f t="shared" ref="F83" si="949">RANK(E83,E$5:E$104,0)</f>
        <v>58</v>
      </c>
      <c r="G83" s="89">
        <v>135</v>
      </c>
      <c r="H83" s="90">
        <f t="shared" si="788"/>
        <v>87</v>
      </c>
      <c r="I83" s="246">
        <v>112</v>
      </c>
      <c r="J83" s="90">
        <f t="shared" si="788"/>
        <v>83</v>
      </c>
      <c r="K83" s="89">
        <v>127</v>
      </c>
      <c r="L83" s="90">
        <f t="shared" ref="L83" si="950">RANK(K83,K$5:K$104,0)</f>
        <v>96</v>
      </c>
      <c r="M83" s="249">
        <v>144</v>
      </c>
      <c r="N83" s="90">
        <f t="shared" ref="N83" si="951">RANK(M83,M$5:M$104,0)</f>
        <v>98</v>
      </c>
      <c r="O83" s="87">
        <v>147</v>
      </c>
      <c r="P83" s="90">
        <f t="shared" ref="P83" si="952">RANK(O83,O$5:O$104,0)</f>
        <v>91</v>
      </c>
      <c r="Q83" s="89">
        <v>138</v>
      </c>
      <c r="R83" s="90">
        <f t="shared" ref="R83" si="953">RANK(Q83,Q$5:Q$104,0)</f>
        <v>82</v>
      </c>
      <c r="S83" s="89"/>
      <c r="T83" s="90"/>
      <c r="U83" s="89">
        <v>107</v>
      </c>
      <c r="V83" s="90">
        <f t="shared" ref="V83" si="954">RANK(U83,U$5:U$104,0)</f>
        <v>70</v>
      </c>
      <c r="W83" s="72">
        <v>133</v>
      </c>
      <c r="X83" s="90">
        <f t="shared" ref="X83" si="955">RANK(W83,W$5:W$104,0)</f>
        <v>100</v>
      </c>
      <c r="Y83" s="91">
        <v>134</v>
      </c>
      <c r="Z83" s="90">
        <f t="shared" ref="Z83" si="956">RANK(Y83,Y$5:Y$104,0)</f>
        <v>84</v>
      </c>
      <c r="AA83" s="108">
        <f t="shared" si="796"/>
        <v>125.4</v>
      </c>
      <c r="AB83" s="90">
        <f t="shared" si="797"/>
        <v>95</v>
      </c>
      <c r="AE83" s="166">
        <v>279</v>
      </c>
      <c r="AF83" s="89">
        <v>180</v>
      </c>
      <c r="AG83" s="90">
        <f t="shared" ref="AG83" si="957">RANK(AF83,AF$5:AF$104,0)</f>
        <v>86</v>
      </c>
      <c r="AH83" s="24">
        <v>185</v>
      </c>
      <c r="AI83" s="90">
        <f t="shared" ref="AI83" si="958">RANK(AH83,AH$5:AH$104,0)</f>
        <v>75</v>
      </c>
      <c r="AJ83" s="72">
        <v>178</v>
      </c>
      <c r="AK83" s="90">
        <f t="shared" ref="AK83" si="959">RANK(AJ83,AJ$5:AJ$104,0)</f>
        <v>20</v>
      </c>
      <c r="AL83" s="108">
        <f t="shared" si="801"/>
        <v>181</v>
      </c>
      <c r="AM83" s="90">
        <f t="shared" si="802"/>
        <v>90</v>
      </c>
    </row>
    <row r="84" spans="1:39" x14ac:dyDescent="0.2">
      <c r="A84" s="17">
        <v>280</v>
      </c>
      <c r="B84" s="94" t="s">
        <v>212</v>
      </c>
      <c r="C84" s="97">
        <v>108</v>
      </c>
      <c r="D84" s="98">
        <f t="shared" ref="D84" si="960">RANK(C84,C$5:C$104,0)</f>
        <v>55</v>
      </c>
      <c r="E84" s="97">
        <v>103</v>
      </c>
      <c r="F84" s="98">
        <f t="shared" ref="F84" si="961">RANK(E84,E$5:E$104,0)</f>
        <v>70</v>
      </c>
      <c r="G84" s="97">
        <v>135</v>
      </c>
      <c r="H84" s="98">
        <f t="shared" si="788"/>
        <v>87</v>
      </c>
      <c r="I84" s="247">
        <v>118</v>
      </c>
      <c r="J84" s="98">
        <f t="shared" si="788"/>
        <v>26</v>
      </c>
      <c r="K84" s="97">
        <v>134</v>
      </c>
      <c r="L84" s="98">
        <f t="shared" ref="L84" si="962">RANK(K84,K$5:K$104,0)</f>
        <v>63</v>
      </c>
      <c r="M84" s="250">
        <v>149</v>
      </c>
      <c r="N84" s="98">
        <f t="shared" ref="N84" si="963">RANK(M84,M$5:M$104,0)</f>
        <v>53</v>
      </c>
      <c r="O84" s="95">
        <v>153</v>
      </c>
      <c r="P84" s="98">
        <f t="shared" ref="P84" si="964">RANK(O84,O$5:O$104,0)</f>
        <v>46</v>
      </c>
      <c r="Q84" s="97">
        <v>150</v>
      </c>
      <c r="R84" s="98">
        <f t="shared" ref="R84" si="965">RANK(Q84,Q$5:Q$104,0)</f>
        <v>12</v>
      </c>
      <c r="S84" s="97"/>
      <c r="T84" s="98"/>
      <c r="U84" s="97">
        <v>112</v>
      </c>
      <c r="V84" s="98">
        <f t="shared" ref="V84" si="966">RANK(U84,U$5:U$104,0)</f>
        <v>27</v>
      </c>
      <c r="W84" s="73">
        <v>138</v>
      </c>
      <c r="X84" s="98">
        <f t="shared" ref="X84" si="967">RANK(W84,W$5:W$104,0)</f>
        <v>44</v>
      </c>
      <c r="Y84" s="99">
        <v>154</v>
      </c>
      <c r="Z84" s="98">
        <f t="shared" ref="Z84" si="968">RANK(Y84,Y$5:Y$104,0)</f>
        <v>28</v>
      </c>
      <c r="AA84" s="110">
        <f t="shared" si="796"/>
        <v>130</v>
      </c>
      <c r="AB84" s="98">
        <f t="shared" si="797"/>
        <v>53</v>
      </c>
      <c r="AE84" s="179">
        <v>280</v>
      </c>
      <c r="AF84" s="97">
        <v>181</v>
      </c>
      <c r="AG84" s="98">
        <f t="shared" ref="AG84" si="969">RANK(AF84,AF$5:AF$104,0)</f>
        <v>80</v>
      </c>
      <c r="AH84" s="25">
        <v>184</v>
      </c>
      <c r="AI84" s="98">
        <f t="shared" ref="AI84" si="970">RANK(AH84,AH$5:AH$104,0)</f>
        <v>94</v>
      </c>
      <c r="AJ84" s="73">
        <v>178</v>
      </c>
      <c r="AK84" s="98">
        <f t="shared" ref="AK84" si="971">RANK(AJ84,AJ$5:AJ$104,0)</f>
        <v>20</v>
      </c>
      <c r="AL84" s="110">
        <f t="shared" si="801"/>
        <v>181</v>
      </c>
      <c r="AM84" s="98">
        <f t="shared" si="802"/>
        <v>90</v>
      </c>
    </row>
    <row r="85" spans="1:39" x14ac:dyDescent="0.2">
      <c r="A85" s="3">
        <v>281</v>
      </c>
      <c r="B85" s="80" t="s">
        <v>214</v>
      </c>
      <c r="C85" s="83">
        <v>107</v>
      </c>
      <c r="D85" s="84">
        <f t="shared" ref="D85" si="972">RANK(C85,C$5:C$104,0)</f>
        <v>66</v>
      </c>
      <c r="E85" s="83">
        <v>102</v>
      </c>
      <c r="F85" s="84">
        <f t="shared" ref="F85" si="973">RANK(E85,E$5:E$104,0)</f>
        <v>80</v>
      </c>
      <c r="G85" s="83">
        <v>135</v>
      </c>
      <c r="H85" s="84">
        <f t="shared" si="788"/>
        <v>87</v>
      </c>
      <c r="I85" s="245">
        <v>114</v>
      </c>
      <c r="J85" s="84">
        <f t="shared" si="788"/>
        <v>69</v>
      </c>
      <c r="K85" s="83">
        <v>132</v>
      </c>
      <c r="L85" s="84">
        <f t="shared" ref="L85" si="974">RANK(K85,K$5:K$104,0)</f>
        <v>78</v>
      </c>
      <c r="M85" s="248">
        <v>149</v>
      </c>
      <c r="N85" s="84">
        <f t="shared" ref="N85" si="975">RANK(M85,M$5:M$104,0)</f>
        <v>53</v>
      </c>
      <c r="O85" s="81">
        <v>151</v>
      </c>
      <c r="P85" s="84">
        <f t="shared" ref="P85" si="976">RANK(O85,O$5:O$104,0)</f>
        <v>86</v>
      </c>
      <c r="Q85" s="83">
        <v>148</v>
      </c>
      <c r="R85" s="84">
        <f t="shared" ref="R85" si="977">RANK(Q85,Q$5:Q$104,0)</f>
        <v>28</v>
      </c>
      <c r="S85" s="83"/>
      <c r="T85" s="84"/>
      <c r="U85" s="83">
        <v>112</v>
      </c>
      <c r="V85" s="84">
        <f t="shared" ref="V85" si="978">RANK(U85,U$5:U$104,0)</f>
        <v>27</v>
      </c>
      <c r="W85" s="71">
        <v>137</v>
      </c>
      <c r="X85" s="84">
        <f t="shared" ref="X85" si="979">RANK(W85,W$5:W$104,0)</f>
        <v>66</v>
      </c>
      <c r="Y85" s="85">
        <v>136</v>
      </c>
      <c r="Z85" s="84">
        <f t="shared" ref="Z85" si="980">RANK(Y85,Y$5:Y$104,0)</f>
        <v>77</v>
      </c>
      <c r="AA85" s="106">
        <f t="shared" si="796"/>
        <v>128.69999999999999</v>
      </c>
      <c r="AB85" s="84">
        <f t="shared" si="797"/>
        <v>74</v>
      </c>
      <c r="AE85" s="156">
        <v>281</v>
      </c>
      <c r="AF85" s="83">
        <v>183</v>
      </c>
      <c r="AG85" s="84">
        <f t="shared" ref="AG85" si="981">RANK(AF85,AF$5:AF$104,0)</f>
        <v>61</v>
      </c>
      <c r="AH85" s="23">
        <v>185</v>
      </c>
      <c r="AI85" s="84">
        <f t="shared" ref="AI85" si="982">RANK(AH85,AH$5:AH$104,0)</f>
        <v>75</v>
      </c>
      <c r="AJ85" s="71">
        <v>178</v>
      </c>
      <c r="AK85" s="84">
        <f t="shared" ref="AK85" si="983">RANK(AJ85,AJ$5:AJ$104,0)</f>
        <v>20</v>
      </c>
      <c r="AL85" s="106">
        <f t="shared" si="801"/>
        <v>182</v>
      </c>
      <c r="AM85" s="84">
        <f t="shared" si="802"/>
        <v>67</v>
      </c>
    </row>
    <row r="86" spans="1:39" x14ac:dyDescent="0.2">
      <c r="A86" s="6">
        <v>282</v>
      </c>
      <c r="B86" s="86" t="s">
        <v>217</v>
      </c>
      <c r="C86" s="89">
        <v>106</v>
      </c>
      <c r="D86" s="90">
        <f t="shared" ref="D86" si="984">RANK(C86,C$5:C$104,0)</f>
        <v>85</v>
      </c>
      <c r="E86" s="89">
        <v>103</v>
      </c>
      <c r="F86" s="90">
        <f t="shared" ref="F86" si="985">RANK(E86,E$5:E$104,0)</f>
        <v>70</v>
      </c>
      <c r="G86" s="89">
        <v>139</v>
      </c>
      <c r="H86" s="90">
        <f t="shared" si="788"/>
        <v>44</v>
      </c>
      <c r="I86" s="246">
        <v>115</v>
      </c>
      <c r="J86" s="90">
        <f t="shared" si="788"/>
        <v>54</v>
      </c>
      <c r="K86" s="89">
        <v>137</v>
      </c>
      <c r="L86" s="90">
        <f t="shared" ref="L86" si="986">RANK(K86,K$5:K$104,0)</f>
        <v>22</v>
      </c>
      <c r="M86" s="249">
        <v>151</v>
      </c>
      <c r="N86" s="90">
        <f t="shared" ref="N86" si="987">RANK(M86,M$5:M$104,0)</f>
        <v>16</v>
      </c>
      <c r="O86" s="87">
        <v>152</v>
      </c>
      <c r="P86" s="90">
        <f t="shared" ref="P86" si="988">RANK(O86,O$5:O$104,0)</f>
        <v>74</v>
      </c>
      <c r="Q86" s="89">
        <v>138</v>
      </c>
      <c r="R86" s="90">
        <f t="shared" ref="R86" si="989">RANK(Q86,Q$5:Q$104,0)</f>
        <v>82</v>
      </c>
      <c r="S86" s="89"/>
      <c r="T86" s="90"/>
      <c r="U86" s="89">
        <v>107</v>
      </c>
      <c r="V86" s="90">
        <f t="shared" ref="V86" si="990">RANK(U86,U$5:U$104,0)</f>
        <v>70</v>
      </c>
      <c r="W86" s="72">
        <v>137</v>
      </c>
      <c r="X86" s="90">
        <f t="shared" ref="X86" si="991">RANK(W86,W$5:W$104,0)</f>
        <v>66</v>
      </c>
      <c r="Y86" s="91">
        <v>131</v>
      </c>
      <c r="Z86" s="90">
        <f t="shared" ref="Z86" si="992">RANK(Y86,Y$5:Y$104,0)</f>
        <v>95</v>
      </c>
      <c r="AA86" s="108">
        <f t="shared" si="796"/>
        <v>128.5</v>
      </c>
      <c r="AB86" s="90">
        <f t="shared" si="797"/>
        <v>75</v>
      </c>
      <c r="AE86" s="166">
        <v>282</v>
      </c>
      <c r="AF86" s="89">
        <v>182</v>
      </c>
      <c r="AG86" s="90">
        <f t="shared" ref="AG86" si="993">RANK(AF86,AF$5:AF$104,0)</f>
        <v>69</v>
      </c>
      <c r="AH86" s="24">
        <v>188</v>
      </c>
      <c r="AI86" s="90">
        <f t="shared" ref="AI86" si="994">RANK(AH86,AH$5:AH$104,0)</f>
        <v>8</v>
      </c>
      <c r="AJ86" s="72">
        <v>181</v>
      </c>
      <c r="AK86" s="90">
        <f t="shared" ref="AK86" si="995">RANK(AJ86,AJ$5:AJ$104,0)</f>
        <v>1</v>
      </c>
      <c r="AL86" s="108">
        <f t="shared" si="801"/>
        <v>183.66666666666666</v>
      </c>
      <c r="AM86" s="90">
        <f t="shared" si="802"/>
        <v>33</v>
      </c>
    </row>
    <row r="87" spans="1:39" x14ac:dyDescent="0.2">
      <c r="A87" s="6">
        <v>283</v>
      </c>
      <c r="B87" s="86" t="s">
        <v>220</v>
      </c>
      <c r="C87" s="89">
        <v>106</v>
      </c>
      <c r="D87" s="90">
        <f t="shared" ref="D87" si="996">RANK(C87,C$5:C$104,0)</f>
        <v>85</v>
      </c>
      <c r="E87" s="89">
        <v>104</v>
      </c>
      <c r="F87" s="90">
        <f t="shared" ref="F87" si="997">RANK(E87,E$5:E$104,0)</f>
        <v>63</v>
      </c>
      <c r="G87" s="89">
        <v>136</v>
      </c>
      <c r="H87" s="90">
        <f t="shared" si="788"/>
        <v>79</v>
      </c>
      <c r="I87" s="246">
        <v>109</v>
      </c>
      <c r="J87" s="90">
        <f t="shared" si="788"/>
        <v>99</v>
      </c>
      <c r="K87" s="89">
        <v>128</v>
      </c>
      <c r="L87" s="90">
        <f t="shared" ref="L87" si="998">RANK(K87,K$5:K$104,0)</f>
        <v>94</v>
      </c>
      <c r="M87" s="249">
        <v>145</v>
      </c>
      <c r="N87" s="90">
        <f t="shared" ref="N87" si="999">RANK(M87,M$5:M$104,0)</f>
        <v>88</v>
      </c>
      <c r="O87" s="87">
        <v>147</v>
      </c>
      <c r="P87" s="90">
        <f t="shared" ref="P87" si="1000">RANK(O87,O$5:O$104,0)</f>
        <v>91</v>
      </c>
      <c r="Q87" s="89">
        <v>138</v>
      </c>
      <c r="R87" s="90">
        <f t="shared" ref="R87" si="1001">RANK(Q87,Q$5:Q$104,0)</f>
        <v>82</v>
      </c>
      <c r="S87" s="89"/>
      <c r="T87" s="90"/>
      <c r="U87" s="89">
        <v>108</v>
      </c>
      <c r="V87" s="90">
        <f t="shared" ref="V87" si="1002">RANK(U87,U$5:U$104,0)</f>
        <v>48</v>
      </c>
      <c r="W87" s="72">
        <v>138</v>
      </c>
      <c r="X87" s="90">
        <f t="shared" ref="X87" si="1003">RANK(W87,W$5:W$104,0)</f>
        <v>44</v>
      </c>
      <c r="Y87" s="91">
        <v>125</v>
      </c>
      <c r="Z87" s="90">
        <f t="shared" ref="Z87" si="1004">RANK(Y87,Y$5:Y$104,0)</f>
        <v>100</v>
      </c>
      <c r="AA87" s="108">
        <f t="shared" si="796"/>
        <v>125.9</v>
      </c>
      <c r="AB87" s="90">
        <f t="shared" si="797"/>
        <v>92</v>
      </c>
      <c r="AE87" s="166">
        <v>283</v>
      </c>
      <c r="AF87" s="89">
        <v>180</v>
      </c>
      <c r="AG87" s="90">
        <f t="shared" ref="AG87" si="1005">RANK(AF87,AF$5:AF$104,0)</f>
        <v>86</v>
      </c>
      <c r="AH87" s="24">
        <v>186</v>
      </c>
      <c r="AI87" s="90">
        <f t="shared" ref="AI87" si="1006">RANK(AH87,AH$5:AH$104,0)</f>
        <v>51</v>
      </c>
      <c r="AJ87" s="72">
        <v>181</v>
      </c>
      <c r="AK87" s="90">
        <f t="shared" ref="AK87" si="1007">RANK(AJ87,AJ$5:AJ$104,0)</f>
        <v>1</v>
      </c>
      <c r="AL87" s="108">
        <f t="shared" si="801"/>
        <v>182.33333333333334</v>
      </c>
      <c r="AM87" s="90">
        <f t="shared" si="802"/>
        <v>63</v>
      </c>
    </row>
    <row r="88" spans="1:39" x14ac:dyDescent="0.2">
      <c r="A88" s="6">
        <v>284</v>
      </c>
      <c r="B88" s="86" t="s">
        <v>223</v>
      </c>
      <c r="C88" s="89">
        <v>106</v>
      </c>
      <c r="D88" s="90">
        <f t="shared" ref="D88" si="1008">RANK(C88,C$5:C$104,0)</f>
        <v>85</v>
      </c>
      <c r="E88" s="89">
        <v>105</v>
      </c>
      <c r="F88" s="90">
        <f t="shared" ref="F88" si="1009">RANK(E88,E$5:E$104,0)</f>
        <v>58</v>
      </c>
      <c r="G88" s="89">
        <v>136</v>
      </c>
      <c r="H88" s="90">
        <f t="shared" si="788"/>
        <v>79</v>
      </c>
      <c r="I88" s="246">
        <v>113</v>
      </c>
      <c r="J88" s="90">
        <f t="shared" si="788"/>
        <v>75</v>
      </c>
      <c r="K88" s="89">
        <v>132</v>
      </c>
      <c r="L88" s="90">
        <f t="shared" ref="L88" si="1010">RANK(K88,K$5:K$104,0)</f>
        <v>78</v>
      </c>
      <c r="M88" s="249">
        <v>145</v>
      </c>
      <c r="N88" s="90">
        <f t="shared" ref="N88" si="1011">RANK(M88,M$5:M$104,0)</f>
        <v>88</v>
      </c>
      <c r="O88" s="87">
        <v>152</v>
      </c>
      <c r="P88" s="90">
        <f t="shared" ref="P88" si="1012">RANK(O88,O$5:O$104,0)</f>
        <v>74</v>
      </c>
      <c r="Q88" s="89">
        <v>138</v>
      </c>
      <c r="R88" s="90">
        <f t="shared" ref="R88" si="1013">RANK(Q88,Q$5:Q$104,0)</f>
        <v>82</v>
      </c>
      <c r="S88" s="89"/>
      <c r="T88" s="90"/>
      <c r="U88" s="89">
        <v>105</v>
      </c>
      <c r="V88" s="90">
        <f t="shared" ref="V88" si="1014">RANK(U88,U$5:U$104,0)</f>
        <v>82</v>
      </c>
      <c r="W88" s="72">
        <v>136</v>
      </c>
      <c r="X88" s="90">
        <f t="shared" ref="X88" si="1015">RANK(W88,W$5:W$104,0)</f>
        <v>81</v>
      </c>
      <c r="Y88" s="91">
        <v>129</v>
      </c>
      <c r="Z88" s="90">
        <f t="shared" ref="Z88" si="1016">RANK(Y88,Y$5:Y$104,0)</f>
        <v>97</v>
      </c>
      <c r="AA88" s="108">
        <f t="shared" si="796"/>
        <v>126.8</v>
      </c>
      <c r="AB88" s="90">
        <f t="shared" si="797"/>
        <v>88</v>
      </c>
      <c r="AE88" s="166">
        <v>284</v>
      </c>
      <c r="AF88" s="89">
        <v>179</v>
      </c>
      <c r="AG88" s="90">
        <f t="shared" ref="AG88" si="1017">RANK(AF88,AF$5:AF$104,0)</f>
        <v>99</v>
      </c>
      <c r="AH88" s="24">
        <v>184</v>
      </c>
      <c r="AI88" s="90">
        <f t="shared" ref="AI88" si="1018">RANK(AH88,AH$5:AH$104,0)</f>
        <v>94</v>
      </c>
      <c r="AJ88" s="72">
        <v>181</v>
      </c>
      <c r="AK88" s="90">
        <f t="shared" ref="AK88" si="1019">RANK(AJ88,AJ$5:AJ$104,0)</f>
        <v>1</v>
      </c>
      <c r="AL88" s="108">
        <f t="shared" si="801"/>
        <v>181.33333333333334</v>
      </c>
      <c r="AM88" s="90">
        <f t="shared" si="802"/>
        <v>84</v>
      </c>
    </row>
    <row r="89" spans="1:39" x14ac:dyDescent="0.2">
      <c r="A89" s="6">
        <v>285</v>
      </c>
      <c r="B89" s="92" t="s">
        <v>225</v>
      </c>
      <c r="C89" s="89">
        <v>107</v>
      </c>
      <c r="D89" s="90">
        <f t="shared" ref="D89" si="1020">RANK(C89,C$5:C$104,0)</f>
        <v>66</v>
      </c>
      <c r="E89" s="89">
        <v>104</v>
      </c>
      <c r="F89" s="90">
        <f t="shared" ref="F89" si="1021">RANK(E89,E$5:E$104,0)</f>
        <v>63</v>
      </c>
      <c r="G89" s="89">
        <v>137</v>
      </c>
      <c r="H89" s="90">
        <f t="shared" si="788"/>
        <v>73</v>
      </c>
      <c r="I89" s="246">
        <v>111</v>
      </c>
      <c r="J89" s="90">
        <f t="shared" si="788"/>
        <v>87</v>
      </c>
      <c r="K89" s="89">
        <v>133</v>
      </c>
      <c r="L89" s="90">
        <f t="shared" ref="L89" si="1022">RANK(K89,K$5:K$104,0)</f>
        <v>74</v>
      </c>
      <c r="M89" s="249">
        <v>150</v>
      </c>
      <c r="N89" s="90">
        <f t="shared" ref="N89" si="1023">RANK(M89,M$5:M$104,0)</f>
        <v>28</v>
      </c>
      <c r="O89" s="87">
        <v>152</v>
      </c>
      <c r="P89" s="90">
        <f t="shared" ref="P89" si="1024">RANK(O89,O$5:O$104,0)</f>
        <v>74</v>
      </c>
      <c r="Q89" s="89">
        <v>140</v>
      </c>
      <c r="R89" s="90">
        <f t="shared" ref="R89" si="1025">RANK(Q89,Q$5:Q$104,0)</f>
        <v>70</v>
      </c>
      <c r="S89" s="89"/>
      <c r="T89" s="90"/>
      <c r="U89" s="89">
        <v>108</v>
      </c>
      <c r="V89" s="90">
        <f t="shared" ref="V89" si="1026">RANK(U89,U$5:U$104,0)</f>
        <v>48</v>
      </c>
      <c r="W89" s="72">
        <v>137</v>
      </c>
      <c r="X89" s="90">
        <f t="shared" ref="X89" si="1027">RANK(W89,W$5:W$104,0)</f>
        <v>66</v>
      </c>
      <c r="Y89" s="91">
        <v>135</v>
      </c>
      <c r="Z89" s="90">
        <f t="shared" ref="Z89" si="1028">RANK(Y89,Y$5:Y$104,0)</f>
        <v>80</v>
      </c>
      <c r="AA89" s="108">
        <f t="shared" si="796"/>
        <v>127.9</v>
      </c>
      <c r="AB89" s="90">
        <f t="shared" si="797"/>
        <v>78</v>
      </c>
      <c r="AE89" s="166">
        <v>285</v>
      </c>
      <c r="AF89" s="89">
        <v>181</v>
      </c>
      <c r="AG89" s="90">
        <f t="shared" ref="AG89" si="1029">RANK(AF89,AF$5:AF$104,0)</f>
        <v>80</v>
      </c>
      <c r="AH89" s="24">
        <v>187</v>
      </c>
      <c r="AI89" s="90">
        <f t="shared" ref="AI89" si="1030">RANK(AH89,AH$5:AH$104,0)</f>
        <v>31</v>
      </c>
      <c r="AJ89" s="72">
        <v>175</v>
      </c>
      <c r="AK89" s="90">
        <f t="shared" ref="AK89" si="1031">RANK(AJ89,AJ$5:AJ$104,0)</f>
        <v>75</v>
      </c>
      <c r="AL89" s="108">
        <f t="shared" si="801"/>
        <v>181</v>
      </c>
      <c r="AM89" s="90">
        <f t="shared" si="802"/>
        <v>90</v>
      </c>
    </row>
    <row r="90" spans="1:39" x14ac:dyDescent="0.2">
      <c r="A90" s="6">
        <v>286</v>
      </c>
      <c r="B90" s="86" t="s">
        <v>227</v>
      </c>
      <c r="C90" s="89">
        <v>106</v>
      </c>
      <c r="D90" s="90">
        <f t="shared" ref="D90" si="1032">RANK(C90,C$5:C$104,0)</f>
        <v>85</v>
      </c>
      <c r="E90" s="89">
        <v>101</v>
      </c>
      <c r="F90" s="90">
        <f t="shared" ref="F90" si="1033">RANK(E90,E$5:E$104,0)</f>
        <v>84</v>
      </c>
      <c r="G90" s="89">
        <v>136</v>
      </c>
      <c r="H90" s="90">
        <f t="shared" si="788"/>
        <v>79</v>
      </c>
      <c r="I90" s="246">
        <v>111</v>
      </c>
      <c r="J90" s="90">
        <f t="shared" si="788"/>
        <v>87</v>
      </c>
      <c r="K90" s="89">
        <v>130</v>
      </c>
      <c r="L90" s="90">
        <f t="shared" ref="L90" si="1034">RANK(K90,K$5:K$104,0)</f>
        <v>91</v>
      </c>
      <c r="M90" s="249">
        <v>145</v>
      </c>
      <c r="N90" s="90">
        <f t="shared" ref="N90" si="1035">RANK(M90,M$5:M$104,0)</f>
        <v>88</v>
      </c>
      <c r="O90" s="87">
        <v>153</v>
      </c>
      <c r="P90" s="90">
        <f t="shared" ref="P90" si="1036">RANK(O90,O$5:O$104,0)</f>
        <v>46</v>
      </c>
      <c r="Q90" s="89">
        <v>138</v>
      </c>
      <c r="R90" s="90">
        <f t="shared" ref="R90" si="1037">RANK(Q90,Q$5:Q$104,0)</f>
        <v>82</v>
      </c>
      <c r="S90" s="89"/>
      <c r="T90" s="90"/>
      <c r="U90" s="89">
        <v>105</v>
      </c>
      <c r="V90" s="90">
        <f t="shared" ref="V90" si="1038">RANK(U90,U$5:U$104,0)</f>
        <v>82</v>
      </c>
      <c r="W90" s="72">
        <v>138</v>
      </c>
      <c r="X90" s="90">
        <f t="shared" ref="X90" si="1039">RANK(W90,W$5:W$104,0)</f>
        <v>44</v>
      </c>
      <c r="Y90" s="91">
        <v>140</v>
      </c>
      <c r="Z90" s="90">
        <f t="shared" ref="Z90" si="1040">RANK(Y90,Y$5:Y$104,0)</f>
        <v>60</v>
      </c>
      <c r="AA90" s="108">
        <f t="shared" si="796"/>
        <v>126.3</v>
      </c>
      <c r="AB90" s="90">
        <f t="shared" si="797"/>
        <v>91</v>
      </c>
      <c r="AE90" s="166">
        <v>286</v>
      </c>
      <c r="AF90" s="89">
        <v>188</v>
      </c>
      <c r="AG90" s="90">
        <f t="shared" ref="AG90" si="1041">RANK(AF90,AF$5:AF$104,0)</f>
        <v>15</v>
      </c>
      <c r="AH90" s="24">
        <v>186</v>
      </c>
      <c r="AI90" s="90">
        <f t="shared" ref="AI90" si="1042">RANK(AH90,AH$5:AH$104,0)</f>
        <v>51</v>
      </c>
      <c r="AJ90" s="72">
        <v>181</v>
      </c>
      <c r="AK90" s="90">
        <f t="shared" ref="AK90" si="1043">RANK(AJ90,AJ$5:AJ$104,0)</f>
        <v>1</v>
      </c>
      <c r="AL90" s="108">
        <f t="shared" si="801"/>
        <v>185</v>
      </c>
      <c r="AM90" s="90">
        <f t="shared" si="802"/>
        <v>7</v>
      </c>
    </row>
    <row r="91" spans="1:39" x14ac:dyDescent="0.2">
      <c r="A91" s="6">
        <v>287</v>
      </c>
      <c r="B91" s="93" t="s">
        <v>229</v>
      </c>
      <c r="C91" s="89">
        <v>108</v>
      </c>
      <c r="D91" s="90">
        <f t="shared" ref="D91" si="1044">RANK(C91,C$5:C$104,0)</f>
        <v>55</v>
      </c>
      <c r="E91" s="89">
        <v>108</v>
      </c>
      <c r="F91" s="90">
        <f t="shared" ref="F91" si="1045">RANK(E91,E$5:E$104,0)</f>
        <v>46</v>
      </c>
      <c r="G91" s="89">
        <v>139</v>
      </c>
      <c r="H91" s="90">
        <f t="shared" si="788"/>
        <v>44</v>
      </c>
      <c r="I91" s="246">
        <v>113</v>
      </c>
      <c r="J91" s="90">
        <f t="shared" si="788"/>
        <v>75</v>
      </c>
      <c r="K91" s="89">
        <v>134</v>
      </c>
      <c r="L91" s="90">
        <f t="shared" ref="L91" si="1046">RANK(K91,K$5:K$104,0)</f>
        <v>63</v>
      </c>
      <c r="M91" s="249">
        <v>149</v>
      </c>
      <c r="N91" s="90">
        <f t="shared" ref="N91" si="1047">RANK(M91,M$5:M$104,0)</f>
        <v>53</v>
      </c>
      <c r="O91" s="87">
        <v>154</v>
      </c>
      <c r="P91" s="90">
        <f t="shared" ref="P91" si="1048">RANK(O91,O$5:O$104,0)</f>
        <v>23</v>
      </c>
      <c r="Q91" s="89">
        <v>148</v>
      </c>
      <c r="R91" s="90">
        <f t="shared" ref="R91" si="1049">RANK(Q91,Q$5:Q$104,0)</f>
        <v>28</v>
      </c>
      <c r="S91" s="89"/>
      <c r="T91" s="90"/>
      <c r="U91" s="89">
        <v>108</v>
      </c>
      <c r="V91" s="90">
        <f t="shared" ref="V91" si="1050">RANK(U91,U$5:U$104,0)</f>
        <v>48</v>
      </c>
      <c r="W91" s="72">
        <v>137</v>
      </c>
      <c r="X91" s="90">
        <f t="shared" ref="X91" si="1051">RANK(W91,W$5:W$104,0)</f>
        <v>66</v>
      </c>
      <c r="Y91" s="91">
        <v>139</v>
      </c>
      <c r="Z91" s="90">
        <f t="shared" ref="Z91" si="1052">RANK(Y91,Y$5:Y$104,0)</f>
        <v>65</v>
      </c>
      <c r="AA91" s="108">
        <f t="shared" si="796"/>
        <v>129.80000000000001</v>
      </c>
      <c r="AB91" s="90">
        <f t="shared" si="797"/>
        <v>57</v>
      </c>
      <c r="AE91" s="166">
        <v>287</v>
      </c>
      <c r="AF91" s="89">
        <v>186</v>
      </c>
      <c r="AG91" s="90">
        <f t="shared" ref="AG91" si="1053">RANK(AF91,AF$5:AF$104,0)</f>
        <v>39</v>
      </c>
      <c r="AH91" s="24">
        <v>186</v>
      </c>
      <c r="AI91" s="90">
        <f t="shared" ref="AI91" si="1054">RANK(AH91,AH$5:AH$104,0)</f>
        <v>51</v>
      </c>
      <c r="AJ91" s="72">
        <v>181</v>
      </c>
      <c r="AK91" s="90">
        <f t="shared" ref="AK91" si="1055">RANK(AJ91,AJ$5:AJ$104,0)</f>
        <v>1</v>
      </c>
      <c r="AL91" s="108">
        <f t="shared" si="801"/>
        <v>184.33333333333334</v>
      </c>
      <c r="AM91" s="90">
        <f t="shared" si="802"/>
        <v>19</v>
      </c>
    </row>
    <row r="92" spans="1:39" x14ac:dyDescent="0.2">
      <c r="A92" s="6">
        <v>288</v>
      </c>
      <c r="B92" s="93" t="s">
        <v>232</v>
      </c>
      <c r="C92" s="89">
        <v>105</v>
      </c>
      <c r="D92" s="90">
        <f t="shared" ref="D92" si="1056">RANK(C92,C$5:C$104,0)</f>
        <v>97</v>
      </c>
      <c r="E92" s="89">
        <v>107</v>
      </c>
      <c r="F92" s="90">
        <f t="shared" ref="F92" si="1057">RANK(E92,E$5:E$104,0)</f>
        <v>50</v>
      </c>
      <c r="G92" s="89">
        <v>142</v>
      </c>
      <c r="H92" s="90">
        <f t="shared" si="788"/>
        <v>21</v>
      </c>
      <c r="I92" s="246">
        <v>118</v>
      </c>
      <c r="J92" s="90">
        <f t="shared" si="788"/>
        <v>26</v>
      </c>
      <c r="K92" s="89">
        <v>135</v>
      </c>
      <c r="L92" s="90">
        <f t="shared" ref="L92" si="1058">RANK(K92,K$5:K$104,0)</f>
        <v>56</v>
      </c>
      <c r="M92" s="249">
        <v>149</v>
      </c>
      <c r="N92" s="90">
        <f t="shared" ref="N92" si="1059">RANK(M92,M$5:M$104,0)</f>
        <v>53</v>
      </c>
      <c r="O92" s="87">
        <v>156</v>
      </c>
      <c r="P92" s="90">
        <f t="shared" ref="P92" si="1060">RANK(O92,O$5:O$104,0)</f>
        <v>11</v>
      </c>
      <c r="Q92" s="89">
        <v>148</v>
      </c>
      <c r="R92" s="90">
        <f t="shared" ref="R92" si="1061">RANK(Q92,Q$5:Q$104,0)</f>
        <v>28</v>
      </c>
      <c r="S92" s="89"/>
      <c r="T92" s="90"/>
      <c r="U92" s="89">
        <v>108</v>
      </c>
      <c r="V92" s="90">
        <f t="shared" ref="V92" si="1062">RANK(U92,U$5:U$104,0)</f>
        <v>48</v>
      </c>
      <c r="W92" s="72">
        <v>138</v>
      </c>
      <c r="X92" s="90">
        <f t="shared" ref="X92" si="1063">RANK(W92,W$5:W$104,0)</f>
        <v>44</v>
      </c>
      <c r="Y92" s="91">
        <v>126</v>
      </c>
      <c r="Z92" s="90">
        <f t="shared" ref="Z92" si="1064">RANK(Y92,Y$5:Y$104,0)</f>
        <v>98</v>
      </c>
      <c r="AA92" s="108">
        <f t="shared" si="796"/>
        <v>130.6</v>
      </c>
      <c r="AB92" s="90">
        <f t="shared" si="797"/>
        <v>44</v>
      </c>
      <c r="AE92" s="166">
        <v>288</v>
      </c>
      <c r="AF92" s="89">
        <v>185</v>
      </c>
      <c r="AG92" s="90">
        <f t="shared" ref="AG92" si="1065">RANK(AF92,AF$5:AF$104,0)</f>
        <v>45</v>
      </c>
      <c r="AH92" s="24">
        <v>186</v>
      </c>
      <c r="AI92" s="90">
        <f t="shared" ref="AI92" si="1066">RANK(AH92,AH$5:AH$104,0)</f>
        <v>51</v>
      </c>
      <c r="AJ92" s="72">
        <v>175</v>
      </c>
      <c r="AK92" s="90">
        <f t="shared" ref="AK92" si="1067">RANK(AJ92,AJ$5:AJ$104,0)</f>
        <v>75</v>
      </c>
      <c r="AL92" s="108">
        <f t="shared" si="801"/>
        <v>182</v>
      </c>
      <c r="AM92" s="90">
        <f t="shared" si="802"/>
        <v>67</v>
      </c>
    </row>
    <row r="93" spans="1:39" x14ac:dyDescent="0.2">
      <c r="A93" s="6">
        <v>289</v>
      </c>
      <c r="B93" s="93" t="s">
        <v>235</v>
      </c>
      <c r="C93" s="89">
        <v>105</v>
      </c>
      <c r="D93" s="90">
        <f t="shared" ref="D93" si="1068">RANK(C93,C$5:C$104,0)</f>
        <v>97</v>
      </c>
      <c r="E93" s="89">
        <v>103</v>
      </c>
      <c r="F93" s="90">
        <f t="shared" ref="F93" si="1069">RANK(E93,E$5:E$104,0)</f>
        <v>70</v>
      </c>
      <c r="G93" s="89">
        <v>138</v>
      </c>
      <c r="H93" s="90">
        <f t="shared" si="788"/>
        <v>61</v>
      </c>
      <c r="I93" s="246">
        <v>110</v>
      </c>
      <c r="J93" s="90">
        <f t="shared" si="788"/>
        <v>93</v>
      </c>
      <c r="K93" s="89">
        <v>131</v>
      </c>
      <c r="L93" s="90">
        <f t="shared" ref="L93" si="1070">RANK(K93,K$5:K$104,0)</f>
        <v>87</v>
      </c>
      <c r="M93" s="249">
        <v>145</v>
      </c>
      <c r="N93" s="90">
        <f t="shared" ref="N93" si="1071">RANK(M93,M$5:M$104,0)</f>
        <v>88</v>
      </c>
      <c r="O93" s="87">
        <v>152</v>
      </c>
      <c r="P93" s="90">
        <f t="shared" ref="P93" si="1072">RANK(O93,O$5:O$104,0)</f>
        <v>74</v>
      </c>
      <c r="Q93" s="89">
        <v>138</v>
      </c>
      <c r="R93" s="90">
        <f t="shared" ref="R93" si="1073">RANK(Q93,Q$5:Q$104,0)</f>
        <v>82</v>
      </c>
      <c r="S93" s="89"/>
      <c r="T93" s="90"/>
      <c r="U93" s="89">
        <v>107</v>
      </c>
      <c r="V93" s="90">
        <f t="shared" ref="V93" si="1074">RANK(U93,U$5:U$104,0)</f>
        <v>70</v>
      </c>
      <c r="W93" s="72">
        <v>136</v>
      </c>
      <c r="X93" s="90">
        <f t="shared" ref="X93" si="1075">RANK(W93,W$5:W$104,0)</f>
        <v>81</v>
      </c>
      <c r="Y93" s="91">
        <v>126</v>
      </c>
      <c r="Z93" s="90">
        <f t="shared" ref="Z93" si="1076">RANK(Y93,Y$5:Y$104,0)</f>
        <v>98</v>
      </c>
      <c r="AA93" s="108">
        <f t="shared" si="796"/>
        <v>126.5</v>
      </c>
      <c r="AB93" s="90">
        <f t="shared" si="797"/>
        <v>90</v>
      </c>
      <c r="AE93" s="166">
        <v>289</v>
      </c>
      <c r="AF93" s="89">
        <v>185</v>
      </c>
      <c r="AG93" s="90">
        <f t="shared" ref="AG93" si="1077">RANK(AF93,AF$5:AF$104,0)</f>
        <v>45</v>
      </c>
      <c r="AH93" s="24">
        <v>185</v>
      </c>
      <c r="AI93" s="90">
        <f t="shared" ref="AI93" si="1078">RANK(AH93,AH$5:AH$104,0)</f>
        <v>75</v>
      </c>
      <c r="AJ93" s="72">
        <v>178</v>
      </c>
      <c r="AK93" s="90">
        <f t="shared" ref="AK93" si="1079">RANK(AJ93,AJ$5:AJ$104,0)</f>
        <v>20</v>
      </c>
      <c r="AL93" s="108">
        <f t="shared" si="801"/>
        <v>182.66666666666666</v>
      </c>
      <c r="AM93" s="90">
        <f t="shared" si="802"/>
        <v>57</v>
      </c>
    </row>
    <row r="94" spans="1:39" x14ac:dyDescent="0.2">
      <c r="A94" s="17">
        <v>290</v>
      </c>
      <c r="B94" s="94" t="s">
        <v>238</v>
      </c>
      <c r="C94" s="97">
        <v>106</v>
      </c>
      <c r="D94" s="98">
        <f t="shared" ref="D94" si="1080">RANK(C94,C$5:C$104,0)</f>
        <v>85</v>
      </c>
      <c r="E94" s="97">
        <v>105</v>
      </c>
      <c r="F94" s="98">
        <f t="shared" ref="F94" si="1081">RANK(E94,E$5:E$104,0)</f>
        <v>58</v>
      </c>
      <c r="G94" s="97">
        <v>142</v>
      </c>
      <c r="H94" s="98">
        <f t="shared" si="788"/>
        <v>21</v>
      </c>
      <c r="I94" s="247">
        <v>111</v>
      </c>
      <c r="J94" s="98">
        <f t="shared" si="788"/>
        <v>87</v>
      </c>
      <c r="K94" s="97">
        <v>133</v>
      </c>
      <c r="L94" s="98">
        <f t="shared" ref="L94" si="1082">RANK(K94,K$5:K$104,0)</f>
        <v>74</v>
      </c>
      <c r="M94" s="250">
        <v>150</v>
      </c>
      <c r="N94" s="98">
        <f t="shared" ref="N94" si="1083">RANK(M94,M$5:M$104,0)</f>
        <v>28</v>
      </c>
      <c r="O94" s="95">
        <v>153</v>
      </c>
      <c r="P94" s="98">
        <f t="shared" ref="P94" si="1084">RANK(O94,O$5:O$104,0)</f>
        <v>46</v>
      </c>
      <c r="Q94" s="97">
        <v>144</v>
      </c>
      <c r="R94" s="98">
        <f t="shared" ref="R94" si="1085">RANK(Q94,Q$5:Q$104,0)</f>
        <v>53</v>
      </c>
      <c r="S94" s="97">
        <v>165</v>
      </c>
      <c r="T94" s="98">
        <f t="shared" ref="T94" si="1086">RANK(S94,S$5:S$104,0)</f>
        <v>1</v>
      </c>
      <c r="U94" s="97">
        <v>107</v>
      </c>
      <c r="V94" s="98">
        <f t="shared" ref="V94" si="1087">RANK(U94,U$5:U$104,0)</f>
        <v>70</v>
      </c>
      <c r="W94" s="73">
        <v>138</v>
      </c>
      <c r="X94" s="98">
        <f t="shared" ref="X94" si="1088">RANK(W94,W$5:W$104,0)</f>
        <v>44</v>
      </c>
      <c r="Y94" s="99">
        <v>136</v>
      </c>
      <c r="Z94" s="98">
        <f t="shared" ref="Z94" si="1089">RANK(Y94,Y$5:Y$104,0)</f>
        <v>77</v>
      </c>
      <c r="AA94" s="110">
        <f t="shared" si="796"/>
        <v>128.9</v>
      </c>
      <c r="AB94" s="98">
        <f t="shared" si="797"/>
        <v>72</v>
      </c>
      <c r="AE94" s="179">
        <v>290</v>
      </c>
      <c r="AF94" s="97">
        <v>182</v>
      </c>
      <c r="AG94" s="98">
        <f t="shared" ref="AG94" si="1090">RANK(AF94,AF$5:AF$104,0)</f>
        <v>69</v>
      </c>
      <c r="AH94" s="25">
        <v>187</v>
      </c>
      <c r="AI94" s="98">
        <f t="shared" ref="AI94" si="1091">RANK(AH94,AH$5:AH$104,0)</f>
        <v>31</v>
      </c>
      <c r="AJ94" s="73">
        <v>178</v>
      </c>
      <c r="AK94" s="98">
        <f t="shared" ref="AK94" si="1092">RANK(AJ94,AJ$5:AJ$104,0)</f>
        <v>20</v>
      </c>
      <c r="AL94" s="110">
        <f t="shared" si="801"/>
        <v>182.33333333333334</v>
      </c>
      <c r="AM94" s="98">
        <f t="shared" si="802"/>
        <v>63</v>
      </c>
    </row>
    <row r="95" spans="1:39" x14ac:dyDescent="0.2">
      <c r="A95" s="3">
        <v>291</v>
      </c>
      <c r="B95" s="80" t="s">
        <v>240</v>
      </c>
      <c r="C95" s="83">
        <v>107</v>
      </c>
      <c r="D95" s="84">
        <f t="shared" ref="D95" si="1093">RANK(C95,C$5:C$104,0)</f>
        <v>66</v>
      </c>
      <c r="E95" s="83">
        <v>104</v>
      </c>
      <c r="F95" s="84">
        <f t="shared" ref="F95" si="1094">RANK(E95,E$5:E$104,0)</f>
        <v>63</v>
      </c>
      <c r="G95" s="83">
        <v>138</v>
      </c>
      <c r="H95" s="84">
        <f t="shared" si="788"/>
        <v>61</v>
      </c>
      <c r="I95" s="245">
        <v>113</v>
      </c>
      <c r="J95" s="84">
        <f t="shared" si="788"/>
        <v>75</v>
      </c>
      <c r="K95" s="83">
        <v>132</v>
      </c>
      <c r="L95" s="84">
        <f t="shared" ref="L95" si="1095">RANK(K95,K$5:K$104,0)</f>
        <v>78</v>
      </c>
      <c r="M95" s="248">
        <v>150</v>
      </c>
      <c r="N95" s="84">
        <f t="shared" ref="N95" si="1096">RANK(M95,M$5:M$104,0)</f>
        <v>28</v>
      </c>
      <c r="O95" s="81">
        <v>154</v>
      </c>
      <c r="P95" s="84">
        <f t="shared" ref="P95" si="1097">RANK(O95,O$5:O$104,0)</f>
        <v>23</v>
      </c>
      <c r="Q95" s="83">
        <v>144</v>
      </c>
      <c r="R95" s="84">
        <f t="shared" ref="R95" si="1098">RANK(Q95,Q$5:Q$104,0)</f>
        <v>53</v>
      </c>
      <c r="S95" s="83"/>
      <c r="T95" s="84"/>
      <c r="U95" s="83">
        <v>111</v>
      </c>
      <c r="V95" s="84">
        <f t="shared" ref="V95" si="1099">RANK(U95,U$5:U$104,0)</f>
        <v>31</v>
      </c>
      <c r="W95" s="71">
        <v>137</v>
      </c>
      <c r="X95" s="84">
        <f t="shared" ref="X95" si="1100">RANK(W95,W$5:W$104,0)</f>
        <v>66</v>
      </c>
      <c r="Y95" s="85">
        <v>136</v>
      </c>
      <c r="Z95" s="84">
        <f t="shared" ref="Z95" si="1101">RANK(Y95,Y$5:Y$104,0)</f>
        <v>77</v>
      </c>
      <c r="AA95" s="106">
        <f t="shared" si="796"/>
        <v>129</v>
      </c>
      <c r="AB95" s="84">
        <f t="shared" si="797"/>
        <v>71</v>
      </c>
      <c r="AE95" s="156">
        <v>291</v>
      </c>
      <c r="AF95" s="83">
        <v>187</v>
      </c>
      <c r="AG95" s="84">
        <f t="shared" ref="AG95" si="1102">RANK(AF95,AF$5:AF$104,0)</f>
        <v>26</v>
      </c>
      <c r="AH95" s="23">
        <v>185</v>
      </c>
      <c r="AI95" s="84">
        <f t="shared" ref="AI95" si="1103">RANK(AH95,AH$5:AH$104,0)</f>
        <v>75</v>
      </c>
      <c r="AJ95" s="71">
        <v>181</v>
      </c>
      <c r="AK95" s="84">
        <f t="shared" ref="AK95" si="1104">RANK(AJ95,AJ$5:AJ$104,0)</f>
        <v>1</v>
      </c>
      <c r="AL95" s="106">
        <f t="shared" si="801"/>
        <v>184.33333333333334</v>
      </c>
      <c r="AM95" s="84">
        <f t="shared" si="802"/>
        <v>19</v>
      </c>
    </row>
    <row r="96" spans="1:39" x14ac:dyDescent="0.2">
      <c r="A96" s="6">
        <v>292</v>
      </c>
      <c r="B96" s="86" t="s">
        <v>242</v>
      </c>
      <c r="C96" s="89">
        <v>107</v>
      </c>
      <c r="D96" s="90">
        <f t="shared" ref="D96" si="1105">RANK(C96,C$5:C$104,0)</f>
        <v>66</v>
      </c>
      <c r="E96" s="89">
        <v>125</v>
      </c>
      <c r="F96" s="90">
        <f t="shared" ref="F96" si="1106">RANK(E96,E$5:E$104,0)</f>
        <v>9</v>
      </c>
      <c r="G96" s="89">
        <v>143</v>
      </c>
      <c r="H96" s="90">
        <f t="shared" si="788"/>
        <v>10</v>
      </c>
      <c r="I96" s="246">
        <v>117</v>
      </c>
      <c r="J96" s="90">
        <f t="shared" si="788"/>
        <v>39</v>
      </c>
      <c r="K96" s="89">
        <v>136</v>
      </c>
      <c r="L96" s="90">
        <f t="shared" ref="L96" si="1107">RANK(K96,K$5:K$104,0)</f>
        <v>38</v>
      </c>
      <c r="M96" s="249">
        <v>150</v>
      </c>
      <c r="N96" s="90">
        <f t="shared" ref="N96" si="1108">RANK(M96,M$5:M$104,0)</f>
        <v>28</v>
      </c>
      <c r="O96" s="87">
        <v>154</v>
      </c>
      <c r="P96" s="90">
        <f t="shared" ref="P96" si="1109">RANK(O96,O$5:O$104,0)</f>
        <v>23</v>
      </c>
      <c r="Q96" s="89">
        <v>144</v>
      </c>
      <c r="R96" s="90">
        <f t="shared" ref="R96" si="1110">RANK(Q96,Q$5:Q$104,0)</f>
        <v>53</v>
      </c>
      <c r="S96" s="89"/>
      <c r="T96" s="90"/>
      <c r="U96" s="89">
        <v>114</v>
      </c>
      <c r="V96" s="90">
        <f t="shared" ref="V96" si="1111">RANK(U96,U$5:U$104,0)</f>
        <v>17</v>
      </c>
      <c r="W96" s="72">
        <v>138</v>
      </c>
      <c r="X96" s="90">
        <f t="shared" ref="X96" si="1112">RANK(W96,W$5:W$104,0)</f>
        <v>44</v>
      </c>
      <c r="Y96" s="91">
        <v>148</v>
      </c>
      <c r="Z96" s="90">
        <f t="shared" ref="Z96" si="1113">RANK(Y96,Y$5:Y$104,0)</f>
        <v>32</v>
      </c>
      <c r="AA96" s="108">
        <f t="shared" si="796"/>
        <v>132.80000000000001</v>
      </c>
      <c r="AB96" s="90">
        <f t="shared" si="797"/>
        <v>26</v>
      </c>
      <c r="AE96" s="166">
        <v>292</v>
      </c>
      <c r="AF96" s="89">
        <v>187</v>
      </c>
      <c r="AG96" s="90">
        <f t="shared" ref="AG96" si="1114">RANK(AF96,AF$5:AF$104,0)</f>
        <v>26</v>
      </c>
      <c r="AH96" s="24">
        <v>186</v>
      </c>
      <c r="AI96" s="90">
        <f t="shared" ref="AI96" si="1115">RANK(AH96,AH$5:AH$104,0)</f>
        <v>51</v>
      </c>
      <c r="AJ96" s="72">
        <v>181</v>
      </c>
      <c r="AK96" s="90">
        <f t="shared" ref="AK96" si="1116">RANK(AJ96,AJ$5:AJ$104,0)</f>
        <v>1</v>
      </c>
      <c r="AL96" s="108">
        <f t="shared" si="801"/>
        <v>184.66666666666666</v>
      </c>
      <c r="AM96" s="90">
        <f t="shared" si="802"/>
        <v>11</v>
      </c>
    </row>
    <row r="97" spans="1:39" x14ac:dyDescent="0.2">
      <c r="A97" s="6">
        <v>293</v>
      </c>
      <c r="B97" s="86" t="s">
        <v>244</v>
      </c>
      <c r="C97" s="89">
        <v>105</v>
      </c>
      <c r="D97" s="90">
        <f t="shared" ref="D97" si="1117">RANK(C97,C$5:C$104,0)</f>
        <v>97</v>
      </c>
      <c r="E97" s="89">
        <v>103</v>
      </c>
      <c r="F97" s="90">
        <f t="shared" ref="F97" si="1118">RANK(E97,E$5:E$104,0)</f>
        <v>70</v>
      </c>
      <c r="G97" s="89">
        <v>135</v>
      </c>
      <c r="H97" s="90">
        <f t="shared" si="788"/>
        <v>87</v>
      </c>
      <c r="I97" s="246">
        <v>114</v>
      </c>
      <c r="J97" s="90">
        <f t="shared" si="788"/>
        <v>69</v>
      </c>
      <c r="K97" s="89">
        <v>131</v>
      </c>
      <c r="L97" s="90">
        <f t="shared" ref="L97" si="1119">RANK(K97,K$5:K$104,0)</f>
        <v>87</v>
      </c>
      <c r="M97" s="249">
        <v>146</v>
      </c>
      <c r="N97" s="90">
        <f t="shared" ref="N97" si="1120">RANK(M97,M$5:M$104,0)</f>
        <v>83</v>
      </c>
      <c r="O97" s="87">
        <v>153</v>
      </c>
      <c r="P97" s="90">
        <f t="shared" ref="P97" si="1121">RANK(O97,O$5:O$104,0)</f>
        <v>46</v>
      </c>
      <c r="Q97" s="89">
        <v>144</v>
      </c>
      <c r="R97" s="90">
        <f t="shared" ref="R97" si="1122">RANK(Q97,Q$5:Q$104,0)</f>
        <v>53</v>
      </c>
      <c r="S97" s="89"/>
      <c r="T97" s="90"/>
      <c r="U97" s="89">
        <v>105</v>
      </c>
      <c r="V97" s="90">
        <f t="shared" ref="V97" si="1123">RANK(U97,U$5:U$104,0)</f>
        <v>82</v>
      </c>
      <c r="W97" s="72">
        <v>136</v>
      </c>
      <c r="X97" s="90">
        <f t="shared" ref="X97" si="1124">RANK(W97,W$5:W$104,0)</f>
        <v>81</v>
      </c>
      <c r="Y97" s="91">
        <v>154</v>
      </c>
      <c r="Z97" s="90">
        <f t="shared" ref="Z97" si="1125">RANK(Y97,Y$5:Y$104,0)</f>
        <v>28</v>
      </c>
      <c r="AA97" s="108">
        <f t="shared" si="796"/>
        <v>127.2</v>
      </c>
      <c r="AB97" s="90">
        <f t="shared" si="797"/>
        <v>86</v>
      </c>
      <c r="AE97" s="166">
        <v>293</v>
      </c>
      <c r="AF97" s="89">
        <v>188</v>
      </c>
      <c r="AG97" s="90">
        <f t="shared" ref="AG97" si="1126">RANK(AF97,AF$5:AF$104,0)</f>
        <v>15</v>
      </c>
      <c r="AH97" s="24">
        <v>187</v>
      </c>
      <c r="AI97" s="90">
        <f t="shared" ref="AI97" si="1127">RANK(AH97,AH$5:AH$104,0)</f>
        <v>31</v>
      </c>
      <c r="AJ97" s="72">
        <v>181</v>
      </c>
      <c r="AK97" s="90">
        <f t="shared" ref="AK97" si="1128">RANK(AJ97,AJ$5:AJ$104,0)</f>
        <v>1</v>
      </c>
      <c r="AL97" s="108">
        <f t="shared" si="801"/>
        <v>185.33333333333334</v>
      </c>
      <c r="AM97" s="90">
        <f t="shared" si="802"/>
        <v>4</v>
      </c>
    </row>
    <row r="98" spans="1:39" x14ac:dyDescent="0.2">
      <c r="A98" s="6">
        <v>294</v>
      </c>
      <c r="B98" s="86" t="s">
        <v>247</v>
      </c>
      <c r="C98" s="89">
        <v>107</v>
      </c>
      <c r="D98" s="90">
        <f t="shared" ref="D98" si="1129">RANK(C98,C$5:C$104,0)</f>
        <v>66</v>
      </c>
      <c r="E98" s="89">
        <v>109</v>
      </c>
      <c r="F98" s="90">
        <f t="shared" ref="F98" si="1130">RANK(E98,E$5:E$104,0)</f>
        <v>40</v>
      </c>
      <c r="G98" s="89">
        <v>139</v>
      </c>
      <c r="H98" s="90">
        <f t="shared" si="788"/>
        <v>44</v>
      </c>
      <c r="I98" s="246">
        <v>114</v>
      </c>
      <c r="J98" s="90">
        <f t="shared" si="788"/>
        <v>69</v>
      </c>
      <c r="K98" s="89">
        <v>134</v>
      </c>
      <c r="L98" s="90">
        <f t="shared" ref="L98" si="1131">RANK(K98,K$5:K$104,0)</f>
        <v>63</v>
      </c>
      <c r="M98" s="249">
        <v>149</v>
      </c>
      <c r="N98" s="90">
        <f t="shared" ref="N98" si="1132">RANK(M98,M$5:M$104,0)</f>
        <v>53</v>
      </c>
      <c r="O98" s="87">
        <v>153</v>
      </c>
      <c r="P98" s="90">
        <f t="shared" ref="P98" si="1133">RANK(O98,O$5:O$104,0)</f>
        <v>46</v>
      </c>
      <c r="Q98" s="89">
        <v>148</v>
      </c>
      <c r="R98" s="90">
        <f t="shared" ref="R98" si="1134">RANK(Q98,Q$5:Q$104,0)</f>
        <v>28</v>
      </c>
      <c r="S98" s="89"/>
      <c r="T98" s="90"/>
      <c r="U98" s="89">
        <v>107</v>
      </c>
      <c r="V98" s="90">
        <f t="shared" ref="V98" si="1135">RANK(U98,U$5:U$104,0)</f>
        <v>70</v>
      </c>
      <c r="W98" s="72">
        <v>136</v>
      </c>
      <c r="X98" s="90">
        <f t="shared" ref="X98" si="1136">RANK(W98,W$5:W$104,0)</f>
        <v>81</v>
      </c>
      <c r="Y98" s="91">
        <v>138</v>
      </c>
      <c r="Z98" s="90">
        <f t="shared" ref="Z98" si="1137">RANK(Y98,Y$5:Y$104,0)</f>
        <v>66</v>
      </c>
      <c r="AA98" s="108">
        <f t="shared" si="796"/>
        <v>129.6</v>
      </c>
      <c r="AB98" s="90">
        <f t="shared" si="797"/>
        <v>60</v>
      </c>
      <c r="AE98" s="166">
        <v>294</v>
      </c>
      <c r="AF98" s="89">
        <v>190</v>
      </c>
      <c r="AG98" s="90">
        <f t="shared" ref="AG98" si="1138">RANK(AF98,AF$5:AF$104,0)</f>
        <v>2</v>
      </c>
      <c r="AH98" s="24">
        <v>186</v>
      </c>
      <c r="AI98" s="90">
        <f t="shared" ref="AI98" si="1139">RANK(AH98,AH$5:AH$104,0)</f>
        <v>51</v>
      </c>
      <c r="AJ98" s="72">
        <v>181</v>
      </c>
      <c r="AK98" s="90">
        <f t="shared" ref="AK98" si="1140">RANK(AJ98,AJ$5:AJ$104,0)</f>
        <v>1</v>
      </c>
      <c r="AL98" s="108">
        <f t="shared" si="801"/>
        <v>185.66666666666666</v>
      </c>
      <c r="AM98" s="90">
        <f t="shared" si="802"/>
        <v>2</v>
      </c>
    </row>
    <row r="99" spans="1:39" x14ac:dyDescent="0.2">
      <c r="A99" s="6">
        <v>295</v>
      </c>
      <c r="B99" s="92" t="s">
        <v>250</v>
      </c>
      <c r="C99" s="89">
        <v>106</v>
      </c>
      <c r="D99" s="90">
        <f t="shared" ref="D99" si="1141">RANK(C99,C$5:C$104,0)</f>
        <v>85</v>
      </c>
      <c r="E99" s="89">
        <v>112</v>
      </c>
      <c r="F99" s="90">
        <f t="shared" ref="F99" si="1142">RANK(E99,E$5:E$104,0)</f>
        <v>29</v>
      </c>
      <c r="G99" s="89">
        <v>143</v>
      </c>
      <c r="H99" s="90">
        <f t="shared" si="788"/>
        <v>10</v>
      </c>
      <c r="I99" s="246">
        <v>111</v>
      </c>
      <c r="J99" s="90">
        <f t="shared" si="788"/>
        <v>87</v>
      </c>
      <c r="K99" s="89">
        <v>135</v>
      </c>
      <c r="L99" s="90">
        <f t="shared" ref="L99" si="1143">RANK(K99,K$5:K$104,0)</f>
        <v>56</v>
      </c>
      <c r="M99" s="249">
        <v>150</v>
      </c>
      <c r="N99" s="90">
        <f t="shared" ref="N99" si="1144">RANK(M99,M$5:M$104,0)</f>
        <v>28</v>
      </c>
      <c r="O99" s="87">
        <v>154</v>
      </c>
      <c r="P99" s="90">
        <f t="shared" ref="P99" si="1145">RANK(O99,O$5:O$104,0)</f>
        <v>23</v>
      </c>
      <c r="Q99" s="89">
        <v>148</v>
      </c>
      <c r="R99" s="90">
        <f t="shared" ref="R99" si="1146">RANK(Q99,Q$5:Q$104,0)</f>
        <v>28</v>
      </c>
      <c r="S99" s="89"/>
      <c r="T99" s="90"/>
      <c r="U99" s="89">
        <v>107</v>
      </c>
      <c r="V99" s="90">
        <f t="shared" ref="V99" si="1147">RANK(U99,U$5:U$104,0)</f>
        <v>70</v>
      </c>
      <c r="W99" s="72">
        <v>136</v>
      </c>
      <c r="X99" s="90">
        <f t="shared" ref="X99" si="1148">RANK(W99,W$5:W$104,0)</f>
        <v>81</v>
      </c>
      <c r="Y99" s="91">
        <v>137</v>
      </c>
      <c r="Z99" s="90">
        <f t="shared" ref="Z99" si="1149">RANK(Y99,Y$5:Y$104,0)</f>
        <v>71</v>
      </c>
      <c r="AA99" s="108">
        <f t="shared" si="796"/>
        <v>130.19999999999999</v>
      </c>
      <c r="AB99" s="90">
        <f t="shared" si="797"/>
        <v>51</v>
      </c>
      <c r="AE99" s="166">
        <v>295</v>
      </c>
      <c r="AF99" s="89">
        <v>189</v>
      </c>
      <c r="AG99" s="90">
        <f t="shared" ref="AG99" si="1150">RANK(AF99,AF$5:AF$104,0)</f>
        <v>6</v>
      </c>
      <c r="AH99" s="24">
        <v>188</v>
      </c>
      <c r="AI99" s="90">
        <f t="shared" ref="AI99" si="1151">RANK(AH99,AH$5:AH$104,0)</f>
        <v>8</v>
      </c>
      <c r="AJ99" s="72">
        <v>175</v>
      </c>
      <c r="AK99" s="90">
        <f t="shared" ref="AK99" si="1152">RANK(AJ99,AJ$5:AJ$104,0)</f>
        <v>75</v>
      </c>
      <c r="AL99" s="108">
        <f t="shared" si="801"/>
        <v>184</v>
      </c>
      <c r="AM99" s="90">
        <f t="shared" si="802"/>
        <v>26</v>
      </c>
    </row>
    <row r="100" spans="1:39" x14ac:dyDescent="0.2">
      <c r="A100" s="6">
        <v>296</v>
      </c>
      <c r="B100" s="86" t="s">
        <v>253</v>
      </c>
      <c r="C100" s="89">
        <v>107</v>
      </c>
      <c r="D100" s="90">
        <f t="shared" ref="D100" si="1153">RANK(C100,C$5:C$104,0)</f>
        <v>66</v>
      </c>
      <c r="E100" s="89">
        <v>124</v>
      </c>
      <c r="F100" s="90">
        <f t="shared" ref="F100" si="1154">RANK(E100,E$5:E$104,0)</f>
        <v>13</v>
      </c>
      <c r="G100" s="89">
        <v>139</v>
      </c>
      <c r="H100" s="90">
        <f t="shared" si="788"/>
        <v>44</v>
      </c>
      <c r="I100" s="246">
        <v>113</v>
      </c>
      <c r="J100" s="90">
        <f t="shared" si="788"/>
        <v>75</v>
      </c>
      <c r="K100" s="89">
        <v>137</v>
      </c>
      <c r="L100" s="90">
        <f t="shared" ref="L100" si="1155">RANK(K100,K$5:K$104,0)</f>
        <v>22</v>
      </c>
      <c r="M100" s="249">
        <v>153</v>
      </c>
      <c r="N100" s="90">
        <f t="shared" ref="N100" si="1156">RANK(M100,M$5:M$104,0)</f>
        <v>7</v>
      </c>
      <c r="O100" s="87">
        <v>153</v>
      </c>
      <c r="P100" s="90">
        <f t="shared" ref="P100" si="1157">RANK(O100,O$5:O$104,0)</f>
        <v>46</v>
      </c>
      <c r="Q100" s="89">
        <v>148</v>
      </c>
      <c r="R100" s="90">
        <f t="shared" ref="R100" si="1158">RANK(Q100,Q$5:Q$104,0)</f>
        <v>28</v>
      </c>
      <c r="S100" s="89">
        <v>165</v>
      </c>
      <c r="T100" s="90">
        <f t="shared" ref="T100" si="1159">RANK(S100,S$5:S$104,0)</f>
        <v>1</v>
      </c>
      <c r="U100" s="89">
        <v>107</v>
      </c>
      <c r="V100" s="90">
        <f t="shared" ref="V100" si="1160">RANK(U100,U$5:U$104,0)</f>
        <v>70</v>
      </c>
      <c r="W100" s="72">
        <v>138</v>
      </c>
      <c r="X100" s="90">
        <f t="shared" ref="X100" si="1161">RANK(W100,W$5:W$104,0)</f>
        <v>44</v>
      </c>
      <c r="Y100" s="91">
        <v>162</v>
      </c>
      <c r="Z100" s="90">
        <f t="shared" ref="Z100" si="1162">RANK(Y100,Y$5:Y$104,0)</f>
        <v>9</v>
      </c>
      <c r="AA100" s="108">
        <f t="shared" si="796"/>
        <v>131.9</v>
      </c>
      <c r="AB100" s="90">
        <f t="shared" si="797"/>
        <v>32</v>
      </c>
      <c r="AE100" s="166">
        <v>296</v>
      </c>
      <c r="AF100" s="89">
        <v>181</v>
      </c>
      <c r="AG100" s="90">
        <f t="shared" ref="AG100" si="1163">RANK(AF100,AF$5:AF$104,0)</f>
        <v>80</v>
      </c>
      <c r="AH100" s="24">
        <v>188</v>
      </c>
      <c r="AI100" s="90">
        <f t="shared" ref="AI100" si="1164">RANK(AH100,AH$5:AH$104,0)</f>
        <v>8</v>
      </c>
      <c r="AJ100" s="72">
        <v>181</v>
      </c>
      <c r="AK100" s="90">
        <f t="shared" ref="AK100" si="1165">RANK(AJ100,AJ$5:AJ$104,0)</f>
        <v>1</v>
      </c>
      <c r="AL100" s="108">
        <f t="shared" si="801"/>
        <v>183.33333333333334</v>
      </c>
      <c r="AM100" s="90">
        <f t="shared" si="802"/>
        <v>42</v>
      </c>
    </row>
    <row r="101" spans="1:39" x14ac:dyDescent="0.2">
      <c r="A101" s="6">
        <v>297</v>
      </c>
      <c r="B101" s="93" t="s">
        <v>256</v>
      </c>
      <c r="C101" s="89">
        <v>107</v>
      </c>
      <c r="D101" s="90">
        <f t="shared" ref="D101" si="1166">RANK(C101,C$5:C$104,0)</f>
        <v>66</v>
      </c>
      <c r="E101" s="89">
        <v>106</v>
      </c>
      <c r="F101" s="90">
        <f t="shared" ref="F101" si="1167">RANK(E101,E$5:E$104,0)</f>
        <v>52</v>
      </c>
      <c r="G101" s="89">
        <v>139</v>
      </c>
      <c r="H101" s="90">
        <f t="shared" si="788"/>
        <v>44</v>
      </c>
      <c r="I101" s="246">
        <v>120</v>
      </c>
      <c r="J101" s="90">
        <f t="shared" si="788"/>
        <v>17</v>
      </c>
      <c r="K101" s="89">
        <v>134</v>
      </c>
      <c r="L101" s="90">
        <f t="shared" ref="L101" si="1168">RANK(K101,K$5:K$104,0)</f>
        <v>63</v>
      </c>
      <c r="M101" s="249">
        <v>147</v>
      </c>
      <c r="N101" s="90">
        <f t="shared" ref="N101" si="1169">RANK(M101,M$5:M$104,0)</f>
        <v>79</v>
      </c>
      <c r="O101" s="87">
        <v>153</v>
      </c>
      <c r="P101" s="90">
        <f t="shared" ref="P101" si="1170">RANK(O101,O$5:O$104,0)</f>
        <v>46</v>
      </c>
      <c r="Q101" s="89">
        <v>140</v>
      </c>
      <c r="R101" s="90">
        <f t="shared" ref="R101" si="1171">RANK(Q101,Q$5:Q$104,0)</f>
        <v>70</v>
      </c>
      <c r="S101" s="89">
        <v>165</v>
      </c>
      <c r="T101" s="90">
        <f t="shared" ref="T101" si="1172">RANK(S101,S$5:S$104,0)</f>
        <v>1</v>
      </c>
      <c r="U101" s="89">
        <v>105</v>
      </c>
      <c r="V101" s="90">
        <f t="shared" ref="V101" si="1173">RANK(U101,U$5:U$104,0)</f>
        <v>82</v>
      </c>
      <c r="W101" s="72">
        <v>137</v>
      </c>
      <c r="X101" s="90">
        <f t="shared" ref="X101" si="1174">RANK(W101,W$5:W$104,0)</f>
        <v>66</v>
      </c>
      <c r="Y101" s="91">
        <v>135</v>
      </c>
      <c r="Z101" s="90">
        <f t="shared" ref="Z101" si="1175">RANK(Y101,Y$5:Y$104,0)</f>
        <v>80</v>
      </c>
      <c r="AA101" s="108">
        <f t="shared" si="796"/>
        <v>128.80000000000001</v>
      </c>
      <c r="AB101" s="90">
        <f t="shared" si="797"/>
        <v>73</v>
      </c>
      <c r="AE101" s="166">
        <v>297</v>
      </c>
      <c r="AF101" s="89">
        <v>188</v>
      </c>
      <c r="AG101" s="90">
        <f t="shared" ref="AG101" si="1176">RANK(AF101,AF$5:AF$104,0)</f>
        <v>15</v>
      </c>
      <c r="AH101" s="24">
        <v>187</v>
      </c>
      <c r="AI101" s="90">
        <f t="shared" ref="AI101" si="1177">RANK(AH101,AH$5:AH$104,0)</f>
        <v>31</v>
      </c>
      <c r="AJ101" s="72">
        <v>175</v>
      </c>
      <c r="AK101" s="90">
        <f t="shared" ref="AK101" si="1178">RANK(AJ101,AJ$5:AJ$104,0)</f>
        <v>75</v>
      </c>
      <c r="AL101" s="108">
        <f t="shared" si="801"/>
        <v>183.33333333333334</v>
      </c>
      <c r="AM101" s="90">
        <f t="shared" si="802"/>
        <v>42</v>
      </c>
    </row>
    <row r="102" spans="1:39" x14ac:dyDescent="0.2">
      <c r="A102" s="6">
        <v>298</v>
      </c>
      <c r="B102" s="93" t="s">
        <v>259</v>
      </c>
      <c r="C102" s="89">
        <v>108</v>
      </c>
      <c r="D102" s="90">
        <f t="shared" ref="D102" si="1179">RANK(C102,C$5:C$104,0)</f>
        <v>55</v>
      </c>
      <c r="E102" s="89">
        <v>104</v>
      </c>
      <c r="F102" s="90">
        <f t="shared" ref="F102" si="1180">RANK(E102,E$5:E$104,0)</f>
        <v>63</v>
      </c>
      <c r="G102" s="89">
        <v>139</v>
      </c>
      <c r="H102" s="90">
        <f t="shared" si="788"/>
        <v>44</v>
      </c>
      <c r="I102" s="246"/>
      <c r="J102" s="90"/>
      <c r="K102" s="89">
        <v>132</v>
      </c>
      <c r="L102" s="90">
        <f t="shared" ref="L102" si="1181">RANK(K102,K$5:K$104,0)</f>
        <v>78</v>
      </c>
      <c r="M102" s="249">
        <v>151</v>
      </c>
      <c r="N102" s="90">
        <f t="shared" ref="N102" si="1182">RANK(M102,M$5:M$104,0)</f>
        <v>16</v>
      </c>
      <c r="O102" s="87">
        <v>154</v>
      </c>
      <c r="P102" s="90">
        <f t="shared" ref="P102" si="1183">RANK(O102,O$5:O$104,0)</f>
        <v>23</v>
      </c>
      <c r="Q102" s="89">
        <v>148</v>
      </c>
      <c r="R102" s="90">
        <f t="shared" ref="R102" si="1184">RANK(Q102,Q$5:Q$104,0)</f>
        <v>28</v>
      </c>
      <c r="S102" s="89"/>
      <c r="T102" s="90"/>
      <c r="U102" s="89">
        <v>114</v>
      </c>
      <c r="V102" s="90">
        <f t="shared" ref="V102" si="1185">RANK(U102,U$5:U$104,0)</f>
        <v>17</v>
      </c>
      <c r="W102" s="72">
        <v>139</v>
      </c>
      <c r="X102" s="90">
        <f t="shared" ref="X102" si="1186">RANK(W102,W$5:W$104,0)</f>
        <v>34</v>
      </c>
      <c r="Y102" s="91">
        <v>138</v>
      </c>
      <c r="Z102" s="90">
        <f t="shared" ref="Z102" si="1187">RANK(Y102,Y$5:Y$104,0)</f>
        <v>66</v>
      </c>
      <c r="AA102" s="108">
        <f t="shared" si="796"/>
        <v>132.11111111111111</v>
      </c>
      <c r="AB102" s="90">
        <f t="shared" si="797"/>
        <v>29</v>
      </c>
      <c r="AE102" s="166">
        <v>298</v>
      </c>
      <c r="AF102" s="89">
        <v>182</v>
      </c>
      <c r="AG102" s="90">
        <f t="shared" ref="AG102" si="1188">RANK(AF102,AF$5:AF$104,0)</f>
        <v>69</v>
      </c>
      <c r="AH102" s="24">
        <v>187</v>
      </c>
      <c r="AI102" s="90">
        <f t="shared" ref="AI102" si="1189">RANK(AH102,AH$5:AH$104,0)</f>
        <v>31</v>
      </c>
      <c r="AJ102" s="72">
        <v>178</v>
      </c>
      <c r="AK102" s="90">
        <f t="shared" ref="AK102" si="1190">RANK(AJ102,AJ$5:AJ$104,0)</f>
        <v>20</v>
      </c>
      <c r="AL102" s="108">
        <f t="shared" si="801"/>
        <v>182.33333333333334</v>
      </c>
      <c r="AM102" s="90">
        <f t="shared" si="802"/>
        <v>63</v>
      </c>
    </row>
    <row r="103" spans="1:39" x14ac:dyDescent="0.2">
      <c r="A103" s="6">
        <v>299</v>
      </c>
      <c r="B103" s="93" t="s">
        <v>197</v>
      </c>
      <c r="C103" s="89">
        <v>107</v>
      </c>
      <c r="D103" s="90">
        <f t="shared" ref="D103" si="1191">RANK(C103,C$5:C$104,0)</f>
        <v>66</v>
      </c>
      <c r="E103" s="89">
        <v>102</v>
      </c>
      <c r="F103" s="90">
        <f t="shared" ref="F103" si="1192">RANK(E103,E$5:E$104,0)</f>
        <v>80</v>
      </c>
      <c r="G103" s="89">
        <v>138</v>
      </c>
      <c r="H103" s="90">
        <f t="shared" si="788"/>
        <v>61</v>
      </c>
      <c r="I103" s="246">
        <v>120</v>
      </c>
      <c r="J103" s="90">
        <f t="shared" si="788"/>
        <v>17</v>
      </c>
      <c r="K103" s="89">
        <v>132</v>
      </c>
      <c r="L103" s="90">
        <f t="shared" ref="L103" si="1193">RANK(K103,K$5:K$104,0)</f>
        <v>78</v>
      </c>
      <c r="M103" s="249">
        <v>147</v>
      </c>
      <c r="N103" s="90">
        <f t="shared" ref="N103" si="1194">RANK(M103,M$5:M$104,0)</f>
        <v>79</v>
      </c>
      <c r="O103" s="87">
        <v>147</v>
      </c>
      <c r="P103" s="90">
        <f t="shared" ref="P103" si="1195">RANK(O103,O$5:O$104,0)</f>
        <v>91</v>
      </c>
      <c r="Q103" s="89">
        <v>138</v>
      </c>
      <c r="R103" s="90">
        <f t="shared" ref="R103" si="1196">RANK(Q103,Q$5:Q$104,0)</f>
        <v>82</v>
      </c>
      <c r="S103" s="89"/>
      <c r="T103" s="90"/>
      <c r="U103" s="89">
        <v>108</v>
      </c>
      <c r="V103" s="90">
        <f t="shared" ref="V103" si="1197">RANK(U103,U$5:U$104,0)</f>
        <v>48</v>
      </c>
      <c r="W103" s="72">
        <v>136</v>
      </c>
      <c r="X103" s="90">
        <f t="shared" ref="X103" si="1198">RANK(W103,W$5:W$104,0)</f>
        <v>81</v>
      </c>
      <c r="Y103" s="91">
        <v>133</v>
      </c>
      <c r="Z103" s="90">
        <f t="shared" ref="Z103" si="1199">RANK(Y103,Y$5:Y$104,0)</f>
        <v>88</v>
      </c>
      <c r="AA103" s="108">
        <f t="shared" si="796"/>
        <v>127.5</v>
      </c>
      <c r="AB103" s="90">
        <f t="shared" si="797"/>
        <v>84</v>
      </c>
      <c r="AE103" s="166">
        <v>299</v>
      </c>
      <c r="AF103" s="89">
        <v>181</v>
      </c>
      <c r="AG103" s="90">
        <f t="shared" ref="AG103" si="1200">RANK(AF103,AF$5:AF$104,0)</f>
        <v>80</v>
      </c>
      <c r="AH103" s="24">
        <v>186</v>
      </c>
      <c r="AI103" s="90">
        <f t="shared" ref="AI103" si="1201">RANK(AH103,AH$5:AH$104,0)</f>
        <v>51</v>
      </c>
      <c r="AJ103" s="72">
        <v>178</v>
      </c>
      <c r="AK103" s="90">
        <f t="shared" ref="AK103" si="1202">RANK(AJ103,AJ$5:AJ$104,0)</f>
        <v>20</v>
      </c>
      <c r="AL103" s="108">
        <f t="shared" si="801"/>
        <v>181.66666666666666</v>
      </c>
      <c r="AM103" s="90">
        <f t="shared" si="802"/>
        <v>75</v>
      </c>
    </row>
    <row r="104" spans="1:39" x14ac:dyDescent="0.2">
      <c r="A104" s="17">
        <v>300</v>
      </c>
      <c r="B104" s="94" t="s">
        <v>262</v>
      </c>
      <c r="C104" s="97">
        <v>107</v>
      </c>
      <c r="D104" s="98">
        <f t="shared" ref="D104" si="1203">RANK(C104,C$5:C$104,0)</f>
        <v>66</v>
      </c>
      <c r="E104" s="97">
        <v>101</v>
      </c>
      <c r="F104" s="98">
        <f t="shared" ref="F104" si="1204">RANK(E104,E$5:E$104,0)</f>
        <v>84</v>
      </c>
      <c r="G104" s="97">
        <v>139</v>
      </c>
      <c r="H104" s="98">
        <f t="shared" si="788"/>
        <v>44</v>
      </c>
      <c r="I104" s="247">
        <v>119</v>
      </c>
      <c r="J104" s="98">
        <f t="shared" si="788"/>
        <v>23</v>
      </c>
      <c r="K104" s="97">
        <v>132</v>
      </c>
      <c r="L104" s="98">
        <f t="shared" ref="L104" si="1205">RANK(K104,K$5:K$104,0)</f>
        <v>78</v>
      </c>
      <c r="M104" s="250">
        <v>144</v>
      </c>
      <c r="N104" s="98">
        <f t="shared" ref="N104" si="1206">RANK(M104,M$5:M$104,0)</f>
        <v>98</v>
      </c>
      <c r="O104" s="95">
        <v>152</v>
      </c>
      <c r="P104" s="98">
        <f t="shared" ref="P104" si="1207">RANK(O104,O$5:O$104,0)</f>
        <v>74</v>
      </c>
      <c r="Q104" s="97">
        <v>140</v>
      </c>
      <c r="R104" s="98">
        <f t="shared" ref="R104" si="1208">RANK(Q104,Q$5:Q$104,0)</f>
        <v>70</v>
      </c>
      <c r="S104" s="97"/>
      <c r="T104" s="98"/>
      <c r="U104" s="97">
        <v>108</v>
      </c>
      <c r="V104" s="98">
        <f t="shared" ref="V104" si="1209">RANK(U104,U$5:U$104,0)</f>
        <v>48</v>
      </c>
      <c r="W104" s="73">
        <v>137</v>
      </c>
      <c r="X104" s="98">
        <f t="shared" ref="X104" si="1210">RANK(W104,W$5:W$104,0)</f>
        <v>66</v>
      </c>
      <c r="Y104" s="99">
        <v>133</v>
      </c>
      <c r="Z104" s="98">
        <f t="shared" ref="Z104" si="1211">RANK(Y104,Y$5:Y$104,0)</f>
        <v>88</v>
      </c>
      <c r="AA104" s="110">
        <f t="shared" si="796"/>
        <v>127.9</v>
      </c>
      <c r="AB104" s="98">
        <f t="shared" si="797"/>
        <v>78</v>
      </c>
      <c r="AE104" s="179">
        <v>300</v>
      </c>
      <c r="AF104" s="97">
        <v>181</v>
      </c>
      <c r="AG104" s="98">
        <f t="shared" ref="AG104" si="1212">RANK(AF104,AF$5:AF$104,0)</f>
        <v>80</v>
      </c>
      <c r="AH104" s="25">
        <v>185</v>
      </c>
      <c r="AI104" s="98">
        <f t="shared" ref="AI104" si="1213">RANK(AH104,AH$5:AH$104,0)</f>
        <v>75</v>
      </c>
      <c r="AJ104" s="73">
        <v>178</v>
      </c>
      <c r="AK104" s="98">
        <f t="shared" ref="AK104" si="1214">RANK(AJ104,AJ$5:AJ$104,0)</f>
        <v>20</v>
      </c>
      <c r="AL104" s="110">
        <f t="shared" si="801"/>
        <v>181.33333333333334</v>
      </c>
      <c r="AM104" s="98">
        <f t="shared" si="802"/>
        <v>84</v>
      </c>
    </row>
    <row r="105" spans="1:39" x14ac:dyDescent="0.2">
      <c r="B105" s="278" t="s">
        <v>489</v>
      </c>
      <c r="C105" s="276">
        <f>AVERAGE(C5:C104)</f>
        <v>110.77</v>
      </c>
      <c r="D105" s="277"/>
      <c r="E105" s="276">
        <f t="shared" ref="E105" si="1215">AVERAGE(E5:E104)</f>
        <v>110.06</v>
      </c>
      <c r="F105" s="277"/>
      <c r="G105" s="276">
        <f t="shared" ref="G105" si="1216">AVERAGE(G5:G104)</f>
        <v>139.32</v>
      </c>
      <c r="H105" s="277"/>
      <c r="I105" s="276">
        <f t="shared" ref="I105" si="1217">AVERAGE(I5:I104)</f>
        <v>116.6969696969697</v>
      </c>
      <c r="J105" s="277"/>
      <c r="K105" s="276">
        <f t="shared" ref="K105" si="1218">AVERAGE(K5:K104)</f>
        <v>135.05000000000001</v>
      </c>
      <c r="L105" s="277"/>
      <c r="M105" s="276">
        <f t="shared" ref="M105" si="1219">AVERAGE(M5:M104)</f>
        <v>149.34</v>
      </c>
      <c r="N105" s="277"/>
      <c r="O105" s="276">
        <f t="shared" ref="O105" si="1220">AVERAGE(O5:O104)</f>
        <v>153.15</v>
      </c>
      <c r="P105" s="277"/>
      <c r="Q105" s="276">
        <f t="shared" ref="Q105" si="1221">AVERAGE(Q5:Q104)</f>
        <v>144.69</v>
      </c>
      <c r="R105" s="277"/>
      <c r="S105" s="276">
        <f t="shared" ref="S105" si="1222">AVERAGE(S5:S104)</f>
        <v>165</v>
      </c>
      <c r="T105" s="277"/>
      <c r="U105" s="276">
        <f t="shared" ref="U105" si="1223">AVERAGE(U5:U104)</f>
        <v>110.6</v>
      </c>
      <c r="V105" s="277"/>
      <c r="W105" s="276">
        <f t="shared" ref="W105" si="1224">AVERAGE(W5:W104)</f>
        <v>139.4</v>
      </c>
      <c r="X105" s="277"/>
      <c r="Y105" s="276">
        <f t="shared" ref="Y105" si="1225">AVERAGE(Y5:Y104)</f>
        <v>145.84</v>
      </c>
      <c r="Z105" s="277"/>
      <c r="AA105" s="276">
        <f t="shared" ref="AA105" si="1226">AVERAGE(AA5:AA104)</f>
        <v>130.92311111111107</v>
      </c>
      <c r="AB105" s="277"/>
      <c r="AE105" s="278" t="s">
        <v>489</v>
      </c>
      <c r="AF105" s="276">
        <f t="shared" ref="AF105" si="1227">AVERAGE(AF5:AF104)</f>
        <v>184.75</v>
      </c>
      <c r="AG105" s="277"/>
      <c r="AH105" s="276">
        <f t="shared" ref="AH105" si="1228">AVERAGE(AH5:AH104)</f>
        <v>186.54</v>
      </c>
      <c r="AI105" s="277"/>
      <c r="AJ105" s="276">
        <f t="shared" ref="AJ105" si="1229">AVERAGE(AJ5:AJ104)</f>
        <v>177.79</v>
      </c>
      <c r="AK105" s="277"/>
      <c r="AL105" s="276">
        <f t="shared" ref="AL105" si="1230">AVERAGE(AL5:AL104)</f>
        <v>183.02666666666656</v>
      </c>
      <c r="AM105" s="277"/>
    </row>
  </sheetData>
  <conditionalFormatting sqref="AE29 AE39 AE49 AE59 AE69 AE79 AE89 AE99 AE21:AE24 AE31:AE34 AE41:AE44 AE51:AE54 AE61:AE64 AE71:AE74 AE81:AE84 AE91:AE94 AE101:AE104 AE9 AE11:AE14 AE19 A9 A11:A14 A19 A29 A39 A49 A59 A69 A79 A89 A99 A21:A24 A31:A34 A41:A44 A51:A54 A61:A64 A71:A74 A81:A84 A91:A94 A101:A104">
    <cfRule type="cellIs" dxfId="4" priority="3" stopIfTrue="1" operator="greaterThan">
      <formula>991194</formula>
    </cfRule>
  </conditionalFormatting>
  <printOptions gridLines="1"/>
  <pageMargins left="0.70866141732283472" right="0.70866141732283472" top="0.74803149606299213" bottom="0.74803149606299213" header="0.31496062992125984" footer="0.31496062992125984"/>
  <pageSetup paperSize="9" orientation="portrait" verticalDpi="0" r:id="rId1"/>
  <ignoredErrors>
    <ignoredError sqref="AA5:AA104 AL5:AL10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5"/>
  <sheetViews>
    <sheetView workbookViewId="0">
      <pane xSplit="2" ySplit="4" topLeftCell="C5" activePane="bottomRight" state="frozen"/>
      <selection pane="topRight" activeCell="C1" sqref="C1"/>
      <selection pane="bottomLeft" activeCell="A5" sqref="A5"/>
      <selection pane="bottomRight" activeCell="B105" sqref="B105"/>
    </sheetView>
  </sheetViews>
  <sheetFormatPr defaultRowHeight="12" x14ac:dyDescent="0.2"/>
  <cols>
    <col min="1" max="1" width="9.140625" style="1"/>
    <col min="2" max="2" width="50.7109375" style="1" customWidth="1"/>
    <col min="3" max="3" width="5.28515625" style="1" customWidth="1"/>
    <col min="4" max="6" width="5.5703125" style="1" customWidth="1"/>
    <col min="7" max="28" width="5.140625" style="1" customWidth="1"/>
    <col min="29" max="16384" width="9.140625" style="1"/>
  </cols>
  <sheetData>
    <row r="1" spans="1:28" s="30" customFormat="1" x14ac:dyDescent="0.2">
      <c r="A1" s="30" t="s">
        <v>486</v>
      </c>
      <c r="C1" s="187" t="s">
        <v>502</v>
      </c>
    </row>
    <row r="2" spans="1:28" s="30" customFormat="1" x14ac:dyDescent="0.2"/>
    <row r="3" spans="1:28" s="30" customFormat="1" x14ac:dyDescent="0.2">
      <c r="C3" s="112" t="s">
        <v>561</v>
      </c>
      <c r="D3" s="50"/>
      <c r="E3" s="112" t="s">
        <v>570</v>
      </c>
      <c r="F3" s="50"/>
      <c r="G3" s="75" t="s">
        <v>296</v>
      </c>
      <c r="H3" s="76"/>
      <c r="I3" s="75" t="s">
        <v>511</v>
      </c>
      <c r="J3" s="76"/>
      <c r="K3" s="75" t="s">
        <v>552</v>
      </c>
      <c r="L3" s="76"/>
      <c r="M3" s="75" t="s">
        <v>286</v>
      </c>
      <c r="N3" s="76"/>
      <c r="O3" s="75" t="s">
        <v>525</v>
      </c>
      <c r="P3" s="76"/>
      <c r="Q3" s="75" t="s">
        <v>313</v>
      </c>
      <c r="R3" s="76"/>
      <c r="S3" s="75" t="s">
        <v>340</v>
      </c>
      <c r="T3" s="76"/>
      <c r="U3" s="75" t="s">
        <v>384</v>
      </c>
      <c r="V3" s="76"/>
      <c r="W3" s="75" t="s">
        <v>389</v>
      </c>
      <c r="X3" s="76"/>
      <c r="Y3" s="75" t="s">
        <v>368</v>
      </c>
      <c r="Z3" s="76"/>
      <c r="AA3" s="75" t="s">
        <v>485</v>
      </c>
      <c r="AB3" s="76"/>
    </row>
    <row r="4" spans="1:28" s="30" customFormat="1" x14ac:dyDescent="0.2">
      <c r="A4" s="48" t="s">
        <v>487</v>
      </c>
      <c r="B4" s="262" t="s">
        <v>3</v>
      </c>
      <c r="C4" s="261" t="s">
        <v>268</v>
      </c>
      <c r="D4" s="78" t="s">
        <v>267</v>
      </c>
      <c r="E4" s="261" t="s">
        <v>268</v>
      </c>
      <c r="F4" s="78" t="s">
        <v>267</v>
      </c>
      <c r="G4" s="74" t="s">
        <v>268</v>
      </c>
      <c r="H4" s="79" t="s">
        <v>267</v>
      </c>
      <c r="I4" s="74" t="s">
        <v>268</v>
      </c>
      <c r="J4" s="79" t="s">
        <v>267</v>
      </c>
      <c r="K4" s="74" t="s">
        <v>268</v>
      </c>
      <c r="L4" s="79" t="s">
        <v>267</v>
      </c>
      <c r="M4" s="74" t="s">
        <v>268</v>
      </c>
      <c r="N4" s="79" t="s">
        <v>267</v>
      </c>
      <c r="O4" s="74" t="s">
        <v>268</v>
      </c>
      <c r="P4" s="256" t="s">
        <v>267</v>
      </c>
      <c r="Q4" s="74" t="s">
        <v>268</v>
      </c>
      <c r="R4" s="79" t="s">
        <v>267</v>
      </c>
      <c r="S4" s="74" t="s">
        <v>268</v>
      </c>
      <c r="T4" s="79" t="s">
        <v>267</v>
      </c>
      <c r="U4" s="74" t="s">
        <v>268</v>
      </c>
      <c r="V4" s="79" t="s">
        <v>267</v>
      </c>
      <c r="W4" s="74" t="s">
        <v>268</v>
      </c>
      <c r="X4" s="79" t="s">
        <v>267</v>
      </c>
      <c r="Y4" s="74" t="s">
        <v>268</v>
      </c>
      <c r="Z4" s="79" t="s">
        <v>267</v>
      </c>
      <c r="AA4" s="102" t="s">
        <v>268</v>
      </c>
      <c r="AB4" s="103" t="s">
        <v>267</v>
      </c>
    </row>
    <row r="5" spans="1:28" x14ac:dyDescent="0.2">
      <c r="A5" s="3">
        <v>201</v>
      </c>
      <c r="B5" s="80" t="s">
        <v>10</v>
      </c>
      <c r="C5" s="83">
        <v>96</v>
      </c>
      <c r="D5" s="84">
        <f>RANK(C5,C$5:C$104,0)</f>
        <v>1</v>
      </c>
      <c r="E5" s="83">
        <v>118</v>
      </c>
      <c r="F5" s="84">
        <f>RANK(E5,E$5:E$104,0)</f>
        <v>42</v>
      </c>
      <c r="G5" s="83">
        <v>110</v>
      </c>
      <c r="H5" s="84">
        <f>RANK(G5,G$5:G$104,0)</f>
        <v>16</v>
      </c>
      <c r="I5" s="245">
        <v>90</v>
      </c>
      <c r="J5" s="84">
        <f>RANK(I5,I$5:I$104,0)</f>
        <v>79</v>
      </c>
      <c r="K5" s="251">
        <v>110</v>
      </c>
      <c r="L5" s="84">
        <f>RANK(K5,K$5:K$104,0)</f>
        <v>76</v>
      </c>
      <c r="M5" s="23">
        <v>75</v>
      </c>
      <c r="N5" s="84">
        <f>RANK(M5,M$5:M$104,0)</f>
        <v>59</v>
      </c>
      <c r="O5" s="81">
        <v>63</v>
      </c>
      <c r="P5" s="84">
        <f>RANK(O5,O$5:O$104,0)</f>
        <v>92</v>
      </c>
      <c r="Q5" s="104" t="s">
        <v>317</v>
      </c>
      <c r="R5" s="84">
        <f>RANK(Q5,Q$5:Q$104,0)</f>
        <v>26</v>
      </c>
      <c r="S5" s="105">
        <v>107.67</v>
      </c>
      <c r="T5" s="84">
        <f>RANK(S5,S$5:S$104,0)</f>
        <v>68</v>
      </c>
      <c r="U5" s="106">
        <v>114</v>
      </c>
      <c r="V5" s="84">
        <f>RANK(U5,U$5:U$104,0)</f>
        <v>42</v>
      </c>
      <c r="W5" s="106">
        <v>85</v>
      </c>
      <c r="X5" s="84">
        <f>RANK(W5,W$5:W$104,0)</f>
        <v>48</v>
      </c>
      <c r="Y5" s="85">
        <v>105</v>
      </c>
      <c r="Z5" s="82">
        <f>RANK(Y5,Y$5:Y$104,0)</f>
        <v>24</v>
      </c>
      <c r="AA5" s="106">
        <f>AVERAGE(G5,I5,K5,M5,O5,Q5,S5,U5,W5,Y5,C5,E5)</f>
        <v>97.606363636363639</v>
      </c>
      <c r="AB5" s="84">
        <f>RANK(AA5,AA$5:AA$104,0)</f>
        <v>48</v>
      </c>
    </row>
    <row r="6" spans="1:28" x14ac:dyDescent="0.2">
      <c r="A6" s="6">
        <v>202</v>
      </c>
      <c r="B6" s="86" t="s">
        <v>13</v>
      </c>
      <c r="C6" s="89">
        <v>84</v>
      </c>
      <c r="D6" s="90">
        <f t="shared" ref="D6" si="0">RANK(C6,C$5:C$104,0)</f>
        <v>5</v>
      </c>
      <c r="E6" s="89">
        <v>125</v>
      </c>
      <c r="F6" s="90">
        <f t="shared" ref="F6" si="1">RANK(E6,E$5:E$104,0)</f>
        <v>21</v>
      </c>
      <c r="G6" s="89">
        <v>110</v>
      </c>
      <c r="H6" s="90">
        <f t="shared" ref="H6:J69" si="2">RANK(G6,G$5:G$104,0)</f>
        <v>16</v>
      </c>
      <c r="I6" s="246">
        <v>115</v>
      </c>
      <c r="J6" s="90">
        <f t="shared" si="2"/>
        <v>10</v>
      </c>
      <c r="K6" s="154">
        <v>135</v>
      </c>
      <c r="L6" s="90">
        <f t="shared" ref="L6" si="3">RANK(K6,K$5:K$104,0)</f>
        <v>21</v>
      </c>
      <c r="M6" s="24">
        <v>82</v>
      </c>
      <c r="N6" s="90">
        <f t="shared" ref="N6" si="4">RANK(M6,M$5:M$104,0)</f>
        <v>26</v>
      </c>
      <c r="O6" s="87">
        <v>67</v>
      </c>
      <c r="P6" s="90">
        <f t="shared" ref="P6" si="5">RANK(O6,O$5:O$104,0)</f>
        <v>73</v>
      </c>
      <c r="Q6" s="89">
        <v>125</v>
      </c>
      <c r="R6" s="90">
        <f t="shared" ref="R6" si="6">RANK(Q6,Q$5:Q$104,0)</f>
        <v>4</v>
      </c>
      <c r="S6" s="107">
        <v>119.67</v>
      </c>
      <c r="T6" s="90">
        <f t="shared" ref="T6" si="7">RANK(S6,S$5:S$104,0)</f>
        <v>21</v>
      </c>
      <c r="U6" s="108">
        <v>127</v>
      </c>
      <c r="V6" s="90">
        <f t="shared" ref="V6" si="8">RANK(U6,U$5:U$104,0)</f>
        <v>10</v>
      </c>
      <c r="W6" s="108">
        <v>85</v>
      </c>
      <c r="X6" s="90">
        <f t="shared" ref="X6" si="9">RANK(W6,W$5:W$104,0)</f>
        <v>48</v>
      </c>
      <c r="Y6" s="91">
        <v>105</v>
      </c>
      <c r="Z6" s="88">
        <f t="shared" ref="Z6" si="10">RANK(Y6,Y$5:Y$104,0)</f>
        <v>24</v>
      </c>
      <c r="AA6" s="108">
        <f t="shared" ref="AA6:AA69" si="11">AVERAGE(G6,I6,K6,M6,O6,Q6,S6,U6,W6,Y6,C6,E6)</f>
        <v>106.63916666666667</v>
      </c>
      <c r="AB6" s="90">
        <f t="shared" ref="AB6" si="12">RANK(AA6,AA$5:AA$104,0)</f>
        <v>16</v>
      </c>
    </row>
    <row r="7" spans="1:28" x14ac:dyDescent="0.2">
      <c r="A7" s="6">
        <v>203</v>
      </c>
      <c r="B7" s="86" t="s">
        <v>15</v>
      </c>
      <c r="C7" s="89">
        <v>71</v>
      </c>
      <c r="D7" s="90">
        <f t="shared" ref="D7" si="13">RANK(C7,C$5:C$104,0)</f>
        <v>37</v>
      </c>
      <c r="E7" s="89">
        <v>119</v>
      </c>
      <c r="F7" s="90">
        <f t="shared" ref="F7" si="14">RANK(E7,E$5:E$104,0)</f>
        <v>39</v>
      </c>
      <c r="G7" s="89">
        <v>95</v>
      </c>
      <c r="H7" s="90">
        <f t="shared" si="2"/>
        <v>77</v>
      </c>
      <c r="I7" s="246">
        <v>95</v>
      </c>
      <c r="J7" s="90">
        <f t="shared" si="2"/>
        <v>54</v>
      </c>
      <c r="K7" s="154">
        <v>130</v>
      </c>
      <c r="L7" s="90">
        <f t="shared" ref="L7" si="15">RANK(K7,K$5:K$104,0)</f>
        <v>36</v>
      </c>
      <c r="M7" s="24">
        <v>80</v>
      </c>
      <c r="N7" s="90">
        <f t="shared" ref="N7" si="16">RANK(M7,M$5:M$104,0)</f>
        <v>32</v>
      </c>
      <c r="O7" s="87">
        <v>64</v>
      </c>
      <c r="P7" s="90">
        <f t="shared" ref="P7" si="17">RANK(O7,O$5:O$104,0)</f>
        <v>90</v>
      </c>
      <c r="Q7" s="89">
        <v>105</v>
      </c>
      <c r="R7" s="90">
        <f t="shared" ref="R7" si="18">RANK(Q7,Q$5:Q$104,0)</f>
        <v>34</v>
      </c>
      <c r="S7" s="107">
        <v>117.67</v>
      </c>
      <c r="T7" s="90">
        <f t="shared" ref="T7" si="19">RANK(S7,S$5:S$104,0)</f>
        <v>27</v>
      </c>
      <c r="U7" s="108">
        <v>111</v>
      </c>
      <c r="V7" s="90">
        <f t="shared" ref="V7" si="20">RANK(U7,U$5:U$104,0)</f>
        <v>52</v>
      </c>
      <c r="W7" s="108">
        <v>105</v>
      </c>
      <c r="X7" s="90">
        <f t="shared" ref="X7" si="21">RANK(W7,W$5:W$104,0)</f>
        <v>10</v>
      </c>
      <c r="Y7" s="91">
        <v>105</v>
      </c>
      <c r="Z7" s="88">
        <f t="shared" ref="Z7" si="22">RANK(Y7,Y$5:Y$104,0)</f>
        <v>24</v>
      </c>
      <c r="AA7" s="108">
        <f t="shared" si="11"/>
        <v>99.805833333333339</v>
      </c>
      <c r="AB7" s="90">
        <f t="shared" ref="AB7" si="23">RANK(AA7,AA$5:AA$104,0)</f>
        <v>41</v>
      </c>
    </row>
    <row r="8" spans="1:28" x14ac:dyDescent="0.2">
      <c r="A8" s="6">
        <v>204</v>
      </c>
      <c r="B8" s="86" t="s">
        <v>17</v>
      </c>
      <c r="C8" s="89">
        <v>84</v>
      </c>
      <c r="D8" s="90">
        <f t="shared" ref="D8" si="24">RANK(C8,C$5:C$104,0)</f>
        <v>5</v>
      </c>
      <c r="E8" s="89">
        <v>124</v>
      </c>
      <c r="F8" s="90">
        <f t="shared" ref="F8" si="25">RANK(E8,E$5:E$104,0)</f>
        <v>26</v>
      </c>
      <c r="G8" s="89">
        <v>100</v>
      </c>
      <c r="H8" s="90">
        <f t="shared" si="2"/>
        <v>48</v>
      </c>
      <c r="I8" s="246">
        <v>105</v>
      </c>
      <c r="J8" s="90">
        <f t="shared" si="2"/>
        <v>29</v>
      </c>
      <c r="K8" s="154">
        <v>133</v>
      </c>
      <c r="L8" s="90">
        <f t="shared" ref="L8" si="26">RANK(K8,K$5:K$104,0)</f>
        <v>28</v>
      </c>
      <c r="M8" s="24">
        <v>85</v>
      </c>
      <c r="N8" s="90">
        <f t="shared" ref="N8" si="27">RANK(M8,M$5:M$104,0)</f>
        <v>17</v>
      </c>
      <c r="O8" s="87">
        <v>64</v>
      </c>
      <c r="P8" s="90">
        <f t="shared" ref="P8" si="28">RANK(O8,O$5:O$104,0)</f>
        <v>90</v>
      </c>
      <c r="Q8" s="89">
        <v>115</v>
      </c>
      <c r="R8" s="90">
        <f t="shared" ref="R8" si="29">RANK(Q8,Q$5:Q$104,0)</f>
        <v>17</v>
      </c>
      <c r="S8" s="107">
        <v>120.33</v>
      </c>
      <c r="T8" s="90">
        <f t="shared" ref="T8" si="30">RANK(S8,S$5:S$104,0)</f>
        <v>18</v>
      </c>
      <c r="U8" s="108">
        <v>118</v>
      </c>
      <c r="V8" s="90">
        <f t="shared" ref="V8" si="31">RANK(U8,U$5:U$104,0)</f>
        <v>30</v>
      </c>
      <c r="W8" s="108">
        <v>105</v>
      </c>
      <c r="X8" s="90">
        <f t="shared" ref="X8" si="32">RANK(W8,W$5:W$104,0)</f>
        <v>10</v>
      </c>
      <c r="Y8" s="91">
        <v>100</v>
      </c>
      <c r="Z8" s="88">
        <f t="shared" ref="Z8" si="33">RANK(Y8,Y$5:Y$104,0)</f>
        <v>47</v>
      </c>
      <c r="AA8" s="108">
        <f t="shared" si="11"/>
        <v>104.44416666666666</v>
      </c>
      <c r="AB8" s="90">
        <f t="shared" ref="AB8" si="34">RANK(AA8,AA$5:AA$104,0)</f>
        <v>20</v>
      </c>
    </row>
    <row r="9" spans="1:28" x14ac:dyDescent="0.2">
      <c r="A9" s="6">
        <v>205</v>
      </c>
      <c r="B9" s="92" t="s">
        <v>19</v>
      </c>
      <c r="C9" s="89">
        <v>72</v>
      </c>
      <c r="D9" s="90">
        <f t="shared" ref="D9" si="35">RANK(C9,C$5:C$104,0)</f>
        <v>31</v>
      </c>
      <c r="E9" s="89">
        <v>115</v>
      </c>
      <c r="F9" s="90">
        <f t="shared" ref="F9" si="36">RANK(E9,E$5:E$104,0)</f>
        <v>51</v>
      </c>
      <c r="G9" s="89">
        <v>80</v>
      </c>
      <c r="H9" s="90">
        <f t="shared" si="2"/>
        <v>94</v>
      </c>
      <c r="I9" s="246">
        <v>90</v>
      </c>
      <c r="J9" s="90">
        <f t="shared" si="2"/>
        <v>79</v>
      </c>
      <c r="K9" s="154">
        <v>125</v>
      </c>
      <c r="L9" s="90">
        <f t="shared" ref="L9" si="37">RANK(K9,K$5:K$104,0)</f>
        <v>48</v>
      </c>
      <c r="M9" s="24">
        <v>70</v>
      </c>
      <c r="N9" s="90">
        <f t="shared" ref="N9" si="38">RANK(M9,M$5:M$104,0)</f>
        <v>76</v>
      </c>
      <c r="O9" s="87">
        <v>67</v>
      </c>
      <c r="P9" s="90">
        <f t="shared" ref="P9" si="39">RANK(O9,O$5:O$104,0)</f>
        <v>73</v>
      </c>
      <c r="Q9" s="89">
        <v>110</v>
      </c>
      <c r="R9" s="90">
        <f t="shared" ref="R9" si="40">RANK(Q9,Q$5:Q$104,0)</f>
        <v>26</v>
      </c>
      <c r="S9" s="107">
        <v>114.33</v>
      </c>
      <c r="T9" s="90">
        <f t="shared" ref="T9" si="41">RANK(S9,S$5:S$104,0)</f>
        <v>42</v>
      </c>
      <c r="U9" s="108">
        <v>120</v>
      </c>
      <c r="V9" s="90">
        <f t="shared" ref="V9" si="42">RANK(U9,U$5:U$104,0)</f>
        <v>25</v>
      </c>
      <c r="W9" s="108">
        <v>100</v>
      </c>
      <c r="X9" s="90">
        <f t="shared" ref="X9" si="43">RANK(W9,W$5:W$104,0)</f>
        <v>19</v>
      </c>
      <c r="Y9" s="91">
        <v>100</v>
      </c>
      <c r="Z9" s="88">
        <f t="shared" ref="Z9" si="44">RANK(Y9,Y$5:Y$104,0)</f>
        <v>47</v>
      </c>
      <c r="AA9" s="108">
        <f t="shared" si="11"/>
        <v>96.944166666666661</v>
      </c>
      <c r="AB9" s="90">
        <f t="shared" ref="AB9" si="45">RANK(AA9,AA$5:AA$104,0)</f>
        <v>50</v>
      </c>
    </row>
    <row r="10" spans="1:28" x14ac:dyDescent="0.2">
      <c r="A10" s="6">
        <v>206</v>
      </c>
      <c r="B10" s="86" t="s">
        <v>21</v>
      </c>
      <c r="C10" s="89">
        <v>63</v>
      </c>
      <c r="D10" s="90">
        <f t="shared" ref="D10" si="46">RANK(C10,C$5:C$104,0)</f>
        <v>75</v>
      </c>
      <c r="E10" s="89">
        <v>102</v>
      </c>
      <c r="F10" s="90">
        <f t="shared" ref="F10" si="47">RANK(E10,E$5:E$104,0)</f>
        <v>79</v>
      </c>
      <c r="G10" s="89">
        <v>100</v>
      </c>
      <c r="H10" s="90">
        <f t="shared" si="2"/>
        <v>48</v>
      </c>
      <c r="I10" s="246">
        <v>85</v>
      </c>
      <c r="J10" s="90">
        <f t="shared" si="2"/>
        <v>89</v>
      </c>
      <c r="K10" s="154">
        <v>110</v>
      </c>
      <c r="L10" s="90">
        <f t="shared" ref="L10" si="48">RANK(K10,K$5:K$104,0)</f>
        <v>76</v>
      </c>
      <c r="M10" s="24">
        <v>91</v>
      </c>
      <c r="N10" s="90">
        <f t="shared" ref="N10" si="49">RANK(M10,M$5:M$104,0)</f>
        <v>2</v>
      </c>
      <c r="O10" s="87">
        <v>76</v>
      </c>
      <c r="P10" s="90">
        <f t="shared" ref="P10" si="50">RANK(O10,O$5:O$104,0)</f>
        <v>9</v>
      </c>
      <c r="Q10" s="89">
        <v>105</v>
      </c>
      <c r="R10" s="90">
        <f t="shared" ref="R10" si="51">RANK(Q10,Q$5:Q$104,0)</f>
        <v>34</v>
      </c>
      <c r="S10" s="107">
        <v>121</v>
      </c>
      <c r="T10" s="90">
        <f t="shared" ref="T10" si="52">RANK(S10,S$5:S$104,0)</f>
        <v>14</v>
      </c>
      <c r="U10" s="108">
        <v>95</v>
      </c>
      <c r="V10" s="90">
        <f t="shared" ref="V10" si="53">RANK(U10,U$5:U$104,0)</f>
        <v>84</v>
      </c>
      <c r="W10" s="108">
        <v>85</v>
      </c>
      <c r="X10" s="90">
        <f t="shared" ref="X10" si="54">RANK(W10,W$5:W$104,0)</f>
        <v>48</v>
      </c>
      <c r="Y10" s="91">
        <v>105</v>
      </c>
      <c r="Z10" s="88">
        <f t="shared" ref="Z10" si="55">RANK(Y10,Y$5:Y$104,0)</f>
        <v>24</v>
      </c>
      <c r="AA10" s="108">
        <f t="shared" si="11"/>
        <v>94.833333333333329</v>
      </c>
      <c r="AB10" s="90">
        <f t="shared" ref="AB10" si="56">RANK(AA10,AA$5:AA$104,0)</f>
        <v>65</v>
      </c>
    </row>
    <row r="11" spans="1:28" x14ac:dyDescent="0.2">
      <c r="A11" s="6">
        <v>207</v>
      </c>
      <c r="B11" s="93" t="s">
        <v>22</v>
      </c>
      <c r="C11" s="89">
        <v>73</v>
      </c>
      <c r="D11" s="90">
        <f t="shared" ref="D11" si="57">RANK(C11,C$5:C$104,0)</f>
        <v>25</v>
      </c>
      <c r="E11" s="89">
        <v>117</v>
      </c>
      <c r="F11" s="90">
        <f t="shared" ref="F11" si="58">RANK(E11,E$5:E$104,0)</f>
        <v>43</v>
      </c>
      <c r="G11" s="89">
        <v>100</v>
      </c>
      <c r="H11" s="90">
        <f t="shared" si="2"/>
        <v>48</v>
      </c>
      <c r="I11" s="246">
        <v>107</v>
      </c>
      <c r="J11" s="90">
        <f t="shared" si="2"/>
        <v>24</v>
      </c>
      <c r="K11" s="154">
        <v>131</v>
      </c>
      <c r="L11" s="90">
        <f t="shared" ref="L11" si="59">RANK(K11,K$5:K$104,0)</f>
        <v>34</v>
      </c>
      <c r="M11" s="24">
        <v>85</v>
      </c>
      <c r="N11" s="90">
        <f t="shared" ref="N11" si="60">RANK(M11,M$5:M$104,0)</f>
        <v>17</v>
      </c>
      <c r="O11" s="87">
        <v>71</v>
      </c>
      <c r="P11" s="90">
        <f t="shared" ref="P11" si="61">RANK(O11,O$5:O$104,0)</f>
        <v>35</v>
      </c>
      <c r="Q11" s="89">
        <v>110</v>
      </c>
      <c r="R11" s="90">
        <f t="shared" ref="R11" si="62">RANK(Q11,Q$5:Q$104,0)</f>
        <v>26</v>
      </c>
      <c r="S11" s="107">
        <v>122</v>
      </c>
      <c r="T11" s="90">
        <f t="shared" ref="T11" si="63">RANK(S11,S$5:S$104,0)</f>
        <v>9</v>
      </c>
      <c r="U11" s="108">
        <v>119</v>
      </c>
      <c r="V11" s="90">
        <f t="shared" ref="V11" si="64">RANK(U11,U$5:U$104,0)</f>
        <v>29</v>
      </c>
      <c r="W11" s="108">
        <v>85</v>
      </c>
      <c r="X11" s="90">
        <f t="shared" ref="X11" si="65">RANK(W11,W$5:W$104,0)</f>
        <v>48</v>
      </c>
      <c r="Y11" s="91">
        <v>110</v>
      </c>
      <c r="Z11" s="88">
        <f t="shared" ref="Z11" si="66">RANK(Y11,Y$5:Y$104,0)</f>
        <v>13</v>
      </c>
      <c r="AA11" s="108">
        <f t="shared" si="11"/>
        <v>102.5</v>
      </c>
      <c r="AB11" s="90">
        <f t="shared" ref="AB11" si="67">RANK(AA11,AA$5:AA$104,0)</f>
        <v>31</v>
      </c>
    </row>
    <row r="12" spans="1:28" x14ac:dyDescent="0.2">
      <c r="A12" s="6">
        <v>208</v>
      </c>
      <c r="B12" s="93" t="s">
        <v>27</v>
      </c>
      <c r="C12" s="89">
        <v>63</v>
      </c>
      <c r="D12" s="90">
        <f t="shared" ref="D12" si="68">RANK(C12,C$5:C$104,0)</f>
        <v>75</v>
      </c>
      <c r="E12" s="89">
        <v>121</v>
      </c>
      <c r="F12" s="90">
        <f t="shared" ref="F12" si="69">RANK(E12,E$5:E$104,0)</f>
        <v>30</v>
      </c>
      <c r="G12" s="89">
        <v>100</v>
      </c>
      <c r="H12" s="90">
        <f t="shared" si="2"/>
        <v>48</v>
      </c>
      <c r="I12" s="246">
        <v>95</v>
      </c>
      <c r="J12" s="90">
        <f t="shared" si="2"/>
        <v>54</v>
      </c>
      <c r="K12" s="154">
        <v>132</v>
      </c>
      <c r="L12" s="90">
        <f t="shared" ref="L12" si="70">RANK(K12,K$5:K$104,0)</f>
        <v>29</v>
      </c>
      <c r="M12" s="24">
        <v>80</v>
      </c>
      <c r="N12" s="90">
        <f t="shared" ref="N12" si="71">RANK(M12,M$5:M$104,0)</f>
        <v>32</v>
      </c>
      <c r="O12" s="87">
        <v>67</v>
      </c>
      <c r="P12" s="90">
        <f t="shared" ref="P12" si="72">RANK(O12,O$5:O$104,0)</f>
        <v>73</v>
      </c>
      <c r="Q12" s="89">
        <v>100</v>
      </c>
      <c r="R12" s="90">
        <f t="shared" ref="R12" si="73">RANK(Q12,Q$5:Q$104,0)</f>
        <v>49</v>
      </c>
      <c r="S12" s="107">
        <v>114.67</v>
      </c>
      <c r="T12" s="90">
        <f t="shared" ref="T12" si="74">RANK(S12,S$5:S$104,0)</f>
        <v>39</v>
      </c>
      <c r="U12" s="108">
        <v>118</v>
      </c>
      <c r="V12" s="90">
        <f t="shared" ref="V12" si="75">RANK(U12,U$5:U$104,0)</f>
        <v>30</v>
      </c>
      <c r="W12" s="108">
        <v>105</v>
      </c>
      <c r="X12" s="90">
        <f t="shared" ref="X12" si="76">RANK(W12,W$5:W$104,0)</f>
        <v>10</v>
      </c>
      <c r="Y12" s="91">
        <v>105</v>
      </c>
      <c r="Z12" s="88">
        <f t="shared" ref="Z12" si="77">RANK(Y12,Y$5:Y$104,0)</f>
        <v>24</v>
      </c>
      <c r="AA12" s="108">
        <f t="shared" si="11"/>
        <v>100.05583333333334</v>
      </c>
      <c r="AB12" s="90">
        <f t="shared" ref="AB12" si="78">RANK(AA12,AA$5:AA$104,0)</f>
        <v>40</v>
      </c>
    </row>
    <row r="13" spans="1:28" x14ac:dyDescent="0.2">
      <c r="A13" s="6">
        <v>209</v>
      </c>
      <c r="B13" s="93" t="s">
        <v>30</v>
      </c>
      <c r="C13" s="89">
        <v>63</v>
      </c>
      <c r="D13" s="90">
        <f t="shared" ref="D13" si="79">RANK(C13,C$5:C$104,0)</f>
        <v>75</v>
      </c>
      <c r="E13" s="89">
        <v>110</v>
      </c>
      <c r="F13" s="90">
        <f t="shared" ref="F13" si="80">RANK(E13,E$5:E$104,0)</f>
        <v>66</v>
      </c>
      <c r="G13" s="89">
        <v>80</v>
      </c>
      <c r="H13" s="90">
        <f t="shared" si="2"/>
        <v>94</v>
      </c>
      <c r="I13" s="246">
        <v>93</v>
      </c>
      <c r="J13" s="90">
        <f t="shared" si="2"/>
        <v>69</v>
      </c>
      <c r="K13" s="154">
        <v>112</v>
      </c>
      <c r="L13" s="90">
        <f t="shared" ref="L13" si="81">RANK(K13,K$5:K$104,0)</f>
        <v>74</v>
      </c>
      <c r="M13" s="24">
        <v>75</v>
      </c>
      <c r="N13" s="90">
        <f t="shared" ref="N13" si="82">RANK(M13,M$5:M$104,0)</f>
        <v>59</v>
      </c>
      <c r="O13" s="87">
        <v>72</v>
      </c>
      <c r="P13" s="90">
        <f t="shared" ref="P13" si="83">RANK(O13,O$5:O$104,0)</f>
        <v>26</v>
      </c>
      <c r="Q13" s="89">
        <v>95</v>
      </c>
      <c r="R13" s="90">
        <f t="shared" ref="R13" si="84">RANK(Q13,Q$5:Q$104,0)</f>
        <v>65</v>
      </c>
      <c r="S13" s="107">
        <v>114.33</v>
      </c>
      <c r="T13" s="90">
        <f t="shared" ref="T13" si="85">RANK(S13,S$5:S$104,0)</f>
        <v>42</v>
      </c>
      <c r="U13" s="108">
        <v>112</v>
      </c>
      <c r="V13" s="90">
        <f t="shared" ref="V13" si="86">RANK(U13,U$5:U$104,0)</f>
        <v>47</v>
      </c>
      <c r="W13" s="108">
        <v>75</v>
      </c>
      <c r="X13" s="90">
        <f t="shared" ref="X13" si="87">RANK(W13,W$5:W$104,0)</f>
        <v>86</v>
      </c>
      <c r="Y13" s="91">
        <v>105</v>
      </c>
      <c r="Z13" s="88">
        <f t="shared" ref="Z13" si="88">RANK(Y13,Y$5:Y$104,0)</f>
        <v>24</v>
      </c>
      <c r="AA13" s="108">
        <f t="shared" si="11"/>
        <v>92.194166666666661</v>
      </c>
      <c r="AB13" s="90">
        <f t="shared" ref="AB13" si="89">RANK(AA13,AA$5:AA$104,0)</f>
        <v>77</v>
      </c>
    </row>
    <row r="14" spans="1:28" x14ac:dyDescent="0.2">
      <c r="A14" s="17">
        <v>210</v>
      </c>
      <c r="B14" s="94" t="s">
        <v>34</v>
      </c>
      <c r="C14" s="97">
        <v>63</v>
      </c>
      <c r="D14" s="98">
        <f t="shared" ref="D14" si="90">RANK(C14,C$5:C$104,0)</f>
        <v>75</v>
      </c>
      <c r="E14" s="97">
        <v>116</v>
      </c>
      <c r="F14" s="98">
        <f t="shared" ref="F14" si="91">RANK(E14,E$5:E$104,0)</f>
        <v>47</v>
      </c>
      <c r="G14" s="97">
        <v>100</v>
      </c>
      <c r="H14" s="98">
        <f t="shared" si="2"/>
        <v>48</v>
      </c>
      <c r="I14" s="247">
        <v>80</v>
      </c>
      <c r="J14" s="98">
        <f t="shared" si="2"/>
        <v>95</v>
      </c>
      <c r="K14" s="252">
        <v>120</v>
      </c>
      <c r="L14" s="98">
        <f t="shared" ref="L14" si="92">RANK(K14,K$5:K$104,0)</f>
        <v>58</v>
      </c>
      <c r="M14" s="25">
        <v>82</v>
      </c>
      <c r="N14" s="98">
        <f t="shared" ref="N14" si="93">RANK(M14,M$5:M$104,0)</f>
        <v>26</v>
      </c>
      <c r="O14" s="95">
        <v>71</v>
      </c>
      <c r="P14" s="98">
        <f t="shared" ref="P14" si="94">RANK(O14,O$5:O$104,0)</f>
        <v>35</v>
      </c>
      <c r="Q14" s="97">
        <v>100</v>
      </c>
      <c r="R14" s="98">
        <f t="shared" ref="R14" si="95">RANK(Q14,Q$5:Q$104,0)</f>
        <v>49</v>
      </c>
      <c r="S14" s="109">
        <v>117.33</v>
      </c>
      <c r="T14" s="98">
        <f t="shared" ref="T14" si="96">RANK(S14,S$5:S$104,0)</f>
        <v>31</v>
      </c>
      <c r="U14" s="110">
        <v>114</v>
      </c>
      <c r="V14" s="98">
        <f t="shared" ref="V14" si="97">RANK(U14,U$5:U$104,0)</f>
        <v>42</v>
      </c>
      <c r="W14" s="110">
        <v>80</v>
      </c>
      <c r="X14" s="98">
        <f t="shared" ref="X14" si="98">RANK(W14,W$5:W$104,0)</f>
        <v>75</v>
      </c>
      <c r="Y14" s="99">
        <v>105</v>
      </c>
      <c r="Z14" s="96">
        <f t="shared" ref="Z14" si="99">RANK(Y14,Y$5:Y$104,0)</f>
        <v>24</v>
      </c>
      <c r="AA14" s="110">
        <f t="shared" si="11"/>
        <v>95.694166666666661</v>
      </c>
      <c r="AB14" s="98">
        <f t="shared" ref="AB14" si="100">RANK(AA14,AA$5:AA$104,0)</f>
        <v>58</v>
      </c>
    </row>
    <row r="15" spans="1:28" x14ac:dyDescent="0.2">
      <c r="A15" s="3">
        <v>211</v>
      </c>
      <c r="B15" s="80" t="s">
        <v>34</v>
      </c>
      <c r="C15" s="83">
        <v>58</v>
      </c>
      <c r="D15" s="84">
        <f t="shared" ref="D15" si="101">RANK(C15,C$5:C$104,0)</f>
        <v>100</v>
      </c>
      <c r="E15" s="83">
        <v>117</v>
      </c>
      <c r="F15" s="84">
        <f t="shared" ref="F15" si="102">RANK(E15,E$5:E$104,0)</f>
        <v>43</v>
      </c>
      <c r="G15" s="83">
        <v>110</v>
      </c>
      <c r="H15" s="84">
        <f t="shared" si="2"/>
        <v>16</v>
      </c>
      <c r="I15" s="245">
        <v>80</v>
      </c>
      <c r="J15" s="84">
        <f t="shared" si="2"/>
        <v>95</v>
      </c>
      <c r="K15" s="251">
        <v>121</v>
      </c>
      <c r="L15" s="84">
        <f t="shared" ref="L15" si="103">RANK(K15,K$5:K$104,0)</f>
        <v>57</v>
      </c>
      <c r="M15" s="23">
        <v>78</v>
      </c>
      <c r="N15" s="84">
        <f t="shared" ref="N15" si="104">RANK(M15,M$5:M$104,0)</f>
        <v>46</v>
      </c>
      <c r="O15" s="81">
        <v>69</v>
      </c>
      <c r="P15" s="84">
        <f t="shared" ref="P15" si="105">RANK(O15,O$5:O$104,0)</f>
        <v>59</v>
      </c>
      <c r="Q15" s="104">
        <v>105</v>
      </c>
      <c r="R15" s="84">
        <f t="shared" ref="R15" si="106">RANK(Q15,Q$5:Q$104,0)</f>
        <v>34</v>
      </c>
      <c r="S15" s="105">
        <v>114</v>
      </c>
      <c r="T15" s="84">
        <f t="shared" ref="T15" si="107">RANK(S15,S$5:S$104,0)</f>
        <v>46</v>
      </c>
      <c r="U15" s="106">
        <v>115</v>
      </c>
      <c r="V15" s="84">
        <f t="shared" ref="V15" si="108">RANK(U15,U$5:U$104,0)</f>
        <v>39</v>
      </c>
      <c r="W15" s="106">
        <v>75</v>
      </c>
      <c r="X15" s="84">
        <f t="shared" ref="X15" si="109">RANK(W15,W$5:W$104,0)</f>
        <v>86</v>
      </c>
      <c r="Y15" s="85">
        <v>100</v>
      </c>
      <c r="Z15" s="82">
        <f t="shared" ref="Z15" si="110">RANK(Y15,Y$5:Y$104,0)</f>
        <v>47</v>
      </c>
      <c r="AA15" s="106">
        <f t="shared" si="11"/>
        <v>95.166666666666671</v>
      </c>
      <c r="AB15" s="84">
        <f t="shared" ref="AB15" si="111">RANK(AA15,AA$5:AA$104,0)</f>
        <v>63</v>
      </c>
    </row>
    <row r="16" spans="1:28" x14ac:dyDescent="0.2">
      <c r="A16" s="6">
        <v>212</v>
      </c>
      <c r="B16" s="86" t="s">
        <v>39</v>
      </c>
      <c r="C16" s="89">
        <v>59</v>
      </c>
      <c r="D16" s="90">
        <f t="shared" ref="D16" si="112">RANK(C16,C$5:C$104,0)</f>
        <v>96</v>
      </c>
      <c r="E16" s="89">
        <v>113</v>
      </c>
      <c r="F16" s="90">
        <f t="shared" ref="F16" si="113">RANK(E16,E$5:E$104,0)</f>
        <v>59</v>
      </c>
      <c r="G16" s="89">
        <v>100</v>
      </c>
      <c r="H16" s="90">
        <f t="shared" si="2"/>
        <v>48</v>
      </c>
      <c r="I16" s="246">
        <v>97</v>
      </c>
      <c r="J16" s="90">
        <f t="shared" si="2"/>
        <v>48</v>
      </c>
      <c r="K16" s="154">
        <v>118</v>
      </c>
      <c r="L16" s="90">
        <f t="shared" ref="L16" si="114">RANK(K16,K$5:K$104,0)</f>
        <v>61</v>
      </c>
      <c r="M16" s="24">
        <v>82</v>
      </c>
      <c r="N16" s="90">
        <f t="shared" ref="N16" si="115">RANK(M16,M$5:M$104,0)</f>
        <v>26</v>
      </c>
      <c r="O16" s="87">
        <v>70</v>
      </c>
      <c r="P16" s="90">
        <f t="shared" ref="P16" si="116">RANK(O16,O$5:O$104,0)</f>
        <v>48</v>
      </c>
      <c r="Q16" s="89">
        <v>100</v>
      </c>
      <c r="R16" s="90">
        <f t="shared" ref="R16" si="117">RANK(Q16,Q$5:Q$104,0)</f>
        <v>49</v>
      </c>
      <c r="S16" s="107">
        <v>113.67</v>
      </c>
      <c r="T16" s="90">
        <f t="shared" ref="T16" si="118">RANK(S16,S$5:S$104,0)</f>
        <v>48</v>
      </c>
      <c r="U16" s="108">
        <v>106</v>
      </c>
      <c r="V16" s="90">
        <f t="shared" ref="V16" si="119">RANK(U16,U$5:U$104,0)</f>
        <v>65</v>
      </c>
      <c r="W16" s="108">
        <v>85</v>
      </c>
      <c r="X16" s="90">
        <f t="shared" ref="X16" si="120">RANK(W16,W$5:W$104,0)</f>
        <v>48</v>
      </c>
      <c r="Y16" s="91">
        <v>100</v>
      </c>
      <c r="Z16" s="88">
        <f t="shared" ref="Z16" si="121">RANK(Y16,Y$5:Y$104,0)</f>
        <v>47</v>
      </c>
      <c r="AA16" s="108">
        <f t="shared" si="11"/>
        <v>95.305833333333339</v>
      </c>
      <c r="AB16" s="90">
        <f t="shared" ref="AB16" si="122">RANK(AA16,AA$5:AA$104,0)</f>
        <v>61</v>
      </c>
    </row>
    <row r="17" spans="1:28" x14ac:dyDescent="0.2">
      <c r="A17" s="6">
        <v>213</v>
      </c>
      <c r="B17" s="86" t="s">
        <v>41</v>
      </c>
      <c r="C17" s="89">
        <v>59</v>
      </c>
      <c r="D17" s="90">
        <f t="shared" ref="D17" si="123">RANK(C17,C$5:C$104,0)</f>
        <v>96</v>
      </c>
      <c r="E17" s="89">
        <v>115</v>
      </c>
      <c r="F17" s="90">
        <f t="shared" ref="F17" si="124">RANK(E17,E$5:E$104,0)</f>
        <v>51</v>
      </c>
      <c r="G17" s="89">
        <v>95</v>
      </c>
      <c r="H17" s="90">
        <f t="shared" si="2"/>
        <v>77</v>
      </c>
      <c r="I17" s="246">
        <v>90</v>
      </c>
      <c r="J17" s="90">
        <f t="shared" si="2"/>
        <v>79</v>
      </c>
      <c r="K17" s="154">
        <v>116</v>
      </c>
      <c r="L17" s="90">
        <f t="shared" ref="L17" si="125">RANK(K17,K$5:K$104,0)</f>
        <v>66</v>
      </c>
      <c r="M17" s="24">
        <v>75</v>
      </c>
      <c r="N17" s="90">
        <f t="shared" ref="N17" si="126">RANK(M17,M$5:M$104,0)</f>
        <v>59</v>
      </c>
      <c r="O17" s="87">
        <v>69</v>
      </c>
      <c r="P17" s="90">
        <f t="shared" ref="P17" si="127">RANK(O17,O$5:O$104,0)</f>
        <v>59</v>
      </c>
      <c r="Q17" s="89">
        <v>100</v>
      </c>
      <c r="R17" s="90">
        <f t="shared" ref="R17" si="128">RANK(Q17,Q$5:Q$104,0)</f>
        <v>49</v>
      </c>
      <c r="S17" s="107">
        <v>113.67</v>
      </c>
      <c r="T17" s="90">
        <f t="shared" ref="T17" si="129">RANK(S17,S$5:S$104,0)</f>
        <v>48</v>
      </c>
      <c r="U17" s="108">
        <v>110</v>
      </c>
      <c r="V17" s="90">
        <f t="shared" ref="V17" si="130">RANK(U17,U$5:U$104,0)</f>
        <v>54</v>
      </c>
      <c r="W17" s="108">
        <v>95</v>
      </c>
      <c r="X17" s="90">
        <f t="shared" ref="X17" si="131">RANK(W17,W$5:W$104,0)</f>
        <v>25</v>
      </c>
      <c r="Y17" s="91">
        <v>96</v>
      </c>
      <c r="Z17" s="88">
        <f t="shared" ref="Z17" si="132">RANK(Y17,Y$5:Y$104,0)</f>
        <v>72</v>
      </c>
      <c r="AA17" s="108">
        <f t="shared" si="11"/>
        <v>94.472500000000011</v>
      </c>
      <c r="AB17" s="90">
        <f t="shared" ref="AB17" si="133">RANK(AA17,AA$5:AA$104,0)</f>
        <v>69</v>
      </c>
    </row>
    <row r="18" spans="1:28" x14ac:dyDescent="0.2">
      <c r="A18" s="6">
        <v>214</v>
      </c>
      <c r="B18" s="86" t="s">
        <v>44</v>
      </c>
      <c r="C18" s="89">
        <v>68</v>
      </c>
      <c r="D18" s="90">
        <f t="shared" ref="D18" si="134">RANK(C18,C$5:C$104,0)</f>
        <v>52</v>
      </c>
      <c r="E18" s="89">
        <v>114</v>
      </c>
      <c r="F18" s="90">
        <f t="shared" ref="F18" si="135">RANK(E18,E$5:E$104,0)</f>
        <v>56</v>
      </c>
      <c r="G18" s="89">
        <v>100</v>
      </c>
      <c r="H18" s="90">
        <f t="shared" si="2"/>
        <v>48</v>
      </c>
      <c r="I18" s="246">
        <v>95</v>
      </c>
      <c r="J18" s="90">
        <f t="shared" si="2"/>
        <v>54</v>
      </c>
      <c r="K18" s="154">
        <v>115</v>
      </c>
      <c r="L18" s="90">
        <f t="shared" ref="L18" si="136">RANK(K18,K$5:K$104,0)</f>
        <v>67</v>
      </c>
      <c r="M18" s="24">
        <v>82</v>
      </c>
      <c r="N18" s="90">
        <f t="shared" ref="N18" si="137">RANK(M18,M$5:M$104,0)</f>
        <v>26</v>
      </c>
      <c r="O18" s="87">
        <v>70</v>
      </c>
      <c r="P18" s="90">
        <f t="shared" ref="P18" si="138">RANK(O18,O$5:O$104,0)</f>
        <v>48</v>
      </c>
      <c r="Q18" s="89">
        <v>90</v>
      </c>
      <c r="R18" s="90">
        <f t="shared" ref="R18" si="139">RANK(Q18,Q$5:Q$104,0)</f>
        <v>71</v>
      </c>
      <c r="S18" s="107">
        <v>115</v>
      </c>
      <c r="T18" s="90">
        <f t="shared" ref="T18" si="140">RANK(S18,S$5:S$104,0)</f>
        <v>37</v>
      </c>
      <c r="U18" s="108">
        <v>113</v>
      </c>
      <c r="V18" s="90">
        <f t="shared" ref="V18" si="141">RANK(U18,U$5:U$104,0)</f>
        <v>45</v>
      </c>
      <c r="W18" s="108">
        <v>85</v>
      </c>
      <c r="X18" s="90">
        <f t="shared" ref="X18" si="142">RANK(W18,W$5:W$104,0)</f>
        <v>48</v>
      </c>
      <c r="Y18" s="91">
        <v>97</v>
      </c>
      <c r="Z18" s="88">
        <f t="shared" ref="Z18" si="143">RANK(Y18,Y$5:Y$104,0)</f>
        <v>71</v>
      </c>
      <c r="AA18" s="108">
        <f t="shared" si="11"/>
        <v>95.333333333333329</v>
      </c>
      <c r="AB18" s="90">
        <f t="shared" ref="AB18" si="144">RANK(AA18,AA$5:AA$104,0)</f>
        <v>60</v>
      </c>
    </row>
    <row r="19" spans="1:28" x14ac:dyDescent="0.2">
      <c r="A19" s="6">
        <v>215</v>
      </c>
      <c r="B19" s="92" t="s">
        <v>47</v>
      </c>
      <c r="C19" s="89">
        <v>62</v>
      </c>
      <c r="D19" s="90">
        <f t="shared" ref="D19" si="145">RANK(C19,C$5:C$104,0)</f>
        <v>84</v>
      </c>
      <c r="E19" s="89">
        <v>111</v>
      </c>
      <c r="F19" s="90">
        <f t="shared" ref="F19" si="146">RANK(E19,E$5:E$104,0)</f>
        <v>63</v>
      </c>
      <c r="G19" s="89">
        <v>90</v>
      </c>
      <c r="H19" s="90">
        <f t="shared" si="2"/>
        <v>84</v>
      </c>
      <c r="I19" s="246">
        <v>97</v>
      </c>
      <c r="J19" s="90">
        <f t="shared" si="2"/>
        <v>48</v>
      </c>
      <c r="K19" s="154">
        <v>110</v>
      </c>
      <c r="L19" s="90">
        <f t="shared" ref="L19" si="147">RANK(K19,K$5:K$104,0)</f>
        <v>76</v>
      </c>
      <c r="M19" s="24">
        <v>60</v>
      </c>
      <c r="N19" s="90">
        <f t="shared" ref="N19" si="148">RANK(M19,M$5:M$104,0)</f>
        <v>97</v>
      </c>
      <c r="O19" s="87">
        <v>65</v>
      </c>
      <c r="P19" s="90">
        <f t="shared" ref="P19" si="149">RANK(O19,O$5:O$104,0)</f>
        <v>86</v>
      </c>
      <c r="Q19" s="89">
        <v>90</v>
      </c>
      <c r="R19" s="90">
        <f t="shared" ref="R19" si="150">RANK(Q19,Q$5:Q$104,0)</f>
        <v>71</v>
      </c>
      <c r="S19" s="107">
        <v>100.67</v>
      </c>
      <c r="T19" s="90">
        <f t="shared" ref="T19" si="151">RANK(S19,S$5:S$104,0)</f>
        <v>80</v>
      </c>
      <c r="U19" s="108">
        <v>118</v>
      </c>
      <c r="V19" s="90">
        <f t="shared" ref="V19" si="152">RANK(U19,U$5:U$104,0)</f>
        <v>30</v>
      </c>
      <c r="W19" s="108">
        <v>95</v>
      </c>
      <c r="X19" s="90">
        <f t="shared" ref="X19" si="153">RANK(W19,W$5:W$104,0)</f>
        <v>25</v>
      </c>
      <c r="Y19" s="91">
        <v>100</v>
      </c>
      <c r="Z19" s="88">
        <f t="shared" ref="Z19" si="154">RANK(Y19,Y$5:Y$104,0)</f>
        <v>47</v>
      </c>
      <c r="AA19" s="108">
        <f t="shared" si="11"/>
        <v>91.555833333333339</v>
      </c>
      <c r="AB19" s="90">
        <f t="shared" ref="AB19" si="155">RANK(AA19,AA$5:AA$104,0)</f>
        <v>78</v>
      </c>
    </row>
    <row r="20" spans="1:28" x14ac:dyDescent="0.2">
      <c r="A20" s="6">
        <v>216</v>
      </c>
      <c r="B20" s="86" t="s">
        <v>50</v>
      </c>
      <c r="C20" s="89">
        <v>70</v>
      </c>
      <c r="D20" s="90">
        <f t="shared" ref="D20" si="156">RANK(C20,C$5:C$104,0)</f>
        <v>42</v>
      </c>
      <c r="E20" s="89">
        <v>115</v>
      </c>
      <c r="F20" s="90">
        <f t="shared" ref="F20" si="157">RANK(E20,E$5:E$104,0)</f>
        <v>51</v>
      </c>
      <c r="G20" s="89">
        <v>100</v>
      </c>
      <c r="H20" s="90">
        <f t="shared" si="2"/>
        <v>48</v>
      </c>
      <c r="I20" s="246">
        <v>93</v>
      </c>
      <c r="J20" s="90">
        <f t="shared" si="2"/>
        <v>69</v>
      </c>
      <c r="K20" s="154">
        <v>111</v>
      </c>
      <c r="L20" s="90">
        <f t="shared" ref="L20" si="158">RANK(K20,K$5:K$104,0)</f>
        <v>75</v>
      </c>
      <c r="M20" s="24">
        <v>78</v>
      </c>
      <c r="N20" s="90">
        <f t="shared" ref="N20" si="159">RANK(M20,M$5:M$104,0)</f>
        <v>46</v>
      </c>
      <c r="O20" s="87">
        <v>73</v>
      </c>
      <c r="P20" s="90">
        <f t="shared" ref="P20" si="160">RANK(O20,O$5:O$104,0)</f>
        <v>18</v>
      </c>
      <c r="Q20" s="89">
        <v>100</v>
      </c>
      <c r="R20" s="90">
        <f t="shared" ref="R20" si="161">RANK(Q20,Q$5:Q$104,0)</f>
        <v>49</v>
      </c>
      <c r="S20" s="107">
        <v>114.67</v>
      </c>
      <c r="T20" s="90">
        <f t="shared" ref="T20" si="162">RANK(S20,S$5:S$104,0)</f>
        <v>39</v>
      </c>
      <c r="U20" s="108">
        <v>108</v>
      </c>
      <c r="V20" s="90">
        <f t="shared" ref="V20" si="163">RANK(U20,U$5:U$104,0)</f>
        <v>63</v>
      </c>
      <c r="W20" s="108">
        <v>95</v>
      </c>
      <c r="X20" s="90">
        <f t="shared" ref="X20" si="164">RANK(W20,W$5:W$104,0)</f>
        <v>25</v>
      </c>
      <c r="Y20" s="91">
        <v>105</v>
      </c>
      <c r="Z20" s="88">
        <f t="shared" ref="Z20" si="165">RANK(Y20,Y$5:Y$104,0)</f>
        <v>24</v>
      </c>
      <c r="AA20" s="108">
        <f t="shared" si="11"/>
        <v>96.889166666666668</v>
      </c>
      <c r="AB20" s="90">
        <f t="shared" ref="AB20" si="166">RANK(AA20,AA$5:AA$104,0)</f>
        <v>52</v>
      </c>
    </row>
    <row r="21" spans="1:28" x14ac:dyDescent="0.2">
      <c r="A21" s="6">
        <v>217</v>
      </c>
      <c r="B21" s="93" t="s">
        <v>53</v>
      </c>
      <c r="C21" s="89">
        <v>62</v>
      </c>
      <c r="D21" s="90">
        <f t="shared" ref="D21" si="167">RANK(C21,C$5:C$104,0)</f>
        <v>84</v>
      </c>
      <c r="E21" s="89">
        <v>116</v>
      </c>
      <c r="F21" s="90">
        <f t="shared" ref="F21" si="168">RANK(E21,E$5:E$104,0)</f>
        <v>47</v>
      </c>
      <c r="G21" s="89">
        <v>110</v>
      </c>
      <c r="H21" s="90">
        <f t="shared" si="2"/>
        <v>16</v>
      </c>
      <c r="I21" s="246">
        <v>106</v>
      </c>
      <c r="J21" s="90">
        <f t="shared" si="2"/>
        <v>27</v>
      </c>
      <c r="K21" s="154">
        <v>127</v>
      </c>
      <c r="L21" s="90">
        <f t="shared" ref="L21" si="169">RANK(K21,K$5:K$104,0)</f>
        <v>45</v>
      </c>
      <c r="M21" s="24">
        <v>75</v>
      </c>
      <c r="N21" s="90">
        <f t="shared" ref="N21" si="170">RANK(M21,M$5:M$104,0)</f>
        <v>59</v>
      </c>
      <c r="O21" s="87">
        <v>67</v>
      </c>
      <c r="P21" s="90">
        <f t="shared" ref="P21" si="171">RANK(O21,O$5:O$104,0)</f>
        <v>73</v>
      </c>
      <c r="Q21" s="89">
        <v>100</v>
      </c>
      <c r="R21" s="90">
        <f t="shared" ref="R21" si="172">RANK(Q21,Q$5:Q$104,0)</f>
        <v>49</v>
      </c>
      <c r="S21" s="107">
        <v>115.67</v>
      </c>
      <c r="T21" s="90">
        <f t="shared" ref="T21" si="173">RANK(S21,S$5:S$104,0)</f>
        <v>36</v>
      </c>
      <c r="U21" s="108">
        <v>111</v>
      </c>
      <c r="V21" s="90">
        <f t="shared" ref="V21" si="174">RANK(U21,U$5:U$104,0)</f>
        <v>52</v>
      </c>
      <c r="W21" s="108">
        <v>80</v>
      </c>
      <c r="X21" s="90">
        <f t="shared" ref="X21" si="175">RANK(W21,W$5:W$104,0)</f>
        <v>75</v>
      </c>
      <c r="Y21" s="91">
        <v>110</v>
      </c>
      <c r="Z21" s="88">
        <f t="shared" ref="Z21" si="176">RANK(Y21,Y$5:Y$104,0)</f>
        <v>13</v>
      </c>
      <c r="AA21" s="108">
        <f t="shared" si="11"/>
        <v>98.305833333333339</v>
      </c>
      <c r="AB21" s="90">
        <f t="shared" ref="AB21" si="177">RANK(AA21,AA$5:AA$104,0)</f>
        <v>43</v>
      </c>
    </row>
    <row r="22" spans="1:28" x14ac:dyDescent="0.2">
      <c r="A22" s="6">
        <v>218</v>
      </c>
      <c r="B22" s="93" t="s">
        <v>56</v>
      </c>
      <c r="C22" s="89">
        <v>64</v>
      </c>
      <c r="D22" s="90">
        <f t="shared" ref="D22" si="178">RANK(C22,C$5:C$104,0)</f>
        <v>70</v>
      </c>
      <c r="E22" s="89">
        <v>120</v>
      </c>
      <c r="F22" s="90">
        <f t="shared" ref="F22" si="179">RANK(E22,E$5:E$104,0)</f>
        <v>34</v>
      </c>
      <c r="G22" s="89">
        <v>100</v>
      </c>
      <c r="H22" s="90">
        <f t="shared" si="2"/>
        <v>48</v>
      </c>
      <c r="I22" s="246">
        <v>107</v>
      </c>
      <c r="J22" s="90">
        <f t="shared" si="2"/>
        <v>24</v>
      </c>
      <c r="K22" s="154">
        <v>124</v>
      </c>
      <c r="L22" s="90">
        <f t="shared" ref="L22" si="180">RANK(K22,K$5:K$104,0)</f>
        <v>53</v>
      </c>
      <c r="M22" s="24">
        <v>65</v>
      </c>
      <c r="N22" s="90">
        <f t="shared" ref="N22" si="181">RANK(M22,M$5:M$104,0)</f>
        <v>89</v>
      </c>
      <c r="O22" s="87">
        <v>69</v>
      </c>
      <c r="P22" s="90">
        <f t="shared" ref="P22" si="182">RANK(O22,O$5:O$104,0)</f>
        <v>59</v>
      </c>
      <c r="Q22" s="89" t="s">
        <v>318</v>
      </c>
      <c r="R22" s="90">
        <f t="shared" ref="R22" si="183">RANK(Q22,Q$5:Q$104,0)</f>
        <v>49</v>
      </c>
      <c r="S22" s="107">
        <v>114.33</v>
      </c>
      <c r="T22" s="90">
        <f t="shared" ref="T22" si="184">RANK(S22,S$5:S$104,0)</f>
        <v>42</v>
      </c>
      <c r="U22" s="108">
        <v>109</v>
      </c>
      <c r="V22" s="90">
        <f t="shared" ref="V22" si="185">RANK(U22,U$5:U$104,0)</f>
        <v>57</v>
      </c>
      <c r="W22" s="108">
        <v>100</v>
      </c>
      <c r="X22" s="90">
        <f t="shared" ref="X22" si="186">RANK(W22,W$5:W$104,0)</f>
        <v>19</v>
      </c>
      <c r="Y22" s="91">
        <v>100</v>
      </c>
      <c r="Z22" s="88">
        <f t="shared" ref="Z22" si="187">RANK(Y22,Y$5:Y$104,0)</f>
        <v>47</v>
      </c>
      <c r="AA22" s="108">
        <f t="shared" si="11"/>
        <v>97.484545454545454</v>
      </c>
      <c r="AB22" s="90">
        <f t="shared" ref="AB22" si="188">RANK(AA22,AA$5:AA$104,0)</f>
        <v>49</v>
      </c>
    </row>
    <row r="23" spans="1:28" x14ac:dyDescent="0.2">
      <c r="A23" s="6">
        <v>219</v>
      </c>
      <c r="B23" s="93" t="s">
        <v>59</v>
      </c>
      <c r="C23" s="89">
        <v>60</v>
      </c>
      <c r="D23" s="90">
        <f t="shared" ref="D23" si="189">RANK(C23,C$5:C$104,0)</f>
        <v>93</v>
      </c>
      <c r="E23" s="89">
        <v>116</v>
      </c>
      <c r="F23" s="90">
        <f t="shared" ref="F23" si="190">RANK(E23,E$5:E$104,0)</f>
        <v>47</v>
      </c>
      <c r="G23" s="89">
        <v>110</v>
      </c>
      <c r="H23" s="90">
        <f t="shared" si="2"/>
        <v>16</v>
      </c>
      <c r="I23" s="246">
        <v>95</v>
      </c>
      <c r="J23" s="90">
        <f t="shared" si="2"/>
        <v>54</v>
      </c>
      <c r="K23" s="154">
        <v>135</v>
      </c>
      <c r="L23" s="90">
        <f t="shared" ref="L23" si="191">RANK(K23,K$5:K$104,0)</f>
        <v>21</v>
      </c>
      <c r="M23" s="24">
        <v>75</v>
      </c>
      <c r="N23" s="90">
        <f t="shared" ref="N23" si="192">RANK(M23,M$5:M$104,0)</f>
        <v>59</v>
      </c>
      <c r="O23" s="87">
        <v>73</v>
      </c>
      <c r="P23" s="90">
        <f t="shared" ref="P23" si="193">RANK(O23,O$5:O$104,0)</f>
        <v>18</v>
      </c>
      <c r="Q23" s="89">
        <v>100</v>
      </c>
      <c r="R23" s="90">
        <f t="shared" ref="R23" si="194">RANK(Q23,Q$5:Q$104,0)</f>
        <v>49</v>
      </c>
      <c r="S23" s="107">
        <v>109.67</v>
      </c>
      <c r="T23" s="90">
        <f t="shared" ref="T23" si="195">RANK(S23,S$5:S$104,0)</f>
        <v>62</v>
      </c>
      <c r="U23" s="108">
        <v>109</v>
      </c>
      <c r="V23" s="90">
        <f t="shared" ref="V23" si="196">RANK(U23,U$5:U$104,0)</f>
        <v>57</v>
      </c>
      <c r="W23" s="108">
        <v>10</v>
      </c>
      <c r="X23" s="90">
        <f t="shared" ref="X23" si="197">RANK(W23,W$5:W$104,0)</f>
        <v>100</v>
      </c>
      <c r="Y23" s="91">
        <v>100</v>
      </c>
      <c r="Z23" s="88">
        <f t="shared" ref="Z23" si="198">RANK(Y23,Y$5:Y$104,0)</f>
        <v>47</v>
      </c>
      <c r="AA23" s="108">
        <f t="shared" si="11"/>
        <v>91.055833333333339</v>
      </c>
      <c r="AB23" s="90">
        <f t="shared" ref="AB23" si="199">RANK(AA23,AA$5:AA$104,0)</f>
        <v>80</v>
      </c>
    </row>
    <row r="24" spans="1:28" x14ac:dyDescent="0.2">
      <c r="A24" s="17">
        <v>220</v>
      </c>
      <c r="B24" s="94" t="s">
        <v>62</v>
      </c>
      <c r="C24" s="97">
        <v>64</v>
      </c>
      <c r="D24" s="98">
        <f t="shared" ref="D24" si="200">RANK(C24,C$5:C$104,0)</f>
        <v>70</v>
      </c>
      <c r="E24" s="97">
        <v>114</v>
      </c>
      <c r="F24" s="98">
        <f t="shared" ref="F24" si="201">RANK(E24,E$5:E$104,0)</f>
        <v>56</v>
      </c>
      <c r="G24" s="97">
        <v>100</v>
      </c>
      <c r="H24" s="98">
        <f t="shared" si="2"/>
        <v>48</v>
      </c>
      <c r="I24" s="247">
        <v>100</v>
      </c>
      <c r="J24" s="98">
        <f t="shared" si="2"/>
        <v>39</v>
      </c>
      <c r="K24" s="252">
        <v>117</v>
      </c>
      <c r="L24" s="98">
        <f t="shared" ref="L24" si="202">RANK(K24,K$5:K$104,0)</f>
        <v>63</v>
      </c>
      <c r="M24" s="25">
        <v>85</v>
      </c>
      <c r="N24" s="98">
        <f t="shared" ref="N24" si="203">RANK(M24,M$5:M$104,0)</f>
        <v>17</v>
      </c>
      <c r="O24" s="95">
        <v>71</v>
      </c>
      <c r="P24" s="98">
        <f t="shared" ref="P24" si="204">RANK(O24,O$5:O$104,0)</f>
        <v>35</v>
      </c>
      <c r="Q24" s="97">
        <v>105</v>
      </c>
      <c r="R24" s="98">
        <f t="shared" ref="R24" si="205">RANK(Q24,Q$5:Q$104,0)</f>
        <v>34</v>
      </c>
      <c r="S24" s="109">
        <v>109</v>
      </c>
      <c r="T24" s="98">
        <f t="shared" ref="T24" si="206">RANK(S24,S$5:S$104,0)</f>
        <v>64</v>
      </c>
      <c r="U24" s="110">
        <v>98</v>
      </c>
      <c r="V24" s="98">
        <f t="shared" ref="V24" si="207">RANK(U24,U$5:U$104,0)</f>
        <v>76</v>
      </c>
      <c r="W24" s="110">
        <v>95</v>
      </c>
      <c r="X24" s="98">
        <f t="shared" ref="X24" si="208">RANK(W24,W$5:W$104,0)</f>
        <v>25</v>
      </c>
      <c r="Y24" s="99">
        <v>105</v>
      </c>
      <c r="Z24" s="96">
        <f t="shared" ref="Z24" si="209">RANK(Y24,Y$5:Y$104,0)</f>
        <v>24</v>
      </c>
      <c r="AA24" s="110">
        <f t="shared" si="11"/>
        <v>96.916666666666671</v>
      </c>
      <c r="AB24" s="98">
        <f t="shared" ref="AB24" si="210">RANK(AA24,AA$5:AA$104,0)</f>
        <v>51</v>
      </c>
    </row>
    <row r="25" spans="1:28" x14ac:dyDescent="0.2">
      <c r="A25" s="3">
        <v>221</v>
      </c>
      <c r="B25" s="80" t="s">
        <v>65</v>
      </c>
      <c r="C25" s="83">
        <v>67</v>
      </c>
      <c r="D25" s="84">
        <f t="shared" ref="D25" si="211">RANK(C25,C$5:C$104,0)</f>
        <v>60</v>
      </c>
      <c r="E25" s="83">
        <v>105</v>
      </c>
      <c r="F25" s="84">
        <f t="shared" ref="F25" si="212">RANK(E25,E$5:E$104,0)</f>
        <v>73</v>
      </c>
      <c r="G25" s="83">
        <v>100</v>
      </c>
      <c r="H25" s="84">
        <f t="shared" si="2"/>
        <v>48</v>
      </c>
      <c r="I25" s="245">
        <v>100</v>
      </c>
      <c r="J25" s="84">
        <f t="shared" si="2"/>
        <v>39</v>
      </c>
      <c r="K25" s="251">
        <v>125</v>
      </c>
      <c r="L25" s="84">
        <f t="shared" ref="L25" si="213">RANK(K25,K$5:K$104,0)</f>
        <v>48</v>
      </c>
      <c r="M25" s="23">
        <v>78</v>
      </c>
      <c r="N25" s="84">
        <f t="shared" ref="N25" si="214">RANK(M25,M$5:M$104,0)</f>
        <v>46</v>
      </c>
      <c r="O25" s="81">
        <v>68</v>
      </c>
      <c r="P25" s="84">
        <f t="shared" ref="P25" si="215">RANK(O25,O$5:O$104,0)</f>
        <v>65</v>
      </c>
      <c r="Q25" s="104">
        <v>90</v>
      </c>
      <c r="R25" s="84">
        <f t="shared" ref="R25" si="216">RANK(Q25,Q$5:Q$104,0)</f>
        <v>71</v>
      </c>
      <c r="S25" s="105">
        <v>109.67</v>
      </c>
      <c r="T25" s="84">
        <f t="shared" ref="T25" si="217">RANK(S25,S$5:S$104,0)</f>
        <v>62</v>
      </c>
      <c r="U25" s="106">
        <v>116</v>
      </c>
      <c r="V25" s="84">
        <f t="shared" ref="V25" si="218">RANK(U25,U$5:U$104,0)</f>
        <v>35</v>
      </c>
      <c r="W25" s="106">
        <v>95</v>
      </c>
      <c r="X25" s="84">
        <f t="shared" ref="X25" si="219">RANK(W25,W$5:W$104,0)</f>
        <v>25</v>
      </c>
      <c r="Y25" s="85">
        <v>100</v>
      </c>
      <c r="Z25" s="82">
        <f t="shared" ref="Z25" si="220">RANK(Y25,Y$5:Y$104,0)</f>
        <v>47</v>
      </c>
      <c r="AA25" s="106">
        <f t="shared" si="11"/>
        <v>96.139166666666668</v>
      </c>
      <c r="AB25" s="84">
        <f t="shared" ref="AB25" si="221">RANK(AA25,AA$5:AA$104,0)</f>
        <v>54</v>
      </c>
    </row>
    <row r="26" spans="1:28" x14ac:dyDescent="0.2">
      <c r="A26" s="6">
        <v>222</v>
      </c>
      <c r="B26" s="86" t="s">
        <v>68</v>
      </c>
      <c r="C26" s="89">
        <v>59</v>
      </c>
      <c r="D26" s="90">
        <f t="shared" ref="D26" si="222">RANK(C26,C$5:C$104,0)</f>
        <v>96</v>
      </c>
      <c r="E26" s="89">
        <v>112</v>
      </c>
      <c r="F26" s="90">
        <f t="shared" ref="F26" si="223">RANK(E26,E$5:E$104,0)</f>
        <v>61</v>
      </c>
      <c r="G26" s="89">
        <v>95</v>
      </c>
      <c r="H26" s="90">
        <f t="shared" si="2"/>
        <v>77</v>
      </c>
      <c r="I26" s="246">
        <v>93</v>
      </c>
      <c r="J26" s="90">
        <f t="shared" si="2"/>
        <v>69</v>
      </c>
      <c r="K26" s="154">
        <v>123</v>
      </c>
      <c r="L26" s="90">
        <f t="shared" ref="L26" si="224">RANK(K26,K$5:K$104,0)</f>
        <v>54</v>
      </c>
      <c r="M26" s="24">
        <v>87</v>
      </c>
      <c r="N26" s="90">
        <f t="shared" ref="N26" si="225">RANK(M26,M$5:M$104,0)</f>
        <v>10</v>
      </c>
      <c r="O26" s="87">
        <v>72</v>
      </c>
      <c r="P26" s="90">
        <f t="shared" ref="P26" si="226">RANK(O26,O$5:O$104,0)</f>
        <v>26</v>
      </c>
      <c r="Q26" s="89">
        <v>100</v>
      </c>
      <c r="R26" s="90">
        <f t="shared" ref="R26" si="227">RANK(Q26,Q$5:Q$104,0)</f>
        <v>49</v>
      </c>
      <c r="S26" s="107">
        <v>111</v>
      </c>
      <c r="T26" s="90">
        <f t="shared" ref="T26" si="228">RANK(S26,S$5:S$104,0)</f>
        <v>58</v>
      </c>
      <c r="U26" s="108">
        <v>103</v>
      </c>
      <c r="V26" s="90">
        <f t="shared" ref="V26" si="229">RANK(U26,U$5:U$104,0)</f>
        <v>70</v>
      </c>
      <c r="W26" s="108">
        <v>92.5</v>
      </c>
      <c r="X26" s="90">
        <f t="shared" ref="X26" si="230">RANK(W26,W$5:W$104,0)</f>
        <v>40</v>
      </c>
      <c r="Y26" s="91">
        <v>100</v>
      </c>
      <c r="Z26" s="88">
        <f t="shared" ref="Z26" si="231">RANK(Y26,Y$5:Y$104,0)</f>
        <v>47</v>
      </c>
      <c r="AA26" s="108">
        <f t="shared" si="11"/>
        <v>95.625</v>
      </c>
      <c r="AB26" s="90">
        <f t="shared" ref="AB26" si="232">RANK(AA26,AA$5:AA$104,0)</f>
        <v>59</v>
      </c>
    </row>
    <row r="27" spans="1:28" x14ac:dyDescent="0.2">
      <c r="A27" s="6">
        <v>223</v>
      </c>
      <c r="B27" s="86" t="s">
        <v>72</v>
      </c>
      <c r="C27" s="89">
        <v>70</v>
      </c>
      <c r="D27" s="90">
        <f t="shared" ref="D27" si="233">RANK(C27,C$5:C$104,0)</f>
        <v>42</v>
      </c>
      <c r="E27" s="89">
        <v>121</v>
      </c>
      <c r="F27" s="90">
        <f t="shared" ref="F27" si="234">RANK(E27,E$5:E$104,0)</f>
        <v>30</v>
      </c>
      <c r="G27" s="89">
        <v>100</v>
      </c>
      <c r="H27" s="90">
        <f t="shared" si="2"/>
        <v>48</v>
      </c>
      <c r="I27" s="246">
        <v>98</v>
      </c>
      <c r="J27" s="90">
        <f t="shared" si="2"/>
        <v>46</v>
      </c>
      <c r="K27" s="154">
        <v>141</v>
      </c>
      <c r="L27" s="90">
        <f t="shared" ref="L27" si="235">RANK(K27,K$5:K$104,0)</f>
        <v>12</v>
      </c>
      <c r="M27" s="24">
        <v>90</v>
      </c>
      <c r="N27" s="90">
        <f t="shared" ref="N27" si="236">RANK(M27,M$5:M$104,0)</f>
        <v>3</v>
      </c>
      <c r="O27" s="87">
        <v>70</v>
      </c>
      <c r="P27" s="90">
        <f t="shared" ref="P27" si="237">RANK(O27,O$5:O$104,0)</f>
        <v>48</v>
      </c>
      <c r="Q27" s="89">
        <v>115</v>
      </c>
      <c r="R27" s="90">
        <f t="shared" ref="R27" si="238">RANK(Q27,Q$5:Q$104,0)</f>
        <v>17</v>
      </c>
      <c r="S27" s="107">
        <v>120.33</v>
      </c>
      <c r="T27" s="90">
        <f t="shared" ref="T27" si="239">RANK(S27,S$5:S$104,0)</f>
        <v>18</v>
      </c>
      <c r="U27" s="108">
        <v>129</v>
      </c>
      <c r="V27" s="90">
        <f t="shared" ref="V27" si="240">RANK(U27,U$5:U$104,0)</f>
        <v>4</v>
      </c>
      <c r="W27" s="108">
        <v>85</v>
      </c>
      <c r="X27" s="90">
        <f t="shared" ref="X27" si="241">RANK(W27,W$5:W$104,0)</f>
        <v>48</v>
      </c>
      <c r="Y27" s="91">
        <v>110</v>
      </c>
      <c r="Z27" s="88">
        <f t="shared" ref="Z27" si="242">RANK(Y27,Y$5:Y$104,0)</f>
        <v>13</v>
      </c>
      <c r="AA27" s="108">
        <f t="shared" si="11"/>
        <v>104.11083333333333</v>
      </c>
      <c r="AB27" s="90">
        <f t="shared" ref="AB27" si="243">RANK(AA27,AA$5:AA$104,0)</f>
        <v>23</v>
      </c>
    </row>
    <row r="28" spans="1:28" x14ac:dyDescent="0.2">
      <c r="A28" s="6">
        <v>224</v>
      </c>
      <c r="B28" s="86" t="s">
        <v>75</v>
      </c>
      <c r="C28" s="89">
        <v>62</v>
      </c>
      <c r="D28" s="90">
        <f t="shared" ref="D28" si="244">RANK(C28,C$5:C$104,0)</f>
        <v>84</v>
      </c>
      <c r="E28" s="89">
        <v>127</v>
      </c>
      <c r="F28" s="90">
        <f t="shared" ref="F28" si="245">RANK(E28,E$5:E$104,0)</f>
        <v>11</v>
      </c>
      <c r="G28" s="89">
        <v>110</v>
      </c>
      <c r="H28" s="90">
        <f t="shared" si="2"/>
        <v>16</v>
      </c>
      <c r="I28" s="246">
        <v>100</v>
      </c>
      <c r="J28" s="90">
        <f t="shared" si="2"/>
        <v>39</v>
      </c>
      <c r="K28" s="154">
        <v>141</v>
      </c>
      <c r="L28" s="90">
        <f t="shared" ref="L28" si="246">RANK(K28,K$5:K$104,0)</f>
        <v>12</v>
      </c>
      <c r="M28" s="24">
        <v>88</v>
      </c>
      <c r="N28" s="90">
        <f t="shared" ref="N28" si="247">RANK(M28,M$5:M$104,0)</f>
        <v>8</v>
      </c>
      <c r="O28" s="87">
        <v>74</v>
      </c>
      <c r="P28" s="90">
        <f t="shared" ref="P28" si="248">RANK(O28,O$5:O$104,0)</f>
        <v>16</v>
      </c>
      <c r="Q28" s="89">
        <v>120</v>
      </c>
      <c r="R28" s="90">
        <f t="shared" ref="R28" si="249">RANK(Q28,Q$5:Q$104,0)</f>
        <v>7</v>
      </c>
      <c r="S28" s="107">
        <v>120.33</v>
      </c>
      <c r="T28" s="90">
        <f t="shared" ref="T28" si="250">RANK(S28,S$5:S$104,0)</f>
        <v>18</v>
      </c>
      <c r="U28" s="108">
        <v>125</v>
      </c>
      <c r="V28" s="90">
        <f t="shared" ref="V28" si="251">RANK(U28,U$5:U$104,0)</f>
        <v>12</v>
      </c>
      <c r="W28" s="108">
        <v>92.5</v>
      </c>
      <c r="X28" s="90">
        <f t="shared" ref="X28" si="252">RANK(W28,W$5:W$104,0)</f>
        <v>40</v>
      </c>
      <c r="Y28" s="91">
        <v>125</v>
      </c>
      <c r="Z28" s="88">
        <f t="shared" ref="Z28" si="253">RANK(Y28,Y$5:Y$104,0)</f>
        <v>1</v>
      </c>
      <c r="AA28" s="108">
        <f t="shared" si="11"/>
        <v>107.06916666666666</v>
      </c>
      <c r="AB28" s="90">
        <f t="shared" ref="AB28" si="254">RANK(AA28,AA$5:AA$104,0)</f>
        <v>15</v>
      </c>
    </row>
    <row r="29" spans="1:28" x14ac:dyDescent="0.2">
      <c r="A29" s="6">
        <v>225</v>
      </c>
      <c r="B29" s="92" t="s">
        <v>78</v>
      </c>
      <c r="C29" s="89">
        <v>61</v>
      </c>
      <c r="D29" s="90">
        <f t="shared" ref="D29" si="255">RANK(C29,C$5:C$104,0)</f>
        <v>90</v>
      </c>
      <c r="E29" s="89">
        <v>125</v>
      </c>
      <c r="F29" s="90">
        <f t="shared" ref="F29" si="256">RANK(E29,E$5:E$104,0)</f>
        <v>21</v>
      </c>
      <c r="G29" s="89">
        <v>95</v>
      </c>
      <c r="H29" s="90">
        <f t="shared" si="2"/>
        <v>77</v>
      </c>
      <c r="I29" s="246">
        <v>90</v>
      </c>
      <c r="J29" s="90">
        <f t="shared" si="2"/>
        <v>79</v>
      </c>
      <c r="K29" s="154">
        <v>126</v>
      </c>
      <c r="L29" s="90">
        <f t="shared" ref="L29" si="257">RANK(K29,K$5:K$104,0)</f>
        <v>46</v>
      </c>
      <c r="M29" s="24">
        <v>80</v>
      </c>
      <c r="N29" s="90">
        <f t="shared" ref="N29" si="258">RANK(M29,M$5:M$104,0)</f>
        <v>32</v>
      </c>
      <c r="O29" s="87">
        <v>73</v>
      </c>
      <c r="P29" s="90">
        <f t="shared" ref="P29" si="259">RANK(O29,O$5:O$104,0)</f>
        <v>18</v>
      </c>
      <c r="Q29" s="89">
        <v>100</v>
      </c>
      <c r="R29" s="90">
        <f t="shared" ref="R29" si="260">RANK(Q29,Q$5:Q$104,0)</f>
        <v>49</v>
      </c>
      <c r="S29" s="107">
        <v>97.67</v>
      </c>
      <c r="T29" s="90">
        <f t="shared" ref="T29" si="261">RANK(S29,S$5:S$104,0)</f>
        <v>84</v>
      </c>
      <c r="U29" s="108">
        <v>116</v>
      </c>
      <c r="V29" s="90">
        <f t="shared" ref="V29" si="262">RANK(U29,U$5:U$104,0)</f>
        <v>35</v>
      </c>
      <c r="W29" s="108">
        <v>85</v>
      </c>
      <c r="X29" s="90">
        <f t="shared" ref="X29" si="263">RANK(W29,W$5:W$104,0)</f>
        <v>48</v>
      </c>
      <c r="Y29" s="91">
        <v>95</v>
      </c>
      <c r="Z29" s="88">
        <f t="shared" ref="Z29" si="264">RANK(Y29,Y$5:Y$104,0)</f>
        <v>73</v>
      </c>
      <c r="AA29" s="108">
        <f t="shared" si="11"/>
        <v>95.305833333333339</v>
      </c>
      <c r="AB29" s="90">
        <f t="shared" ref="AB29" si="265">RANK(AA29,AA$5:AA$104,0)</f>
        <v>61</v>
      </c>
    </row>
    <row r="30" spans="1:28" x14ac:dyDescent="0.2">
      <c r="A30" s="6">
        <v>226</v>
      </c>
      <c r="B30" s="86" t="s">
        <v>81</v>
      </c>
      <c r="C30" s="89">
        <v>73</v>
      </c>
      <c r="D30" s="90">
        <f t="shared" ref="D30" si="266">RANK(C30,C$5:C$104,0)</f>
        <v>25</v>
      </c>
      <c r="E30" s="89">
        <v>142</v>
      </c>
      <c r="F30" s="90">
        <f t="shared" ref="F30" si="267">RANK(E30,E$5:E$104,0)</f>
        <v>3</v>
      </c>
      <c r="G30" s="89">
        <v>120</v>
      </c>
      <c r="H30" s="90">
        <f t="shared" si="2"/>
        <v>4</v>
      </c>
      <c r="I30" s="246">
        <v>106</v>
      </c>
      <c r="J30" s="90">
        <f t="shared" si="2"/>
        <v>27</v>
      </c>
      <c r="K30" s="154">
        <v>138</v>
      </c>
      <c r="L30" s="90">
        <f t="shared" ref="L30" si="268">RANK(K30,K$5:K$104,0)</f>
        <v>19</v>
      </c>
      <c r="M30" s="24">
        <v>84</v>
      </c>
      <c r="N30" s="90">
        <f t="shared" ref="N30" si="269">RANK(M30,M$5:M$104,0)</f>
        <v>24</v>
      </c>
      <c r="O30" s="87">
        <v>77</v>
      </c>
      <c r="P30" s="90">
        <f t="shared" ref="P30" si="270">RANK(O30,O$5:O$104,0)</f>
        <v>7</v>
      </c>
      <c r="Q30" s="89">
        <v>120</v>
      </c>
      <c r="R30" s="90">
        <f t="shared" ref="R30" si="271">RANK(Q30,Q$5:Q$104,0)</f>
        <v>7</v>
      </c>
      <c r="S30" s="107">
        <v>117.67</v>
      </c>
      <c r="T30" s="90">
        <f t="shared" ref="T30" si="272">RANK(S30,S$5:S$104,0)</f>
        <v>27</v>
      </c>
      <c r="U30" s="108">
        <v>117</v>
      </c>
      <c r="V30" s="90">
        <f t="shared" ref="V30" si="273">RANK(U30,U$5:U$104,0)</f>
        <v>34</v>
      </c>
      <c r="W30" s="108">
        <v>95</v>
      </c>
      <c r="X30" s="90">
        <f t="shared" ref="X30" si="274">RANK(W30,W$5:W$104,0)</f>
        <v>25</v>
      </c>
      <c r="Y30" s="91">
        <v>110</v>
      </c>
      <c r="Z30" s="88">
        <f t="shared" ref="Z30" si="275">RANK(Y30,Y$5:Y$104,0)</f>
        <v>13</v>
      </c>
      <c r="AA30" s="108">
        <f t="shared" si="11"/>
        <v>108.30583333333334</v>
      </c>
      <c r="AB30" s="90">
        <f t="shared" ref="AB30" si="276">RANK(AA30,AA$5:AA$104,0)</f>
        <v>11</v>
      </c>
    </row>
    <row r="31" spans="1:28" x14ac:dyDescent="0.2">
      <c r="A31" s="6">
        <v>227</v>
      </c>
      <c r="B31" s="93" t="s">
        <v>84</v>
      </c>
      <c r="C31" s="89">
        <v>68</v>
      </c>
      <c r="D31" s="90">
        <f t="shared" ref="D31" si="277">RANK(C31,C$5:C$104,0)</f>
        <v>52</v>
      </c>
      <c r="E31" s="89">
        <v>132</v>
      </c>
      <c r="F31" s="90">
        <f t="shared" ref="F31" si="278">RANK(E31,E$5:E$104,0)</f>
        <v>7</v>
      </c>
      <c r="G31" s="89">
        <v>120</v>
      </c>
      <c r="H31" s="90">
        <f t="shared" si="2"/>
        <v>4</v>
      </c>
      <c r="I31" s="246">
        <v>100</v>
      </c>
      <c r="J31" s="90">
        <f t="shared" si="2"/>
        <v>39</v>
      </c>
      <c r="K31" s="154">
        <v>144</v>
      </c>
      <c r="L31" s="90">
        <f t="shared" ref="L31" si="279">RANK(K31,K$5:K$104,0)</f>
        <v>8</v>
      </c>
      <c r="M31" s="24">
        <v>90</v>
      </c>
      <c r="N31" s="90">
        <f t="shared" ref="N31" si="280">RANK(M31,M$5:M$104,0)</f>
        <v>3</v>
      </c>
      <c r="O31" s="87">
        <v>76</v>
      </c>
      <c r="P31" s="90">
        <f t="shared" ref="P31" si="281">RANK(O31,O$5:O$104,0)</f>
        <v>9</v>
      </c>
      <c r="Q31" s="89">
        <v>120</v>
      </c>
      <c r="R31" s="90">
        <f t="shared" ref="R31" si="282">RANK(Q31,Q$5:Q$104,0)</f>
        <v>7</v>
      </c>
      <c r="S31" s="107">
        <v>120.67</v>
      </c>
      <c r="T31" s="90">
        <f t="shared" ref="T31" si="283">RANK(S31,S$5:S$104,0)</f>
        <v>15</v>
      </c>
      <c r="U31" s="108">
        <v>125</v>
      </c>
      <c r="V31" s="90">
        <f t="shared" ref="V31" si="284">RANK(U31,U$5:U$104,0)</f>
        <v>12</v>
      </c>
      <c r="W31" s="108">
        <v>85</v>
      </c>
      <c r="X31" s="90">
        <f t="shared" ref="X31" si="285">RANK(W31,W$5:W$104,0)</f>
        <v>48</v>
      </c>
      <c r="Y31" s="91">
        <v>120</v>
      </c>
      <c r="Z31" s="88">
        <f t="shared" ref="Z31" si="286">RANK(Y31,Y$5:Y$104,0)</f>
        <v>3</v>
      </c>
      <c r="AA31" s="108">
        <f t="shared" si="11"/>
        <v>108.38916666666667</v>
      </c>
      <c r="AB31" s="90">
        <f t="shared" ref="AB31" si="287">RANK(AA31,AA$5:AA$104,0)</f>
        <v>10</v>
      </c>
    </row>
    <row r="32" spans="1:28" x14ac:dyDescent="0.2">
      <c r="A32" s="6">
        <v>228</v>
      </c>
      <c r="B32" s="93" t="s">
        <v>87</v>
      </c>
      <c r="C32" s="89">
        <v>70</v>
      </c>
      <c r="D32" s="90">
        <f t="shared" ref="D32" si="288">RANK(C32,C$5:C$104,0)</f>
        <v>42</v>
      </c>
      <c r="E32" s="89">
        <v>140</v>
      </c>
      <c r="F32" s="90">
        <f t="shared" ref="F32" si="289">RANK(E32,E$5:E$104,0)</f>
        <v>4</v>
      </c>
      <c r="G32" s="89">
        <v>120</v>
      </c>
      <c r="H32" s="90">
        <f t="shared" si="2"/>
        <v>4</v>
      </c>
      <c r="I32" s="246">
        <v>97</v>
      </c>
      <c r="J32" s="90">
        <f t="shared" si="2"/>
        <v>48</v>
      </c>
      <c r="K32" s="154">
        <v>145</v>
      </c>
      <c r="L32" s="90">
        <f t="shared" ref="L32" si="290">RANK(K32,K$5:K$104,0)</f>
        <v>4</v>
      </c>
      <c r="M32" s="24">
        <v>90</v>
      </c>
      <c r="N32" s="90">
        <f t="shared" ref="N32" si="291">RANK(M32,M$5:M$104,0)</f>
        <v>3</v>
      </c>
      <c r="O32" s="87">
        <v>76</v>
      </c>
      <c r="P32" s="90">
        <f t="shared" ref="P32" si="292">RANK(O32,O$5:O$104,0)</f>
        <v>9</v>
      </c>
      <c r="Q32" s="89">
        <v>110</v>
      </c>
      <c r="R32" s="90">
        <f t="shared" ref="R32" si="293">RANK(Q32,Q$5:Q$104,0)</f>
        <v>26</v>
      </c>
      <c r="S32" s="107">
        <v>125</v>
      </c>
      <c r="T32" s="90">
        <f t="shared" ref="T32" si="294">RANK(S32,S$5:S$104,0)</f>
        <v>3</v>
      </c>
      <c r="U32" s="108">
        <v>134</v>
      </c>
      <c r="V32" s="90">
        <f t="shared" ref="V32" si="295">RANK(U32,U$5:U$104,0)</f>
        <v>2</v>
      </c>
      <c r="W32" s="108">
        <v>120</v>
      </c>
      <c r="X32" s="90">
        <f t="shared" ref="X32" si="296">RANK(W32,W$5:W$104,0)</f>
        <v>1</v>
      </c>
      <c r="Y32" s="91">
        <v>125</v>
      </c>
      <c r="Z32" s="88">
        <f t="shared" ref="Z32" si="297">RANK(Y32,Y$5:Y$104,0)</f>
        <v>1</v>
      </c>
      <c r="AA32" s="108">
        <f t="shared" si="11"/>
        <v>112.66666666666667</v>
      </c>
      <c r="AB32" s="90">
        <f t="shared" ref="AB32" si="298">RANK(AA32,AA$5:AA$104,0)</f>
        <v>3</v>
      </c>
    </row>
    <row r="33" spans="1:28" x14ac:dyDescent="0.2">
      <c r="A33" s="6">
        <v>229</v>
      </c>
      <c r="B33" s="93" t="s">
        <v>90</v>
      </c>
      <c r="C33" s="89">
        <v>69</v>
      </c>
      <c r="D33" s="90">
        <f t="shared" ref="D33" si="299">RANK(C33,C$5:C$104,0)</f>
        <v>49</v>
      </c>
      <c r="E33" s="89">
        <v>120</v>
      </c>
      <c r="F33" s="90">
        <f t="shared" ref="F33" si="300">RANK(E33,E$5:E$104,0)</f>
        <v>34</v>
      </c>
      <c r="G33" s="89">
        <v>100</v>
      </c>
      <c r="H33" s="90">
        <f t="shared" si="2"/>
        <v>48</v>
      </c>
      <c r="I33" s="246">
        <v>85</v>
      </c>
      <c r="J33" s="90">
        <f t="shared" si="2"/>
        <v>89</v>
      </c>
      <c r="K33" s="154">
        <v>130</v>
      </c>
      <c r="L33" s="90">
        <f t="shared" ref="L33" si="301">RANK(K33,K$5:K$104,0)</f>
        <v>36</v>
      </c>
      <c r="M33" s="24">
        <v>85</v>
      </c>
      <c r="N33" s="90">
        <f t="shared" ref="N33" si="302">RANK(M33,M$5:M$104,0)</f>
        <v>17</v>
      </c>
      <c r="O33" s="87">
        <v>79</v>
      </c>
      <c r="P33" s="90">
        <f t="shared" ref="P33" si="303">RANK(O33,O$5:O$104,0)</f>
        <v>4</v>
      </c>
      <c r="Q33" s="89">
        <v>110</v>
      </c>
      <c r="R33" s="90">
        <f t="shared" ref="R33" si="304">RANK(Q33,Q$5:Q$104,0)</f>
        <v>26</v>
      </c>
      <c r="S33" s="107">
        <v>119.67</v>
      </c>
      <c r="T33" s="90">
        <f t="shared" ref="T33" si="305">RANK(S33,S$5:S$104,0)</f>
        <v>21</v>
      </c>
      <c r="U33" s="108">
        <v>115</v>
      </c>
      <c r="V33" s="90">
        <f t="shared" ref="V33" si="306">RANK(U33,U$5:U$104,0)</f>
        <v>39</v>
      </c>
      <c r="W33" s="108">
        <v>105</v>
      </c>
      <c r="X33" s="90">
        <f t="shared" ref="X33" si="307">RANK(W33,W$5:W$104,0)</f>
        <v>10</v>
      </c>
      <c r="Y33" s="91">
        <v>105</v>
      </c>
      <c r="Z33" s="88">
        <f t="shared" ref="Z33" si="308">RANK(Y33,Y$5:Y$104,0)</f>
        <v>24</v>
      </c>
      <c r="AA33" s="108">
        <f t="shared" si="11"/>
        <v>101.88916666666667</v>
      </c>
      <c r="AB33" s="90">
        <f t="shared" ref="AB33" si="309">RANK(AA33,AA$5:AA$104,0)</f>
        <v>34</v>
      </c>
    </row>
    <row r="34" spans="1:28" x14ac:dyDescent="0.2">
      <c r="A34" s="17">
        <v>230</v>
      </c>
      <c r="B34" s="94" t="s">
        <v>93</v>
      </c>
      <c r="C34" s="97">
        <v>61</v>
      </c>
      <c r="D34" s="98">
        <f t="shared" ref="D34" si="310">RANK(C34,C$5:C$104,0)</f>
        <v>90</v>
      </c>
      <c r="E34" s="97">
        <v>117</v>
      </c>
      <c r="F34" s="98">
        <f t="shared" ref="F34" si="311">RANK(E34,E$5:E$104,0)</f>
        <v>43</v>
      </c>
      <c r="G34" s="97">
        <v>100</v>
      </c>
      <c r="H34" s="98">
        <f t="shared" si="2"/>
        <v>48</v>
      </c>
      <c r="I34" s="247">
        <v>95</v>
      </c>
      <c r="J34" s="98">
        <f t="shared" si="2"/>
        <v>54</v>
      </c>
      <c r="K34" s="252">
        <v>126</v>
      </c>
      <c r="L34" s="98">
        <f t="shared" ref="L34" si="312">RANK(K34,K$5:K$104,0)</f>
        <v>46</v>
      </c>
      <c r="M34" s="25">
        <v>87</v>
      </c>
      <c r="N34" s="98">
        <f t="shared" ref="N34" si="313">RANK(M34,M$5:M$104,0)</f>
        <v>10</v>
      </c>
      <c r="O34" s="95">
        <v>72</v>
      </c>
      <c r="P34" s="98">
        <f t="shared" ref="P34" si="314">RANK(O34,O$5:O$104,0)</f>
        <v>26</v>
      </c>
      <c r="Q34" s="97">
        <v>90</v>
      </c>
      <c r="R34" s="98">
        <f t="shared" ref="R34" si="315">RANK(Q34,Q$5:Q$104,0)</f>
        <v>71</v>
      </c>
      <c r="S34" s="109">
        <v>119</v>
      </c>
      <c r="T34" s="98">
        <f t="shared" ref="T34" si="316">RANK(S34,S$5:S$104,0)</f>
        <v>23</v>
      </c>
      <c r="U34" s="110">
        <v>120</v>
      </c>
      <c r="V34" s="98">
        <f t="shared" ref="V34" si="317">RANK(U34,U$5:U$104,0)</f>
        <v>25</v>
      </c>
      <c r="W34" s="110">
        <v>85</v>
      </c>
      <c r="X34" s="98">
        <f t="shared" ref="X34" si="318">RANK(W34,W$5:W$104,0)</f>
        <v>48</v>
      </c>
      <c r="Y34" s="99">
        <v>106</v>
      </c>
      <c r="Z34" s="96">
        <f t="shared" ref="Z34" si="319">RANK(Y34,Y$5:Y$104,0)</f>
        <v>23</v>
      </c>
      <c r="AA34" s="110">
        <f t="shared" si="11"/>
        <v>98.166666666666671</v>
      </c>
      <c r="AB34" s="98">
        <f t="shared" ref="AB34" si="320">RANK(AA34,AA$5:AA$104,0)</f>
        <v>44</v>
      </c>
    </row>
    <row r="35" spans="1:28" x14ac:dyDescent="0.2">
      <c r="A35" s="3">
        <v>231</v>
      </c>
      <c r="B35" s="80" t="s">
        <v>96</v>
      </c>
      <c r="C35" s="83">
        <v>61</v>
      </c>
      <c r="D35" s="84">
        <f t="shared" ref="D35" si="321">RANK(C35,C$5:C$104,0)</f>
        <v>90</v>
      </c>
      <c r="E35" s="83">
        <v>120</v>
      </c>
      <c r="F35" s="84">
        <f t="shared" ref="F35" si="322">RANK(E35,E$5:E$104,0)</f>
        <v>34</v>
      </c>
      <c r="G35" s="83">
        <v>105</v>
      </c>
      <c r="H35" s="84">
        <f t="shared" si="2"/>
        <v>35</v>
      </c>
      <c r="I35" s="245">
        <v>105</v>
      </c>
      <c r="J35" s="84">
        <f t="shared" si="2"/>
        <v>29</v>
      </c>
      <c r="K35" s="251">
        <v>120</v>
      </c>
      <c r="L35" s="84">
        <f t="shared" ref="L35" si="323">RANK(K35,K$5:K$104,0)</f>
        <v>58</v>
      </c>
      <c r="M35" s="23">
        <v>76</v>
      </c>
      <c r="N35" s="84">
        <f t="shared" ref="N35" si="324">RANK(M35,M$5:M$104,0)</f>
        <v>55</v>
      </c>
      <c r="O35" s="81">
        <v>65</v>
      </c>
      <c r="P35" s="84">
        <f t="shared" ref="P35" si="325">RANK(O35,O$5:O$104,0)</f>
        <v>86</v>
      </c>
      <c r="Q35" s="104">
        <v>105</v>
      </c>
      <c r="R35" s="84">
        <f t="shared" ref="R35" si="326">RANK(Q35,Q$5:Q$104,0)</f>
        <v>34</v>
      </c>
      <c r="S35" s="105">
        <v>100</v>
      </c>
      <c r="T35" s="84">
        <f t="shared" ref="T35" si="327">RANK(S35,S$5:S$104,0)</f>
        <v>81</v>
      </c>
      <c r="U35" s="106">
        <v>112</v>
      </c>
      <c r="V35" s="84">
        <f t="shared" ref="V35" si="328">RANK(U35,U$5:U$104,0)</f>
        <v>47</v>
      </c>
      <c r="W35" s="106">
        <v>95</v>
      </c>
      <c r="X35" s="84">
        <f t="shared" ref="X35" si="329">RANK(W35,W$5:W$104,0)</f>
        <v>25</v>
      </c>
      <c r="Y35" s="85">
        <v>75</v>
      </c>
      <c r="Z35" s="82">
        <f t="shared" ref="Z35" si="330">RANK(Y35,Y$5:Y$104,0)</f>
        <v>100</v>
      </c>
      <c r="AA35" s="106">
        <f t="shared" si="11"/>
        <v>94.916666666666671</v>
      </c>
      <c r="AB35" s="84">
        <f t="shared" ref="AB35" si="331">RANK(AA35,AA$5:AA$104,0)</f>
        <v>64</v>
      </c>
    </row>
    <row r="36" spans="1:28" x14ac:dyDescent="0.2">
      <c r="A36" s="6">
        <v>232</v>
      </c>
      <c r="B36" s="86" t="s">
        <v>100</v>
      </c>
      <c r="C36" s="89">
        <v>69</v>
      </c>
      <c r="D36" s="90">
        <f t="shared" ref="D36" si="332">RANK(C36,C$5:C$104,0)</f>
        <v>49</v>
      </c>
      <c r="E36" s="89">
        <v>126</v>
      </c>
      <c r="F36" s="90">
        <f t="shared" ref="F36" si="333">RANK(E36,E$5:E$104,0)</f>
        <v>15</v>
      </c>
      <c r="G36" s="89">
        <v>100</v>
      </c>
      <c r="H36" s="90">
        <f t="shared" si="2"/>
        <v>48</v>
      </c>
      <c r="I36" s="246">
        <v>105</v>
      </c>
      <c r="J36" s="90">
        <f t="shared" si="2"/>
        <v>29</v>
      </c>
      <c r="K36" s="154">
        <v>131</v>
      </c>
      <c r="L36" s="90">
        <f t="shared" ref="L36" si="334">RANK(K36,K$5:K$104,0)</f>
        <v>34</v>
      </c>
      <c r="M36" s="24">
        <v>78</v>
      </c>
      <c r="N36" s="90">
        <f t="shared" ref="N36" si="335">RANK(M36,M$5:M$104,0)</f>
        <v>46</v>
      </c>
      <c r="O36" s="87">
        <v>71</v>
      </c>
      <c r="P36" s="90">
        <f t="shared" ref="P36" si="336">RANK(O36,O$5:O$104,0)</f>
        <v>35</v>
      </c>
      <c r="Q36" s="89">
        <v>105</v>
      </c>
      <c r="R36" s="90">
        <f t="shared" ref="R36" si="337">RANK(Q36,Q$5:Q$104,0)</f>
        <v>34</v>
      </c>
      <c r="S36" s="107">
        <v>111</v>
      </c>
      <c r="T36" s="90">
        <f t="shared" ref="T36" si="338">RANK(S36,S$5:S$104,0)</f>
        <v>58</v>
      </c>
      <c r="U36" s="108">
        <v>123</v>
      </c>
      <c r="V36" s="90">
        <f t="shared" ref="V36" si="339">RANK(U36,U$5:U$104,0)</f>
        <v>20</v>
      </c>
      <c r="W36" s="108">
        <v>105</v>
      </c>
      <c r="X36" s="90">
        <f t="shared" ref="X36" si="340">RANK(W36,W$5:W$104,0)</f>
        <v>10</v>
      </c>
      <c r="Y36" s="91">
        <v>110</v>
      </c>
      <c r="Z36" s="88">
        <f t="shared" ref="Z36" si="341">RANK(Y36,Y$5:Y$104,0)</f>
        <v>13</v>
      </c>
      <c r="AA36" s="108">
        <f t="shared" si="11"/>
        <v>102.83333333333333</v>
      </c>
      <c r="AB36" s="90">
        <f t="shared" ref="AB36" si="342">RANK(AA36,AA$5:AA$104,0)</f>
        <v>30</v>
      </c>
    </row>
    <row r="37" spans="1:28" x14ac:dyDescent="0.2">
      <c r="A37" s="6">
        <v>233</v>
      </c>
      <c r="B37" s="86" t="s">
        <v>103</v>
      </c>
      <c r="C37" s="89">
        <v>66</v>
      </c>
      <c r="D37" s="90">
        <f t="shared" ref="D37" si="343">RANK(C37,C$5:C$104,0)</f>
        <v>64</v>
      </c>
      <c r="E37" s="89">
        <v>111</v>
      </c>
      <c r="F37" s="90">
        <f t="shared" ref="F37" si="344">RANK(E37,E$5:E$104,0)</f>
        <v>63</v>
      </c>
      <c r="G37" s="89">
        <v>110</v>
      </c>
      <c r="H37" s="90">
        <f t="shared" si="2"/>
        <v>16</v>
      </c>
      <c r="I37" s="246">
        <v>110</v>
      </c>
      <c r="J37" s="90">
        <f t="shared" si="2"/>
        <v>16</v>
      </c>
      <c r="K37" s="154">
        <v>122</v>
      </c>
      <c r="L37" s="90">
        <f t="shared" ref="L37" si="345">RANK(K37,K$5:K$104,0)</f>
        <v>55</v>
      </c>
      <c r="M37" s="24">
        <v>86</v>
      </c>
      <c r="N37" s="90">
        <f t="shared" ref="N37" si="346">RANK(M37,M$5:M$104,0)</f>
        <v>16</v>
      </c>
      <c r="O37" s="87">
        <v>72</v>
      </c>
      <c r="P37" s="90">
        <f t="shared" ref="P37" si="347">RANK(O37,O$5:O$104,0)</f>
        <v>26</v>
      </c>
      <c r="Q37" s="89">
        <v>105</v>
      </c>
      <c r="R37" s="90">
        <f t="shared" ref="R37" si="348">RANK(Q37,Q$5:Q$104,0)</f>
        <v>34</v>
      </c>
      <c r="S37" s="107">
        <v>120.67</v>
      </c>
      <c r="T37" s="90">
        <f t="shared" ref="T37" si="349">RANK(S37,S$5:S$104,0)</f>
        <v>15</v>
      </c>
      <c r="U37" s="108">
        <v>109</v>
      </c>
      <c r="V37" s="90">
        <f t="shared" ref="V37" si="350">RANK(U37,U$5:U$104,0)</f>
        <v>57</v>
      </c>
      <c r="W37" s="108">
        <v>105</v>
      </c>
      <c r="X37" s="90">
        <f t="shared" ref="X37" si="351">RANK(W37,W$5:W$104,0)</f>
        <v>10</v>
      </c>
      <c r="Y37" s="91">
        <v>105</v>
      </c>
      <c r="Z37" s="88">
        <f t="shared" ref="Z37" si="352">RANK(Y37,Y$5:Y$104,0)</f>
        <v>24</v>
      </c>
      <c r="AA37" s="108">
        <f t="shared" si="11"/>
        <v>101.80583333333334</v>
      </c>
      <c r="AB37" s="90">
        <f t="shared" ref="AB37" si="353">RANK(AA37,AA$5:AA$104,0)</f>
        <v>35</v>
      </c>
    </row>
    <row r="38" spans="1:28" x14ac:dyDescent="0.2">
      <c r="A38" s="6">
        <v>234</v>
      </c>
      <c r="B38" s="86" t="s">
        <v>106</v>
      </c>
      <c r="C38" s="89">
        <v>63</v>
      </c>
      <c r="D38" s="90">
        <f t="shared" ref="D38" si="354">RANK(C38,C$5:C$104,0)</f>
        <v>75</v>
      </c>
      <c r="E38" s="89">
        <v>144</v>
      </c>
      <c r="F38" s="90">
        <f t="shared" ref="F38" si="355">RANK(E38,E$5:E$104,0)</f>
        <v>2</v>
      </c>
      <c r="G38" s="89">
        <v>110</v>
      </c>
      <c r="H38" s="90">
        <f t="shared" si="2"/>
        <v>16</v>
      </c>
      <c r="I38" s="246">
        <v>110</v>
      </c>
      <c r="J38" s="90">
        <f t="shared" si="2"/>
        <v>16</v>
      </c>
      <c r="K38" s="154">
        <v>142</v>
      </c>
      <c r="L38" s="90">
        <f t="shared" ref="L38" si="356">RANK(K38,K$5:K$104,0)</f>
        <v>10</v>
      </c>
      <c r="M38" s="24">
        <v>87</v>
      </c>
      <c r="N38" s="90">
        <f t="shared" ref="N38" si="357">RANK(M38,M$5:M$104,0)</f>
        <v>10</v>
      </c>
      <c r="O38" s="87">
        <v>73</v>
      </c>
      <c r="P38" s="90">
        <f t="shared" ref="P38" si="358">RANK(O38,O$5:O$104,0)</f>
        <v>18</v>
      </c>
      <c r="Q38" s="89">
        <v>115</v>
      </c>
      <c r="R38" s="90">
        <f t="shared" ref="R38" si="359">RANK(Q38,Q$5:Q$104,0)</f>
        <v>17</v>
      </c>
      <c r="S38" s="107">
        <v>98.33</v>
      </c>
      <c r="T38" s="90">
        <f t="shared" ref="T38" si="360">RANK(S38,S$5:S$104,0)</f>
        <v>82</v>
      </c>
      <c r="U38" s="108">
        <v>120</v>
      </c>
      <c r="V38" s="90">
        <f t="shared" ref="V38" si="361">RANK(U38,U$5:U$104,0)</f>
        <v>25</v>
      </c>
      <c r="W38" s="108">
        <v>105</v>
      </c>
      <c r="X38" s="90">
        <f t="shared" ref="X38" si="362">RANK(W38,W$5:W$104,0)</f>
        <v>10</v>
      </c>
      <c r="Y38" s="91">
        <v>120</v>
      </c>
      <c r="Z38" s="88">
        <f t="shared" ref="Z38" si="363">RANK(Y38,Y$5:Y$104,0)</f>
        <v>3</v>
      </c>
      <c r="AA38" s="108">
        <f t="shared" si="11"/>
        <v>107.27749999999999</v>
      </c>
      <c r="AB38" s="90">
        <f t="shared" ref="AB38" si="364">RANK(AA38,AA$5:AA$104,0)</f>
        <v>13</v>
      </c>
    </row>
    <row r="39" spans="1:28" x14ac:dyDescent="0.2">
      <c r="A39" s="6">
        <v>235</v>
      </c>
      <c r="B39" s="92" t="s">
        <v>72</v>
      </c>
      <c r="C39" s="89">
        <v>65</v>
      </c>
      <c r="D39" s="90">
        <f t="shared" ref="D39" si="365">RANK(C39,C$5:C$104,0)</f>
        <v>66</v>
      </c>
      <c r="E39" s="89">
        <v>124</v>
      </c>
      <c r="F39" s="90">
        <f t="shared" ref="F39" si="366">RANK(E39,E$5:E$104,0)</f>
        <v>26</v>
      </c>
      <c r="G39" s="89">
        <v>100</v>
      </c>
      <c r="H39" s="90">
        <f t="shared" si="2"/>
        <v>48</v>
      </c>
      <c r="I39" s="246">
        <v>105</v>
      </c>
      <c r="J39" s="90">
        <f t="shared" si="2"/>
        <v>29</v>
      </c>
      <c r="K39" s="154">
        <v>140</v>
      </c>
      <c r="L39" s="90">
        <f t="shared" ref="L39" si="367">RANK(K39,K$5:K$104,0)</f>
        <v>14</v>
      </c>
      <c r="M39" s="24">
        <v>88</v>
      </c>
      <c r="N39" s="90">
        <f t="shared" ref="N39" si="368">RANK(M39,M$5:M$104,0)</f>
        <v>8</v>
      </c>
      <c r="O39" s="87">
        <v>73</v>
      </c>
      <c r="P39" s="90">
        <f t="shared" ref="P39" si="369">RANK(O39,O$5:O$104,0)</f>
        <v>18</v>
      </c>
      <c r="Q39" s="89">
        <v>115</v>
      </c>
      <c r="R39" s="90">
        <f t="shared" ref="R39" si="370">RANK(Q39,Q$5:Q$104,0)</f>
        <v>17</v>
      </c>
      <c r="S39" s="107">
        <v>102.67</v>
      </c>
      <c r="T39" s="90">
        <f t="shared" ref="T39" si="371">RANK(S39,S$5:S$104,0)</f>
        <v>77</v>
      </c>
      <c r="U39" s="108">
        <v>124</v>
      </c>
      <c r="V39" s="90">
        <f t="shared" ref="V39" si="372">RANK(U39,U$5:U$104,0)</f>
        <v>17</v>
      </c>
      <c r="W39" s="108">
        <v>95</v>
      </c>
      <c r="X39" s="90">
        <f t="shared" ref="X39" si="373">RANK(W39,W$5:W$104,0)</f>
        <v>25</v>
      </c>
      <c r="Y39" s="91">
        <v>110</v>
      </c>
      <c r="Z39" s="88">
        <f t="shared" ref="Z39" si="374">RANK(Y39,Y$5:Y$104,0)</f>
        <v>13</v>
      </c>
      <c r="AA39" s="108">
        <f t="shared" si="11"/>
        <v>103.47250000000001</v>
      </c>
      <c r="AB39" s="90">
        <f t="shared" ref="AB39" si="375">RANK(AA39,AA$5:AA$104,0)</f>
        <v>25</v>
      </c>
    </row>
    <row r="40" spans="1:28" x14ac:dyDescent="0.2">
      <c r="A40" s="6">
        <v>236</v>
      </c>
      <c r="B40" s="86" t="s">
        <v>110</v>
      </c>
      <c r="C40" s="89">
        <v>70</v>
      </c>
      <c r="D40" s="90">
        <f t="shared" ref="D40" si="376">RANK(C40,C$5:C$104,0)</f>
        <v>42</v>
      </c>
      <c r="E40" s="89">
        <v>117</v>
      </c>
      <c r="F40" s="90">
        <f t="shared" ref="F40" si="377">RANK(E40,E$5:E$104,0)</f>
        <v>43</v>
      </c>
      <c r="G40" s="89">
        <v>110</v>
      </c>
      <c r="H40" s="90">
        <f t="shared" si="2"/>
        <v>16</v>
      </c>
      <c r="I40" s="246">
        <v>92</v>
      </c>
      <c r="J40" s="90">
        <f t="shared" si="2"/>
        <v>78</v>
      </c>
      <c r="K40" s="154">
        <v>140</v>
      </c>
      <c r="L40" s="90">
        <f t="shared" ref="L40" si="378">RANK(K40,K$5:K$104,0)</f>
        <v>14</v>
      </c>
      <c r="M40" s="24">
        <v>85</v>
      </c>
      <c r="N40" s="90">
        <f t="shared" ref="N40" si="379">RANK(M40,M$5:M$104,0)</f>
        <v>17</v>
      </c>
      <c r="O40" s="87">
        <v>75</v>
      </c>
      <c r="P40" s="90">
        <f t="shared" ref="P40" si="380">RANK(O40,O$5:O$104,0)</f>
        <v>14</v>
      </c>
      <c r="Q40" s="89">
        <v>110</v>
      </c>
      <c r="R40" s="90">
        <f t="shared" ref="R40" si="381">RANK(Q40,Q$5:Q$104,0)</f>
        <v>26</v>
      </c>
      <c r="S40" s="107">
        <v>120.67</v>
      </c>
      <c r="T40" s="90">
        <f t="shared" ref="T40" si="382">RANK(S40,S$5:S$104,0)</f>
        <v>15</v>
      </c>
      <c r="U40" s="108">
        <v>121</v>
      </c>
      <c r="V40" s="90">
        <f t="shared" ref="V40" si="383">RANK(U40,U$5:U$104,0)</f>
        <v>23</v>
      </c>
      <c r="W40" s="108">
        <v>95</v>
      </c>
      <c r="X40" s="90">
        <f t="shared" ref="X40" si="384">RANK(W40,W$5:W$104,0)</f>
        <v>25</v>
      </c>
      <c r="Y40" s="91">
        <v>115</v>
      </c>
      <c r="Z40" s="88">
        <f t="shared" ref="Z40" si="385">RANK(Y40,Y$5:Y$104,0)</f>
        <v>8</v>
      </c>
      <c r="AA40" s="108">
        <f t="shared" si="11"/>
        <v>104.22250000000001</v>
      </c>
      <c r="AB40" s="90">
        <f t="shared" ref="AB40" si="386">RANK(AA40,AA$5:AA$104,0)</f>
        <v>21</v>
      </c>
    </row>
    <row r="41" spans="1:28" x14ac:dyDescent="0.2">
      <c r="A41" s="6">
        <v>237</v>
      </c>
      <c r="B41" s="93" t="s">
        <v>113</v>
      </c>
      <c r="C41" s="89">
        <v>75</v>
      </c>
      <c r="D41" s="90">
        <f t="shared" ref="D41" si="387">RANK(C41,C$5:C$104,0)</f>
        <v>19</v>
      </c>
      <c r="E41" s="89">
        <v>126</v>
      </c>
      <c r="F41" s="90">
        <f t="shared" ref="F41" si="388">RANK(E41,E$5:E$104,0)</f>
        <v>15</v>
      </c>
      <c r="G41" s="89">
        <v>100</v>
      </c>
      <c r="H41" s="90">
        <f t="shared" si="2"/>
        <v>48</v>
      </c>
      <c r="I41" s="246">
        <v>105</v>
      </c>
      <c r="J41" s="90">
        <f t="shared" si="2"/>
        <v>29</v>
      </c>
      <c r="K41" s="154">
        <v>132</v>
      </c>
      <c r="L41" s="90">
        <f t="shared" ref="L41" si="389">RANK(K41,K$5:K$104,0)</f>
        <v>29</v>
      </c>
      <c r="M41" s="24">
        <v>78</v>
      </c>
      <c r="N41" s="90">
        <f t="shared" ref="N41" si="390">RANK(M41,M$5:M$104,0)</f>
        <v>46</v>
      </c>
      <c r="O41" s="87">
        <v>68</v>
      </c>
      <c r="P41" s="90">
        <f t="shared" ref="P41" si="391">RANK(O41,O$5:O$104,0)</f>
        <v>65</v>
      </c>
      <c r="Q41" s="89">
        <v>105</v>
      </c>
      <c r="R41" s="90">
        <f t="shared" ref="R41" si="392">RANK(Q41,Q$5:Q$104,0)</f>
        <v>34</v>
      </c>
      <c r="S41" s="107">
        <v>112.33</v>
      </c>
      <c r="T41" s="90">
        <f t="shared" ref="T41" si="393">RANK(S41,S$5:S$104,0)</f>
        <v>50</v>
      </c>
      <c r="U41" s="108">
        <v>112</v>
      </c>
      <c r="V41" s="90">
        <f t="shared" ref="V41" si="394">RANK(U41,U$5:U$104,0)</f>
        <v>47</v>
      </c>
      <c r="W41" s="108">
        <v>80</v>
      </c>
      <c r="X41" s="90">
        <f t="shared" ref="X41" si="395">RANK(W41,W$5:W$104,0)</f>
        <v>75</v>
      </c>
      <c r="Y41" s="91">
        <v>100</v>
      </c>
      <c r="Z41" s="88">
        <f t="shared" ref="Z41" si="396">RANK(Y41,Y$5:Y$104,0)</f>
        <v>47</v>
      </c>
      <c r="AA41" s="108">
        <f t="shared" si="11"/>
        <v>99.444166666666661</v>
      </c>
      <c r="AB41" s="90">
        <f t="shared" ref="AB41" si="397">RANK(AA41,AA$5:AA$104,0)</f>
        <v>42</v>
      </c>
    </row>
    <row r="42" spans="1:28" x14ac:dyDescent="0.2">
      <c r="A42" s="6">
        <v>238</v>
      </c>
      <c r="B42" s="93" t="s">
        <v>116</v>
      </c>
      <c r="C42" s="89">
        <v>77</v>
      </c>
      <c r="D42" s="90">
        <f t="shared" ref="D42" si="398">RANK(C42,C$5:C$104,0)</f>
        <v>14</v>
      </c>
      <c r="E42" s="89">
        <v>135</v>
      </c>
      <c r="F42" s="90">
        <f t="shared" ref="F42" si="399">RANK(E42,E$5:E$104,0)</f>
        <v>6</v>
      </c>
      <c r="G42" s="89">
        <v>105</v>
      </c>
      <c r="H42" s="90">
        <f t="shared" si="2"/>
        <v>35</v>
      </c>
      <c r="I42" s="246">
        <v>95</v>
      </c>
      <c r="J42" s="90">
        <f t="shared" si="2"/>
        <v>54</v>
      </c>
      <c r="K42" s="154">
        <v>140</v>
      </c>
      <c r="L42" s="90">
        <f t="shared" ref="L42" si="400">RANK(K42,K$5:K$104,0)</f>
        <v>14</v>
      </c>
      <c r="M42" s="24">
        <v>84</v>
      </c>
      <c r="N42" s="90">
        <f t="shared" ref="N42" si="401">RANK(M42,M$5:M$104,0)</f>
        <v>24</v>
      </c>
      <c r="O42" s="87">
        <v>68</v>
      </c>
      <c r="P42" s="90">
        <f t="shared" ref="P42" si="402">RANK(O42,O$5:O$104,0)</f>
        <v>65</v>
      </c>
      <c r="Q42" s="89">
        <v>115</v>
      </c>
      <c r="R42" s="90">
        <f t="shared" ref="R42" si="403">RANK(Q42,Q$5:Q$104,0)</f>
        <v>17</v>
      </c>
      <c r="S42" s="107">
        <v>107.67</v>
      </c>
      <c r="T42" s="90">
        <f t="shared" ref="T42" si="404">RANK(S42,S$5:S$104,0)</f>
        <v>68</v>
      </c>
      <c r="U42" s="108">
        <v>121</v>
      </c>
      <c r="V42" s="90">
        <f t="shared" ref="V42" si="405">RANK(U42,U$5:U$104,0)</f>
        <v>23</v>
      </c>
      <c r="W42" s="108">
        <v>80</v>
      </c>
      <c r="X42" s="90">
        <f t="shared" ref="X42" si="406">RANK(W42,W$5:W$104,0)</f>
        <v>75</v>
      </c>
      <c r="Y42" s="91">
        <v>110</v>
      </c>
      <c r="Z42" s="88">
        <f t="shared" ref="Z42" si="407">RANK(Y42,Y$5:Y$104,0)</f>
        <v>13</v>
      </c>
      <c r="AA42" s="108">
        <f t="shared" si="11"/>
        <v>103.13916666666667</v>
      </c>
      <c r="AB42" s="90">
        <f t="shared" ref="AB42" si="408">RANK(AA42,AA$5:AA$104,0)</f>
        <v>29</v>
      </c>
    </row>
    <row r="43" spans="1:28" x14ac:dyDescent="0.2">
      <c r="A43" s="6">
        <v>239</v>
      </c>
      <c r="B43" s="93" t="s">
        <v>87</v>
      </c>
      <c r="C43" s="89">
        <v>71</v>
      </c>
      <c r="D43" s="90">
        <f t="shared" ref="D43" si="409">RANK(C43,C$5:C$104,0)</f>
        <v>37</v>
      </c>
      <c r="E43" s="89">
        <v>138</v>
      </c>
      <c r="F43" s="90">
        <f t="shared" ref="F43" si="410">RANK(E43,E$5:E$104,0)</f>
        <v>5</v>
      </c>
      <c r="G43" s="89">
        <v>110</v>
      </c>
      <c r="H43" s="90">
        <f t="shared" si="2"/>
        <v>16</v>
      </c>
      <c r="I43" s="246">
        <v>110</v>
      </c>
      <c r="J43" s="90">
        <f t="shared" si="2"/>
        <v>16</v>
      </c>
      <c r="K43" s="154">
        <v>150</v>
      </c>
      <c r="L43" s="90">
        <f t="shared" ref="L43" si="411">RANK(K43,K$5:K$104,0)</f>
        <v>2</v>
      </c>
      <c r="M43" s="24">
        <v>90</v>
      </c>
      <c r="N43" s="90">
        <f t="shared" ref="N43" si="412">RANK(M43,M$5:M$104,0)</f>
        <v>3</v>
      </c>
      <c r="O43" s="87">
        <v>70</v>
      </c>
      <c r="P43" s="90">
        <f t="shared" ref="P43" si="413">RANK(O43,O$5:O$104,0)</f>
        <v>48</v>
      </c>
      <c r="Q43" s="89">
        <v>120</v>
      </c>
      <c r="R43" s="90">
        <f t="shared" ref="R43" si="414">RANK(Q43,Q$5:Q$104,0)</f>
        <v>7</v>
      </c>
      <c r="S43" s="107">
        <v>111.67</v>
      </c>
      <c r="T43" s="90">
        <f t="shared" ref="T43" si="415">RANK(S43,S$5:S$104,0)</f>
        <v>57</v>
      </c>
      <c r="U43" s="108">
        <v>128</v>
      </c>
      <c r="V43" s="90">
        <f t="shared" ref="V43" si="416">RANK(U43,U$5:U$104,0)</f>
        <v>8</v>
      </c>
      <c r="W43" s="108">
        <v>100</v>
      </c>
      <c r="X43" s="90">
        <f t="shared" ref="X43" si="417">RANK(W43,W$5:W$104,0)</f>
        <v>19</v>
      </c>
      <c r="Y43" s="91">
        <v>120</v>
      </c>
      <c r="Z43" s="88">
        <f t="shared" ref="Z43" si="418">RANK(Y43,Y$5:Y$104,0)</f>
        <v>3</v>
      </c>
      <c r="AA43" s="108">
        <f t="shared" si="11"/>
        <v>109.88916666666667</v>
      </c>
      <c r="AB43" s="90">
        <f t="shared" ref="AB43" si="419">RANK(AA43,AA$5:AA$104,0)</f>
        <v>6</v>
      </c>
    </row>
    <row r="44" spans="1:28" x14ac:dyDescent="0.2">
      <c r="A44" s="17">
        <v>240</v>
      </c>
      <c r="B44" s="94" t="s">
        <v>118</v>
      </c>
      <c r="C44" s="97">
        <v>67</v>
      </c>
      <c r="D44" s="98">
        <f t="shared" ref="D44" si="420">RANK(C44,C$5:C$104,0)</f>
        <v>60</v>
      </c>
      <c r="E44" s="97">
        <v>120</v>
      </c>
      <c r="F44" s="98">
        <f t="shared" ref="F44" si="421">RANK(E44,E$5:E$104,0)</f>
        <v>34</v>
      </c>
      <c r="G44" s="97">
        <v>90</v>
      </c>
      <c r="H44" s="98">
        <f t="shared" si="2"/>
        <v>84</v>
      </c>
      <c r="I44" s="247">
        <v>110</v>
      </c>
      <c r="J44" s="98">
        <f t="shared" si="2"/>
        <v>16</v>
      </c>
      <c r="K44" s="252">
        <v>125</v>
      </c>
      <c r="L44" s="98">
        <f t="shared" ref="L44" si="422">RANK(K44,K$5:K$104,0)</f>
        <v>48</v>
      </c>
      <c r="M44" s="25">
        <v>75</v>
      </c>
      <c r="N44" s="98">
        <f t="shared" ref="N44" si="423">RANK(M44,M$5:M$104,0)</f>
        <v>59</v>
      </c>
      <c r="O44" s="95">
        <v>69</v>
      </c>
      <c r="P44" s="98">
        <f t="shared" ref="P44" si="424">RANK(O44,O$5:O$104,0)</f>
        <v>59</v>
      </c>
      <c r="Q44" s="97">
        <v>100</v>
      </c>
      <c r="R44" s="98">
        <f t="shared" ref="R44" si="425">RANK(Q44,Q$5:Q$104,0)</f>
        <v>49</v>
      </c>
      <c r="S44" s="109">
        <v>103.33</v>
      </c>
      <c r="T44" s="98">
        <f t="shared" ref="T44" si="426">RANK(S44,S$5:S$104,0)</f>
        <v>74</v>
      </c>
      <c r="U44" s="110">
        <v>116</v>
      </c>
      <c r="V44" s="98">
        <f t="shared" ref="V44" si="427">RANK(U44,U$5:U$104,0)</f>
        <v>35</v>
      </c>
      <c r="W44" s="110">
        <v>85</v>
      </c>
      <c r="X44" s="98">
        <f t="shared" ref="X44" si="428">RANK(W44,W$5:W$104,0)</f>
        <v>48</v>
      </c>
      <c r="Y44" s="99">
        <v>90</v>
      </c>
      <c r="Z44" s="96">
        <f t="shared" ref="Z44" si="429">RANK(Y44,Y$5:Y$104,0)</f>
        <v>88</v>
      </c>
      <c r="AA44" s="110">
        <f t="shared" si="11"/>
        <v>95.860833333333332</v>
      </c>
      <c r="AB44" s="98">
        <f t="shared" ref="AB44" si="430">RANK(AA44,AA$5:AA$104,0)</f>
        <v>56</v>
      </c>
    </row>
    <row r="45" spans="1:28" x14ac:dyDescent="0.2">
      <c r="A45" s="3">
        <v>241</v>
      </c>
      <c r="B45" s="80" t="s">
        <v>123</v>
      </c>
      <c r="C45" s="83">
        <v>76</v>
      </c>
      <c r="D45" s="84">
        <f t="shared" ref="D45" si="431">RANK(C45,C$5:C$104,0)</f>
        <v>15</v>
      </c>
      <c r="E45" s="83">
        <v>125</v>
      </c>
      <c r="F45" s="84">
        <f t="shared" ref="F45" si="432">RANK(E45,E$5:E$104,0)</f>
        <v>21</v>
      </c>
      <c r="G45" s="83">
        <v>115</v>
      </c>
      <c r="H45" s="84">
        <f t="shared" si="2"/>
        <v>12</v>
      </c>
      <c r="I45" s="245">
        <v>100</v>
      </c>
      <c r="J45" s="84">
        <f t="shared" si="2"/>
        <v>39</v>
      </c>
      <c r="K45" s="251">
        <v>130</v>
      </c>
      <c r="L45" s="84">
        <f t="shared" ref="L45" si="433">RANK(K45,K$5:K$104,0)</f>
        <v>36</v>
      </c>
      <c r="M45" s="23">
        <v>87</v>
      </c>
      <c r="N45" s="84">
        <f t="shared" ref="N45" si="434">RANK(M45,M$5:M$104,0)</f>
        <v>10</v>
      </c>
      <c r="O45" s="81">
        <v>72</v>
      </c>
      <c r="P45" s="84">
        <f t="shared" ref="P45" si="435">RANK(O45,O$5:O$104,0)</f>
        <v>26</v>
      </c>
      <c r="Q45" s="104">
        <v>115</v>
      </c>
      <c r="R45" s="84">
        <f t="shared" ref="R45" si="436">RANK(Q45,Q$5:Q$104,0)</f>
        <v>17</v>
      </c>
      <c r="S45" s="105">
        <v>117.67</v>
      </c>
      <c r="T45" s="84">
        <f t="shared" ref="T45" si="437">RANK(S45,S$5:S$104,0)</f>
        <v>27</v>
      </c>
      <c r="U45" s="106">
        <v>124</v>
      </c>
      <c r="V45" s="84">
        <f t="shared" ref="V45" si="438">RANK(U45,U$5:U$104,0)</f>
        <v>17</v>
      </c>
      <c r="W45" s="106">
        <v>80</v>
      </c>
      <c r="X45" s="84">
        <f t="shared" ref="X45" si="439">RANK(W45,W$5:W$104,0)</f>
        <v>75</v>
      </c>
      <c r="Y45" s="85">
        <v>120</v>
      </c>
      <c r="Z45" s="82">
        <f t="shared" ref="Z45" si="440">RANK(Y45,Y$5:Y$104,0)</f>
        <v>3</v>
      </c>
      <c r="AA45" s="106">
        <f t="shared" si="11"/>
        <v>105.13916666666667</v>
      </c>
      <c r="AB45" s="84">
        <f t="shared" ref="AB45" si="441">RANK(AA45,AA$5:AA$104,0)</f>
        <v>17</v>
      </c>
    </row>
    <row r="46" spans="1:28" x14ac:dyDescent="0.2">
      <c r="A46" s="6">
        <v>242</v>
      </c>
      <c r="B46" s="86" t="s">
        <v>126</v>
      </c>
      <c r="C46" s="89">
        <v>72</v>
      </c>
      <c r="D46" s="90">
        <f t="shared" ref="D46" si="442">RANK(C46,C$5:C$104,0)</f>
        <v>31</v>
      </c>
      <c r="E46" s="89">
        <v>125</v>
      </c>
      <c r="F46" s="90">
        <f t="shared" ref="F46" si="443">RANK(E46,E$5:E$104,0)</f>
        <v>21</v>
      </c>
      <c r="G46" s="89">
        <v>105</v>
      </c>
      <c r="H46" s="90">
        <f t="shared" si="2"/>
        <v>35</v>
      </c>
      <c r="I46" s="246">
        <v>105</v>
      </c>
      <c r="J46" s="90">
        <f t="shared" si="2"/>
        <v>29</v>
      </c>
      <c r="K46" s="154">
        <v>117</v>
      </c>
      <c r="L46" s="90">
        <f t="shared" ref="L46" si="444">RANK(K46,K$5:K$104,0)</f>
        <v>63</v>
      </c>
      <c r="M46" s="24">
        <v>70</v>
      </c>
      <c r="N46" s="90">
        <f t="shared" ref="N46" si="445">RANK(M46,M$5:M$104,0)</f>
        <v>76</v>
      </c>
      <c r="O46" s="87">
        <v>71</v>
      </c>
      <c r="P46" s="90">
        <f t="shared" ref="P46" si="446">RANK(O46,O$5:O$104,0)</f>
        <v>35</v>
      </c>
      <c r="Q46" s="89">
        <v>105</v>
      </c>
      <c r="R46" s="90">
        <f t="shared" ref="R46" si="447">RANK(Q46,Q$5:Q$104,0)</f>
        <v>34</v>
      </c>
      <c r="S46" s="107">
        <v>96.67</v>
      </c>
      <c r="T46" s="90">
        <f t="shared" ref="T46" si="448">RANK(S46,S$5:S$104,0)</f>
        <v>88</v>
      </c>
      <c r="U46" s="108">
        <v>97</v>
      </c>
      <c r="V46" s="90">
        <f t="shared" ref="V46" si="449">RANK(U46,U$5:U$104,0)</f>
        <v>80</v>
      </c>
      <c r="W46" s="108">
        <v>75</v>
      </c>
      <c r="X46" s="90">
        <f t="shared" ref="X46" si="450">RANK(W46,W$5:W$104,0)</f>
        <v>86</v>
      </c>
      <c r="Y46" s="91">
        <v>95</v>
      </c>
      <c r="Z46" s="88">
        <f t="shared" ref="Z46" si="451">RANK(Y46,Y$5:Y$104,0)</f>
        <v>73</v>
      </c>
      <c r="AA46" s="108">
        <f t="shared" si="11"/>
        <v>94.472500000000011</v>
      </c>
      <c r="AB46" s="90">
        <f t="shared" ref="AB46" si="452">RANK(AA46,AA$5:AA$104,0)</f>
        <v>69</v>
      </c>
    </row>
    <row r="47" spans="1:28" x14ac:dyDescent="0.2">
      <c r="A47" s="6">
        <v>243</v>
      </c>
      <c r="B47" s="86" t="s">
        <v>129</v>
      </c>
      <c r="C47" s="89">
        <v>65</v>
      </c>
      <c r="D47" s="90">
        <f t="shared" ref="D47" si="453">RANK(C47,C$5:C$104,0)</f>
        <v>66</v>
      </c>
      <c r="E47" s="89">
        <v>127</v>
      </c>
      <c r="F47" s="90">
        <f t="shared" ref="F47" si="454">RANK(E47,E$5:E$104,0)</f>
        <v>11</v>
      </c>
      <c r="G47" s="89">
        <v>100</v>
      </c>
      <c r="H47" s="90">
        <f t="shared" si="2"/>
        <v>48</v>
      </c>
      <c r="I47" s="246">
        <v>97</v>
      </c>
      <c r="J47" s="90">
        <f t="shared" si="2"/>
        <v>48</v>
      </c>
      <c r="K47" s="154">
        <v>132</v>
      </c>
      <c r="L47" s="90">
        <f t="shared" ref="L47" si="455">RANK(K47,K$5:K$104,0)</f>
        <v>29</v>
      </c>
      <c r="M47" s="24">
        <v>65</v>
      </c>
      <c r="N47" s="90">
        <f t="shared" ref="N47" si="456">RANK(M47,M$5:M$104,0)</f>
        <v>89</v>
      </c>
      <c r="O47" s="87">
        <v>67</v>
      </c>
      <c r="P47" s="90">
        <f t="shared" ref="P47" si="457">RANK(O47,O$5:O$104,0)</f>
        <v>73</v>
      </c>
      <c r="Q47" s="89">
        <v>95</v>
      </c>
      <c r="R47" s="90">
        <f t="shared" ref="R47" si="458">RANK(Q47,Q$5:Q$104,0)</f>
        <v>65</v>
      </c>
      <c r="S47" s="107">
        <v>106</v>
      </c>
      <c r="T47" s="90">
        <f t="shared" ref="T47" si="459">RANK(S47,S$5:S$104,0)</f>
        <v>71</v>
      </c>
      <c r="U47" s="108">
        <v>97</v>
      </c>
      <c r="V47" s="90">
        <f t="shared" ref="V47" si="460">RANK(U47,U$5:U$104,0)</f>
        <v>80</v>
      </c>
      <c r="W47" s="108">
        <v>85</v>
      </c>
      <c r="X47" s="90">
        <f t="shared" ref="X47" si="461">RANK(W47,W$5:W$104,0)</f>
        <v>48</v>
      </c>
      <c r="Y47" s="91">
        <v>95</v>
      </c>
      <c r="Z47" s="88">
        <f t="shared" ref="Z47" si="462">RANK(Y47,Y$5:Y$104,0)</f>
        <v>73</v>
      </c>
      <c r="AA47" s="108">
        <f t="shared" si="11"/>
        <v>94.25</v>
      </c>
      <c r="AB47" s="90">
        <f t="shared" ref="AB47" si="463">RANK(AA47,AA$5:AA$104,0)</f>
        <v>71</v>
      </c>
    </row>
    <row r="48" spans="1:28" x14ac:dyDescent="0.2">
      <c r="A48" s="6">
        <v>244</v>
      </c>
      <c r="B48" s="86" t="s">
        <v>129</v>
      </c>
      <c r="C48" s="89">
        <v>63</v>
      </c>
      <c r="D48" s="90">
        <f t="shared" ref="D48" si="464">RANK(C48,C$5:C$104,0)</f>
        <v>75</v>
      </c>
      <c r="E48" s="89">
        <v>121</v>
      </c>
      <c r="F48" s="90">
        <f t="shared" ref="F48" si="465">RANK(E48,E$5:E$104,0)</f>
        <v>30</v>
      </c>
      <c r="G48" s="89">
        <v>105</v>
      </c>
      <c r="H48" s="90">
        <f t="shared" si="2"/>
        <v>35</v>
      </c>
      <c r="I48" s="246">
        <v>97</v>
      </c>
      <c r="J48" s="90">
        <f t="shared" si="2"/>
        <v>48</v>
      </c>
      <c r="K48" s="154">
        <v>135</v>
      </c>
      <c r="L48" s="90">
        <f t="shared" ref="L48" si="466">RANK(K48,K$5:K$104,0)</f>
        <v>21</v>
      </c>
      <c r="M48" s="24">
        <v>66</v>
      </c>
      <c r="N48" s="90">
        <f t="shared" ref="N48" si="467">RANK(M48,M$5:M$104,0)</f>
        <v>87</v>
      </c>
      <c r="O48" s="87">
        <v>67</v>
      </c>
      <c r="P48" s="90">
        <f t="shared" ref="P48" si="468">RANK(O48,O$5:O$104,0)</f>
        <v>73</v>
      </c>
      <c r="Q48" s="89">
        <v>105</v>
      </c>
      <c r="R48" s="90">
        <f t="shared" ref="R48" si="469">RANK(Q48,Q$5:Q$104,0)</f>
        <v>34</v>
      </c>
      <c r="S48" s="107">
        <v>104</v>
      </c>
      <c r="T48" s="90">
        <f t="shared" ref="T48" si="470">RANK(S48,S$5:S$104,0)</f>
        <v>73</v>
      </c>
      <c r="U48" s="108">
        <v>110</v>
      </c>
      <c r="V48" s="90">
        <f t="shared" ref="V48" si="471">RANK(U48,U$5:U$104,0)</f>
        <v>54</v>
      </c>
      <c r="W48" s="108">
        <v>85</v>
      </c>
      <c r="X48" s="90">
        <f t="shared" ref="X48" si="472">RANK(W48,W$5:W$104,0)</f>
        <v>48</v>
      </c>
      <c r="Y48" s="91">
        <v>95</v>
      </c>
      <c r="Z48" s="88">
        <f t="shared" ref="Z48" si="473">RANK(Y48,Y$5:Y$104,0)</f>
        <v>73</v>
      </c>
      <c r="AA48" s="108">
        <f t="shared" si="11"/>
        <v>96.083333333333329</v>
      </c>
      <c r="AB48" s="90">
        <f t="shared" ref="AB48" si="474">RANK(AA48,AA$5:AA$104,0)</f>
        <v>55</v>
      </c>
    </row>
    <row r="49" spans="1:28" x14ac:dyDescent="0.2">
      <c r="A49" s="6">
        <v>245</v>
      </c>
      <c r="B49" s="92" t="s">
        <v>133</v>
      </c>
      <c r="C49" s="89">
        <v>72</v>
      </c>
      <c r="D49" s="90">
        <f t="shared" ref="D49" si="475">RANK(C49,C$5:C$104,0)</f>
        <v>31</v>
      </c>
      <c r="E49" s="89">
        <v>127</v>
      </c>
      <c r="F49" s="90">
        <f t="shared" ref="F49" si="476">RANK(E49,E$5:E$104,0)</f>
        <v>11</v>
      </c>
      <c r="G49" s="89">
        <v>110</v>
      </c>
      <c r="H49" s="90">
        <f t="shared" si="2"/>
        <v>16</v>
      </c>
      <c r="I49" s="246">
        <v>115</v>
      </c>
      <c r="J49" s="90">
        <f t="shared" si="2"/>
        <v>10</v>
      </c>
      <c r="K49" s="154">
        <v>128</v>
      </c>
      <c r="L49" s="90">
        <f t="shared" ref="L49" si="477">RANK(K49,K$5:K$104,0)</f>
        <v>43</v>
      </c>
      <c r="M49" s="24">
        <v>70</v>
      </c>
      <c r="N49" s="90">
        <f t="shared" ref="N49" si="478">RANK(M49,M$5:M$104,0)</f>
        <v>76</v>
      </c>
      <c r="O49" s="87">
        <v>71</v>
      </c>
      <c r="P49" s="90">
        <f t="shared" ref="P49" si="479">RANK(O49,O$5:O$104,0)</f>
        <v>35</v>
      </c>
      <c r="Q49" s="89">
        <v>100</v>
      </c>
      <c r="R49" s="90">
        <f t="shared" ref="R49" si="480">RANK(Q49,Q$5:Q$104,0)</f>
        <v>49</v>
      </c>
      <c r="S49" s="107">
        <v>119</v>
      </c>
      <c r="T49" s="90">
        <f t="shared" ref="T49" si="481">RANK(S49,S$5:S$104,0)</f>
        <v>23</v>
      </c>
      <c r="U49" s="108">
        <v>114</v>
      </c>
      <c r="V49" s="90">
        <f t="shared" ref="V49" si="482">RANK(U49,U$5:U$104,0)</f>
        <v>42</v>
      </c>
      <c r="W49" s="108">
        <v>80</v>
      </c>
      <c r="X49" s="90">
        <f t="shared" ref="X49" si="483">RANK(W49,W$5:W$104,0)</f>
        <v>75</v>
      </c>
      <c r="Y49" s="91">
        <v>95</v>
      </c>
      <c r="Z49" s="88">
        <f t="shared" ref="Z49" si="484">RANK(Y49,Y$5:Y$104,0)</f>
        <v>73</v>
      </c>
      <c r="AA49" s="108">
        <f t="shared" si="11"/>
        <v>100.08333333333333</v>
      </c>
      <c r="AB49" s="90">
        <f t="shared" ref="AB49" si="485">RANK(AA49,AA$5:AA$104,0)</f>
        <v>39</v>
      </c>
    </row>
    <row r="50" spans="1:28" x14ac:dyDescent="0.2">
      <c r="A50" s="6">
        <v>246</v>
      </c>
      <c r="B50" s="86" t="s">
        <v>129</v>
      </c>
      <c r="C50" s="89">
        <v>70</v>
      </c>
      <c r="D50" s="90">
        <f t="shared" ref="D50" si="486">RANK(C50,C$5:C$104,0)</f>
        <v>42</v>
      </c>
      <c r="E50" s="89">
        <v>130</v>
      </c>
      <c r="F50" s="90">
        <f t="shared" ref="F50" si="487">RANK(E50,E$5:E$104,0)</f>
        <v>8</v>
      </c>
      <c r="G50" s="89">
        <v>105</v>
      </c>
      <c r="H50" s="90">
        <f t="shared" si="2"/>
        <v>35</v>
      </c>
      <c r="I50" s="246">
        <v>118</v>
      </c>
      <c r="J50" s="90">
        <f t="shared" si="2"/>
        <v>8</v>
      </c>
      <c r="K50" s="154">
        <v>140</v>
      </c>
      <c r="L50" s="90">
        <f t="shared" ref="L50" si="488">RANK(K50,K$5:K$104,0)</f>
        <v>14</v>
      </c>
      <c r="M50" s="24">
        <v>80</v>
      </c>
      <c r="N50" s="90">
        <f t="shared" ref="N50" si="489">RANK(M50,M$5:M$104,0)</f>
        <v>32</v>
      </c>
      <c r="O50" s="87">
        <v>69</v>
      </c>
      <c r="P50" s="90">
        <f t="shared" ref="P50" si="490">RANK(O50,O$5:O$104,0)</f>
        <v>59</v>
      </c>
      <c r="Q50" s="89">
        <v>105</v>
      </c>
      <c r="R50" s="90">
        <f t="shared" ref="R50" si="491">RANK(Q50,Q$5:Q$104,0)</f>
        <v>34</v>
      </c>
      <c r="S50" s="107">
        <v>108.33</v>
      </c>
      <c r="T50" s="90">
        <f t="shared" ref="T50" si="492">RANK(S50,S$5:S$104,0)</f>
        <v>65</v>
      </c>
      <c r="U50" s="108">
        <v>110</v>
      </c>
      <c r="V50" s="90">
        <f t="shared" ref="V50" si="493">RANK(U50,U$5:U$104,0)</f>
        <v>54</v>
      </c>
      <c r="W50" s="108">
        <v>100</v>
      </c>
      <c r="X50" s="90">
        <f t="shared" ref="X50" si="494">RANK(W50,W$5:W$104,0)</f>
        <v>19</v>
      </c>
      <c r="Y50" s="91">
        <v>105</v>
      </c>
      <c r="Z50" s="88">
        <f t="shared" ref="Z50" si="495">RANK(Y50,Y$5:Y$104,0)</f>
        <v>24</v>
      </c>
      <c r="AA50" s="108">
        <f t="shared" si="11"/>
        <v>103.36083333333333</v>
      </c>
      <c r="AB50" s="90">
        <f t="shared" ref="AB50" si="496">RANK(AA50,AA$5:AA$104,0)</f>
        <v>27</v>
      </c>
    </row>
    <row r="51" spans="1:28" x14ac:dyDescent="0.2">
      <c r="A51" s="6">
        <v>247</v>
      </c>
      <c r="B51" s="93" t="s">
        <v>136</v>
      </c>
      <c r="C51" s="89">
        <v>76</v>
      </c>
      <c r="D51" s="90">
        <f t="shared" ref="D51" si="497">RANK(C51,C$5:C$104,0)</f>
        <v>15</v>
      </c>
      <c r="E51" s="89">
        <v>126</v>
      </c>
      <c r="F51" s="90">
        <f t="shared" ref="F51" si="498">RANK(E51,E$5:E$104,0)</f>
        <v>15</v>
      </c>
      <c r="G51" s="89">
        <v>105</v>
      </c>
      <c r="H51" s="90">
        <f t="shared" si="2"/>
        <v>35</v>
      </c>
      <c r="I51" s="246">
        <v>119</v>
      </c>
      <c r="J51" s="90">
        <f t="shared" si="2"/>
        <v>7</v>
      </c>
      <c r="K51" s="154">
        <v>130</v>
      </c>
      <c r="L51" s="90">
        <f t="shared" ref="L51" si="499">RANK(K51,K$5:K$104,0)</f>
        <v>36</v>
      </c>
      <c r="M51" s="24">
        <v>80</v>
      </c>
      <c r="N51" s="90">
        <f t="shared" ref="N51" si="500">RANK(M51,M$5:M$104,0)</f>
        <v>32</v>
      </c>
      <c r="O51" s="87">
        <v>65</v>
      </c>
      <c r="P51" s="90">
        <f t="shared" ref="P51" si="501">RANK(O51,O$5:O$104,0)</f>
        <v>86</v>
      </c>
      <c r="Q51" s="89">
        <v>110</v>
      </c>
      <c r="R51" s="90">
        <f t="shared" ref="R51" si="502">RANK(Q51,Q$5:Q$104,0)</f>
        <v>26</v>
      </c>
      <c r="S51" s="107">
        <v>108.33</v>
      </c>
      <c r="T51" s="90">
        <f t="shared" ref="T51" si="503">RANK(S51,S$5:S$104,0)</f>
        <v>65</v>
      </c>
      <c r="U51" s="108">
        <v>107</v>
      </c>
      <c r="V51" s="90">
        <f t="shared" ref="V51" si="504">RANK(U51,U$5:U$104,0)</f>
        <v>64</v>
      </c>
      <c r="W51" s="108">
        <v>100</v>
      </c>
      <c r="X51" s="90">
        <f t="shared" ref="X51" si="505">RANK(W51,W$5:W$104,0)</f>
        <v>19</v>
      </c>
      <c r="Y51" s="91">
        <v>100</v>
      </c>
      <c r="Z51" s="88">
        <f t="shared" ref="Z51" si="506">RANK(Y51,Y$5:Y$104,0)</f>
        <v>47</v>
      </c>
      <c r="AA51" s="108">
        <f t="shared" si="11"/>
        <v>102.19416666666666</v>
      </c>
      <c r="AB51" s="90">
        <f t="shared" ref="AB51" si="507">RANK(AA51,AA$5:AA$104,0)</f>
        <v>32</v>
      </c>
    </row>
    <row r="52" spans="1:28" x14ac:dyDescent="0.2">
      <c r="A52" s="6">
        <v>248</v>
      </c>
      <c r="B52" s="93" t="s">
        <v>139</v>
      </c>
      <c r="C52" s="89">
        <v>75</v>
      </c>
      <c r="D52" s="90">
        <f t="shared" ref="D52" si="508">RANK(C52,C$5:C$104,0)</f>
        <v>19</v>
      </c>
      <c r="E52" s="89">
        <v>125</v>
      </c>
      <c r="F52" s="90">
        <f t="shared" ref="F52" si="509">RANK(E52,E$5:E$104,0)</f>
        <v>21</v>
      </c>
      <c r="G52" s="89">
        <v>100</v>
      </c>
      <c r="H52" s="90">
        <f t="shared" si="2"/>
        <v>48</v>
      </c>
      <c r="I52" s="246">
        <v>110</v>
      </c>
      <c r="J52" s="90">
        <f t="shared" si="2"/>
        <v>16</v>
      </c>
      <c r="K52" s="154">
        <v>144</v>
      </c>
      <c r="L52" s="90">
        <f t="shared" ref="L52" si="510">RANK(K52,K$5:K$104,0)</f>
        <v>8</v>
      </c>
      <c r="M52" s="24">
        <v>75</v>
      </c>
      <c r="N52" s="90">
        <f t="shared" ref="N52" si="511">RANK(M52,M$5:M$104,0)</f>
        <v>59</v>
      </c>
      <c r="O52" s="87">
        <v>71</v>
      </c>
      <c r="P52" s="90">
        <f t="shared" ref="P52" si="512">RANK(O52,O$5:O$104,0)</f>
        <v>35</v>
      </c>
      <c r="Q52" s="89">
        <v>105</v>
      </c>
      <c r="R52" s="90">
        <f t="shared" ref="R52" si="513">RANK(Q52,Q$5:Q$104,0)</f>
        <v>34</v>
      </c>
      <c r="S52" s="107">
        <v>123</v>
      </c>
      <c r="T52" s="90">
        <f t="shared" ref="T52" si="514">RANK(S52,S$5:S$104,0)</f>
        <v>5</v>
      </c>
      <c r="U52" s="108">
        <v>120</v>
      </c>
      <c r="V52" s="90">
        <f t="shared" ref="V52" si="515">RANK(U52,U$5:U$104,0)</f>
        <v>25</v>
      </c>
      <c r="W52" s="108">
        <v>85</v>
      </c>
      <c r="X52" s="90">
        <f t="shared" ref="X52" si="516">RANK(W52,W$5:W$104,0)</f>
        <v>48</v>
      </c>
      <c r="Y52" s="91">
        <v>105</v>
      </c>
      <c r="Z52" s="88">
        <f t="shared" ref="Z52" si="517">RANK(Y52,Y$5:Y$104,0)</f>
        <v>24</v>
      </c>
      <c r="AA52" s="108">
        <f t="shared" si="11"/>
        <v>103.16666666666667</v>
      </c>
      <c r="AB52" s="90">
        <f t="shared" ref="AB52" si="518">RANK(AA52,AA$5:AA$104,0)</f>
        <v>28</v>
      </c>
    </row>
    <row r="53" spans="1:28" x14ac:dyDescent="0.2">
      <c r="A53" s="6">
        <v>249</v>
      </c>
      <c r="B53" s="93" t="s">
        <v>142</v>
      </c>
      <c r="C53" s="89">
        <v>68</v>
      </c>
      <c r="D53" s="90">
        <f t="shared" ref="D53" si="519">RANK(C53,C$5:C$104,0)</f>
        <v>52</v>
      </c>
      <c r="E53" s="89">
        <v>127</v>
      </c>
      <c r="F53" s="90">
        <f t="shared" ref="F53" si="520">RANK(E53,E$5:E$104,0)</f>
        <v>11</v>
      </c>
      <c r="G53" s="89">
        <v>105</v>
      </c>
      <c r="H53" s="90">
        <f t="shared" si="2"/>
        <v>35</v>
      </c>
      <c r="I53" s="246">
        <v>115</v>
      </c>
      <c r="J53" s="90">
        <f t="shared" si="2"/>
        <v>10</v>
      </c>
      <c r="K53" s="154">
        <v>142</v>
      </c>
      <c r="L53" s="90">
        <f t="shared" ref="L53" si="521">RANK(K53,K$5:K$104,0)</f>
        <v>10</v>
      </c>
      <c r="M53" s="24">
        <v>75</v>
      </c>
      <c r="N53" s="90">
        <f t="shared" ref="N53" si="522">RANK(M53,M$5:M$104,0)</f>
        <v>59</v>
      </c>
      <c r="O53" s="87">
        <v>73</v>
      </c>
      <c r="P53" s="90">
        <f t="shared" ref="P53" si="523">RANK(O53,O$5:O$104,0)</f>
        <v>18</v>
      </c>
      <c r="Q53" s="89">
        <v>115</v>
      </c>
      <c r="R53" s="90">
        <f t="shared" ref="R53" si="524">RANK(Q53,Q$5:Q$104,0)</f>
        <v>17</v>
      </c>
      <c r="S53" s="107">
        <v>117.67</v>
      </c>
      <c r="T53" s="90">
        <f t="shared" ref="T53" si="525">RANK(S53,S$5:S$104,0)</f>
        <v>27</v>
      </c>
      <c r="U53" s="108">
        <v>118</v>
      </c>
      <c r="V53" s="90">
        <f t="shared" ref="V53" si="526">RANK(U53,U$5:U$104,0)</f>
        <v>30</v>
      </c>
      <c r="W53" s="108">
        <v>85</v>
      </c>
      <c r="X53" s="90">
        <f t="shared" ref="X53" si="527">RANK(W53,W$5:W$104,0)</f>
        <v>48</v>
      </c>
      <c r="Y53" s="91">
        <v>105</v>
      </c>
      <c r="Z53" s="88">
        <f t="shared" ref="Z53" si="528">RANK(Y53,Y$5:Y$104,0)</f>
        <v>24</v>
      </c>
      <c r="AA53" s="108">
        <f t="shared" si="11"/>
        <v>103.80583333333334</v>
      </c>
      <c r="AB53" s="90">
        <f t="shared" ref="AB53" si="529">RANK(AA53,AA$5:AA$104,0)</f>
        <v>24</v>
      </c>
    </row>
    <row r="54" spans="1:28" x14ac:dyDescent="0.2">
      <c r="A54" s="17">
        <v>250</v>
      </c>
      <c r="B54" s="94" t="s">
        <v>113</v>
      </c>
      <c r="C54" s="97">
        <v>90</v>
      </c>
      <c r="D54" s="98">
        <f t="shared" ref="D54" si="530">RANK(C54,C$5:C$104,0)</f>
        <v>3</v>
      </c>
      <c r="E54" s="97">
        <v>145</v>
      </c>
      <c r="F54" s="98">
        <f t="shared" ref="F54" si="531">RANK(E54,E$5:E$104,0)</f>
        <v>1</v>
      </c>
      <c r="G54" s="97">
        <v>105</v>
      </c>
      <c r="H54" s="98">
        <f t="shared" si="2"/>
        <v>35</v>
      </c>
      <c r="I54" s="247">
        <v>130</v>
      </c>
      <c r="J54" s="98">
        <f t="shared" si="2"/>
        <v>1</v>
      </c>
      <c r="K54" s="252">
        <v>150</v>
      </c>
      <c r="L54" s="98">
        <f t="shared" ref="L54" si="532">RANK(K54,K$5:K$104,0)</f>
        <v>2</v>
      </c>
      <c r="M54" s="25">
        <v>80</v>
      </c>
      <c r="N54" s="98">
        <f t="shared" ref="N54" si="533">RANK(M54,M$5:M$104,0)</f>
        <v>32</v>
      </c>
      <c r="O54" s="95">
        <v>70</v>
      </c>
      <c r="P54" s="98">
        <f t="shared" ref="P54" si="534">RANK(O54,O$5:O$104,0)</f>
        <v>48</v>
      </c>
      <c r="Q54" s="97">
        <v>140</v>
      </c>
      <c r="R54" s="98">
        <f t="shared" ref="R54" si="535">RANK(Q54,Q$5:Q$104,0)</f>
        <v>1</v>
      </c>
      <c r="S54" s="109">
        <v>122.33</v>
      </c>
      <c r="T54" s="98">
        <f t="shared" ref="T54" si="536">RANK(S54,S$5:S$104,0)</f>
        <v>7</v>
      </c>
      <c r="U54" s="110">
        <v>137</v>
      </c>
      <c r="V54" s="98">
        <f t="shared" ref="V54" si="537">RANK(U54,U$5:U$104,0)</f>
        <v>1</v>
      </c>
      <c r="W54" s="110">
        <v>110</v>
      </c>
      <c r="X54" s="98">
        <f t="shared" ref="X54" si="538">RANK(W54,W$5:W$104,0)</f>
        <v>5</v>
      </c>
      <c r="Y54" s="99">
        <v>95</v>
      </c>
      <c r="Z54" s="96">
        <f t="shared" ref="Z54" si="539">RANK(Y54,Y$5:Y$104,0)</f>
        <v>73</v>
      </c>
      <c r="AA54" s="110">
        <f t="shared" si="11"/>
        <v>114.52749999999999</v>
      </c>
      <c r="AB54" s="98">
        <f t="shared" ref="AB54" si="540">RANK(AA54,AA$5:AA$104,0)</f>
        <v>1</v>
      </c>
    </row>
    <row r="55" spans="1:28" x14ac:dyDescent="0.2">
      <c r="A55" s="3">
        <v>251</v>
      </c>
      <c r="B55" s="80" t="s">
        <v>136</v>
      </c>
      <c r="C55" s="83">
        <v>94</v>
      </c>
      <c r="D55" s="84">
        <f t="shared" ref="D55" si="541">RANK(C55,C$5:C$104,0)</f>
        <v>2</v>
      </c>
      <c r="E55" s="83">
        <v>126</v>
      </c>
      <c r="F55" s="84">
        <f t="shared" ref="F55" si="542">RANK(E55,E$5:E$104,0)</f>
        <v>15</v>
      </c>
      <c r="G55" s="83">
        <v>105</v>
      </c>
      <c r="H55" s="84">
        <f t="shared" si="2"/>
        <v>35</v>
      </c>
      <c r="I55" s="245">
        <v>105</v>
      </c>
      <c r="J55" s="84">
        <f t="shared" si="2"/>
        <v>29</v>
      </c>
      <c r="K55" s="251">
        <v>130</v>
      </c>
      <c r="L55" s="84">
        <f t="shared" ref="L55" si="543">RANK(K55,K$5:K$104,0)</f>
        <v>36</v>
      </c>
      <c r="M55" s="23">
        <v>82</v>
      </c>
      <c r="N55" s="84">
        <f t="shared" ref="N55" si="544">RANK(M55,M$5:M$104,0)</f>
        <v>26</v>
      </c>
      <c r="O55" s="81">
        <v>70</v>
      </c>
      <c r="P55" s="84">
        <f t="shared" ref="P55" si="545">RANK(O55,O$5:O$104,0)</f>
        <v>48</v>
      </c>
      <c r="Q55" s="104">
        <v>105</v>
      </c>
      <c r="R55" s="84">
        <f t="shared" ref="R55" si="546">RANK(Q55,Q$5:Q$104,0)</f>
        <v>34</v>
      </c>
      <c r="S55" s="105">
        <v>124.67</v>
      </c>
      <c r="T55" s="84">
        <f t="shared" ref="T55" si="547">RANK(S55,S$5:S$104,0)</f>
        <v>4</v>
      </c>
      <c r="U55" s="106">
        <v>105</v>
      </c>
      <c r="V55" s="84">
        <f t="shared" ref="V55" si="548">RANK(U55,U$5:U$104,0)</f>
        <v>67</v>
      </c>
      <c r="W55" s="106">
        <v>95</v>
      </c>
      <c r="X55" s="84">
        <f t="shared" ref="X55" si="549">RANK(W55,W$5:W$104,0)</f>
        <v>25</v>
      </c>
      <c r="Y55" s="85">
        <v>100</v>
      </c>
      <c r="Z55" s="82">
        <f t="shared" ref="Z55" si="550">RANK(Y55,Y$5:Y$104,0)</f>
        <v>47</v>
      </c>
      <c r="AA55" s="106">
        <f t="shared" si="11"/>
        <v>103.47250000000001</v>
      </c>
      <c r="AB55" s="84">
        <f t="shared" ref="AB55" si="551">RANK(AA55,AA$5:AA$104,0)</f>
        <v>25</v>
      </c>
    </row>
    <row r="56" spans="1:28" x14ac:dyDescent="0.2">
      <c r="A56" s="6">
        <v>252</v>
      </c>
      <c r="B56" s="86" t="s">
        <v>123</v>
      </c>
      <c r="C56" s="89">
        <v>82</v>
      </c>
      <c r="D56" s="90">
        <f t="shared" ref="D56" si="552">RANK(C56,C$5:C$104,0)</f>
        <v>10</v>
      </c>
      <c r="E56" s="89">
        <v>119</v>
      </c>
      <c r="F56" s="90">
        <f t="shared" ref="F56" si="553">RANK(E56,E$5:E$104,0)</f>
        <v>39</v>
      </c>
      <c r="G56" s="89">
        <v>110</v>
      </c>
      <c r="H56" s="90">
        <f t="shared" si="2"/>
        <v>16</v>
      </c>
      <c r="I56" s="246">
        <v>110</v>
      </c>
      <c r="J56" s="90">
        <f t="shared" si="2"/>
        <v>16</v>
      </c>
      <c r="K56" s="154">
        <v>145</v>
      </c>
      <c r="L56" s="90">
        <f t="shared" ref="L56" si="554">RANK(K56,K$5:K$104,0)</f>
        <v>4</v>
      </c>
      <c r="M56" s="24">
        <v>87</v>
      </c>
      <c r="N56" s="90">
        <f t="shared" ref="N56" si="555">RANK(M56,M$5:M$104,0)</f>
        <v>10</v>
      </c>
      <c r="O56" s="87">
        <v>78</v>
      </c>
      <c r="P56" s="90">
        <f t="shared" ref="P56" si="556">RANK(O56,O$5:O$104,0)</f>
        <v>5</v>
      </c>
      <c r="Q56" s="89">
        <v>120</v>
      </c>
      <c r="R56" s="90">
        <f t="shared" ref="R56" si="557">RANK(Q56,Q$5:Q$104,0)</f>
        <v>7</v>
      </c>
      <c r="S56" s="107">
        <v>122</v>
      </c>
      <c r="T56" s="90">
        <f t="shared" ref="T56" si="558">RANK(S56,S$5:S$104,0)</f>
        <v>9</v>
      </c>
      <c r="U56" s="108">
        <v>123</v>
      </c>
      <c r="V56" s="90">
        <f t="shared" ref="V56" si="559">RANK(U56,U$5:U$104,0)</f>
        <v>20</v>
      </c>
      <c r="W56" s="108">
        <v>110</v>
      </c>
      <c r="X56" s="90">
        <f t="shared" ref="X56" si="560">RANK(W56,W$5:W$104,0)</f>
        <v>5</v>
      </c>
      <c r="Y56" s="91">
        <v>115</v>
      </c>
      <c r="Z56" s="88">
        <f t="shared" ref="Z56" si="561">RANK(Y56,Y$5:Y$104,0)</f>
        <v>8</v>
      </c>
      <c r="AA56" s="108">
        <f t="shared" si="11"/>
        <v>110.08333333333333</v>
      </c>
      <c r="AB56" s="90">
        <f t="shared" ref="AB56" si="562">RANK(AA56,AA$5:AA$104,0)</f>
        <v>5</v>
      </c>
    </row>
    <row r="57" spans="1:28" x14ac:dyDescent="0.2">
      <c r="A57" s="6">
        <v>253</v>
      </c>
      <c r="B57" s="86" t="s">
        <v>146</v>
      </c>
      <c r="C57" s="89">
        <v>72</v>
      </c>
      <c r="D57" s="90">
        <f t="shared" ref="D57" si="563">RANK(C57,C$5:C$104,0)</f>
        <v>31</v>
      </c>
      <c r="E57" s="89">
        <v>111</v>
      </c>
      <c r="F57" s="90">
        <f t="shared" ref="F57" si="564">RANK(E57,E$5:E$104,0)</f>
        <v>63</v>
      </c>
      <c r="G57" s="89">
        <v>100</v>
      </c>
      <c r="H57" s="90">
        <f t="shared" si="2"/>
        <v>48</v>
      </c>
      <c r="I57" s="246">
        <v>105</v>
      </c>
      <c r="J57" s="90">
        <f t="shared" si="2"/>
        <v>29</v>
      </c>
      <c r="K57" s="154">
        <v>115</v>
      </c>
      <c r="L57" s="90">
        <f t="shared" ref="L57" si="565">RANK(K57,K$5:K$104,0)</f>
        <v>67</v>
      </c>
      <c r="M57" s="24">
        <v>87</v>
      </c>
      <c r="N57" s="90">
        <f t="shared" ref="N57" si="566">RANK(M57,M$5:M$104,0)</f>
        <v>10</v>
      </c>
      <c r="O57" s="87">
        <v>77</v>
      </c>
      <c r="P57" s="90">
        <f t="shared" ref="P57" si="567">RANK(O57,O$5:O$104,0)</f>
        <v>7</v>
      </c>
      <c r="Q57" s="89">
        <v>95</v>
      </c>
      <c r="R57" s="90">
        <f t="shared" ref="R57" si="568">RANK(Q57,Q$5:Q$104,0)</f>
        <v>65</v>
      </c>
      <c r="S57" s="107">
        <v>111</v>
      </c>
      <c r="T57" s="90">
        <f t="shared" ref="T57" si="569">RANK(S57,S$5:S$104,0)</f>
        <v>58</v>
      </c>
      <c r="U57" s="108">
        <v>93</v>
      </c>
      <c r="V57" s="90">
        <f t="shared" ref="V57" si="570">RANK(U57,U$5:U$104,0)</f>
        <v>89</v>
      </c>
      <c r="W57" s="108">
        <v>95</v>
      </c>
      <c r="X57" s="90">
        <f t="shared" ref="X57" si="571">RANK(W57,W$5:W$104,0)</f>
        <v>25</v>
      </c>
      <c r="Y57" s="91">
        <v>100</v>
      </c>
      <c r="Z57" s="88">
        <f t="shared" ref="Z57" si="572">RANK(Y57,Y$5:Y$104,0)</f>
        <v>47</v>
      </c>
      <c r="AA57" s="108">
        <f t="shared" si="11"/>
        <v>96.75</v>
      </c>
      <c r="AB57" s="90">
        <f t="shared" ref="AB57" si="573">RANK(AA57,AA$5:AA$104,0)</f>
        <v>53</v>
      </c>
    </row>
    <row r="58" spans="1:28" x14ac:dyDescent="0.2">
      <c r="A58" s="6">
        <v>254</v>
      </c>
      <c r="B58" s="86" t="s">
        <v>149</v>
      </c>
      <c r="C58" s="89">
        <v>87</v>
      </c>
      <c r="D58" s="90">
        <f t="shared" ref="D58" si="574">RANK(C58,C$5:C$104,0)</f>
        <v>4</v>
      </c>
      <c r="E58" s="89">
        <v>107</v>
      </c>
      <c r="F58" s="90">
        <f t="shared" ref="F58" si="575">RANK(E58,E$5:E$104,0)</f>
        <v>68</v>
      </c>
      <c r="G58" s="89">
        <v>115</v>
      </c>
      <c r="H58" s="90">
        <f t="shared" si="2"/>
        <v>12</v>
      </c>
      <c r="I58" s="246">
        <v>110</v>
      </c>
      <c r="J58" s="90">
        <f t="shared" si="2"/>
        <v>16</v>
      </c>
      <c r="K58" s="154">
        <v>120</v>
      </c>
      <c r="L58" s="90">
        <f t="shared" ref="L58" si="576">RANK(K58,K$5:K$104,0)</f>
        <v>58</v>
      </c>
      <c r="M58" s="24">
        <v>85</v>
      </c>
      <c r="N58" s="90">
        <f t="shared" ref="N58" si="577">RANK(M58,M$5:M$104,0)</f>
        <v>17</v>
      </c>
      <c r="O58" s="87">
        <v>82</v>
      </c>
      <c r="P58" s="90">
        <f t="shared" ref="P58" si="578">RANK(O58,O$5:O$104,0)</f>
        <v>2</v>
      </c>
      <c r="Q58" s="89">
        <v>95</v>
      </c>
      <c r="R58" s="90">
        <f t="shared" ref="R58" si="579">RANK(Q58,Q$5:Q$104,0)</f>
        <v>65</v>
      </c>
      <c r="S58" s="107">
        <v>117</v>
      </c>
      <c r="T58" s="90">
        <f t="shared" ref="T58" si="580">RANK(S58,S$5:S$104,0)</f>
        <v>33</v>
      </c>
      <c r="U58" s="108">
        <v>116</v>
      </c>
      <c r="V58" s="90">
        <f t="shared" ref="V58" si="581">RANK(U58,U$5:U$104,0)</f>
        <v>35</v>
      </c>
      <c r="W58" s="108">
        <v>85</v>
      </c>
      <c r="X58" s="90">
        <f t="shared" ref="X58" si="582">RANK(W58,W$5:W$104,0)</f>
        <v>48</v>
      </c>
      <c r="Y58" s="91">
        <v>100</v>
      </c>
      <c r="Z58" s="88">
        <f t="shared" ref="Z58" si="583">RANK(Y58,Y$5:Y$104,0)</f>
        <v>47</v>
      </c>
      <c r="AA58" s="108">
        <f t="shared" si="11"/>
        <v>101.58333333333333</v>
      </c>
      <c r="AB58" s="90">
        <f t="shared" ref="AB58" si="584">RANK(AA58,AA$5:AA$104,0)</f>
        <v>37</v>
      </c>
    </row>
    <row r="59" spans="1:28" x14ac:dyDescent="0.2">
      <c r="A59" s="6">
        <v>255</v>
      </c>
      <c r="B59" s="92" t="s">
        <v>151</v>
      </c>
      <c r="C59" s="89">
        <v>64</v>
      </c>
      <c r="D59" s="90">
        <f t="shared" ref="D59" si="585">RANK(C59,C$5:C$104,0)</f>
        <v>70</v>
      </c>
      <c r="E59" s="89">
        <v>99</v>
      </c>
      <c r="F59" s="90">
        <f t="shared" ref="F59" si="586">RANK(E59,E$5:E$104,0)</f>
        <v>84</v>
      </c>
      <c r="G59" s="89">
        <v>105</v>
      </c>
      <c r="H59" s="90">
        <f t="shared" si="2"/>
        <v>35</v>
      </c>
      <c r="I59" s="246">
        <v>95</v>
      </c>
      <c r="J59" s="90">
        <f t="shared" si="2"/>
        <v>54</v>
      </c>
      <c r="K59" s="154">
        <v>130</v>
      </c>
      <c r="L59" s="90">
        <f t="shared" ref="L59" si="587">RANK(K59,K$5:K$104,0)</f>
        <v>36</v>
      </c>
      <c r="M59" s="24">
        <v>75</v>
      </c>
      <c r="N59" s="90">
        <f t="shared" ref="N59" si="588">RANK(M59,M$5:M$104,0)</f>
        <v>59</v>
      </c>
      <c r="O59" s="87">
        <v>73</v>
      </c>
      <c r="P59" s="90">
        <f t="shared" ref="P59" si="589">RANK(O59,O$5:O$104,0)</f>
        <v>18</v>
      </c>
      <c r="Q59" s="89">
        <v>105</v>
      </c>
      <c r="R59" s="90">
        <f t="shared" ref="R59" si="590">RANK(Q59,Q$5:Q$104,0)</f>
        <v>34</v>
      </c>
      <c r="S59" s="107">
        <v>114.67</v>
      </c>
      <c r="T59" s="90">
        <f t="shared" ref="T59" si="591">RANK(S59,S$5:S$104,0)</f>
        <v>39</v>
      </c>
      <c r="U59" s="108">
        <v>112</v>
      </c>
      <c r="V59" s="90">
        <f t="shared" ref="V59" si="592">RANK(U59,U$5:U$104,0)</f>
        <v>47</v>
      </c>
      <c r="W59" s="108">
        <v>85</v>
      </c>
      <c r="X59" s="90">
        <f t="shared" ref="X59" si="593">RANK(W59,W$5:W$104,0)</f>
        <v>48</v>
      </c>
      <c r="Y59" s="91">
        <v>120</v>
      </c>
      <c r="Z59" s="88">
        <f t="shared" ref="Z59" si="594">RANK(Y59,Y$5:Y$104,0)</f>
        <v>3</v>
      </c>
      <c r="AA59" s="108">
        <f t="shared" si="11"/>
        <v>98.139166666666668</v>
      </c>
      <c r="AB59" s="90">
        <f t="shared" ref="AB59" si="595">RANK(AA59,AA$5:AA$104,0)</f>
        <v>45</v>
      </c>
    </row>
    <row r="60" spans="1:28" x14ac:dyDescent="0.2">
      <c r="A60" s="6">
        <v>256</v>
      </c>
      <c r="B60" s="86" t="s">
        <v>154</v>
      </c>
      <c r="C60" s="89">
        <v>74</v>
      </c>
      <c r="D60" s="90">
        <f t="shared" ref="D60" si="596">RANK(C60,C$5:C$104,0)</f>
        <v>22</v>
      </c>
      <c r="E60" s="89">
        <v>126</v>
      </c>
      <c r="F60" s="90">
        <f t="shared" ref="F60" si="597">RANK(E60,E$5:E$104,0)</f>
        <v>15</v>
      </c>
      <c r="G60" s="89">
        <v>120</v>
      </c>
      <c r="H60" s="90">
        <f t="shared" si="2"/>
        <v>4</v>
      </c>
      <c r="I60" s="246">
        <v>115</v>
      </c>
      <c r="J60" s="90">
        <f t="shared" si="2"/>
        <v>10</v>
      </c>
      <c r="K60" s="154">
        <v>152</v>
      </c>
      <c r="L60" s="90">
        <f t="shared" ref="L60" si="598">RANK(K60,K$5:K$104,0)</f>
        <v>1</v>
      </c>
      <c r="M60" s="24">
        <v>100</v>
      </c>
      <c r="N60" s="90">
        <f t="shared" ref="N60" si="599">RANK(M60,M$5:M$104,0)</f>
        <v>1</v>
      </c>
      <c r="O60" s="87">
        <v>84</v>
      </c>
      <c r="P60" s="90">
        <f t="shared" ref="P60" si="600">RANK(O60,O$5:O$104,0)</f>
        <v>1</v>
      </c>
      <c r="Q60" s="89">
        <v>120</v>
      </c>
      <c r="R60" s="90">
        <f t="shared" ref="R60" si="601">RANK(Q60,Q$5:Q$104,0)</f>
        <v>7</v>
      </c>
      <c r="S60" s="107">
        <v>122.33</v>
      </c>
      <c r="T60" s="90">
        <f t="shared" ref="T60" si="602">RANK(S60,S$5:S$104,0)</f>
        <v>7</v>
      </c>
      <c r="U60" s="108">
        <v>128</v>
      </c>
      <c r="V60" s="90">
        <f t="shared" ref="V60" si="603">RANK(U60,U$5:U$104,0)</f>
        <v>8</v>
      </c>
      <c r="W60" s="108">
        <v>115</v>
      </c>
      <c r="X60" s="90">
        <f t="shared" ref="X60" si="604">RANK(W60,W$5:W$104,0)</f>
        <v>2</v>
      </c>
      <c r="Y60" s="91">
        <v>115</v>
      </c>
      <c r="Z60" s="88">
        <f t="shared" ref="Z60" si="605">RANK(Y60,Y$5:Y$104,0)</f>
        <v>8</v>
      </c>
      <c r="AA60" s="108">
        <f t="shared" si="11"/>
        <v>114.27749999999999</v>
      </c>
      <c r="AB60" s="90">
        <f t="shared" ref="AB60" si="606">RANK(AA60,AA$5:AA$104,0)</f>
        <v>2</v>
      </c>
    </row>
    <row r="61" spans="1:28" x14ac:dyDescent="0.2">
      <c r="A61" s="6">
        <v>257</v>
      </c>
      <c r="B61" s="93" t="s">
        <v>156</v>
      </c>
      <c r="C61" s="89">
        <v>71</v>
      </c>
      <c r="D61" s="90">
        <f t="shared" ref="D61" si="607">RANK(C61,C$5:C$104,0)</f>
        <v>37</v>
      </c>
      <c r="E61" s="89">
        <v>129</v>
      </c>
      <c r="F61" s="90">
        <f t="shared" ref="F61" si="608">RANK(E61,E$5:E$104,0)</f>
        <v>9</v>
      </c>
      <c r="G61" s="89">
        <v>110</v>
      </c>
      <c r="H61" s="90">
        <f t="shared" si="2"/>
        <v>16</v>
      </c>
      <c r="I61" s="246">
        <v>110</v>
      </c>
      <c r="J61" s="90">
        <f t="shared" si="2"/>
        <v>16</v>
      </c>
      <c r="K61" s="154">
        <v>145</v>
      </c>
      <c r="L61" s="90">
        <f t="shared" ref="L61" si="609">RANK(K61,K$5:K$104,0)</f>
        <v>4</v>
      </c>
      <c r="M61" s="24">
        <v>90</v>
      </c>
      <c r="N61" s="90">
        <f t="shared" ref="N61" si="610">RANK(M61,M$5:M$104,0)</f>
        <v>3</v>
      </c>
      <c r="O61" s="87">
        <v>78</v>
      </c>
      <c r="P61" s="90">
        <f t="shared" ref="P61" si="611">RANK(O61,O$5:O$104,0)</f>
        <v>5</v>
      </c>
      <c r="Q61" s="89">
        <v>125</v>
      </c>
      <c r="R61" s="90">
        <f t="shared" ref="R61" si="612">RANK(Q61,Q$5:Q$104,0)</f>
        <v>4</v>
      </c>
      <c r="S61" s="107">
        <v>126.33</v>
      </c>
      <c r="T61" s="90">
        <f t="shared" ref="T61" si="613">RANK(S61,S$5:S$104,0)</f>
        <v>1</v>
      </c>
      <c r="U61" s="108">
        <v>125</v>
      </c>
      <c r="V61" s="90">
        <f t="shared" ref="V61" si="614">RANK(U61,U$5:U$104,0)</f>
        <v>12</v>
      </c>
      <c r="W61" s="108">
        <v>90</v>
      </c>
      <c r="X61" s="90">
        <f t="shared" ref="X61" si="615">RANK(W61,W$5:W$104,0)</f>
        <v>43</v>
      </c>
      <c r="Y61" s="91">
        <v>115</v>
      </c>
      <c r="Z61" s="88">
        <f t="shared" ref="Z61" si="616">RANK(Y61,Y$5:Y$104,0)</f>
        <v>8</v>
      </c>
      <c r="AA61" s="108">
        <f t="shared" si="11"/>
        <v>109.52749999999999</v>
      </c>
      <c r="AB61" s="90">
        <f t="shared" ref="AB61" si="617">RANK(AA61,AA$5:AA$104,0)</f>
        <v>7</v>
      </c>
    </row>
    <row r="62" spans="1:28" x14ac:dyDescent="0.2">
      <c r="A62" s="6">
        <v>258</v>
      </c>
      <c r="B62" s="93" t="s">
        <v>159</v>
      </c>
      <c r="C62" s="89">
        <v>70</v>
      </c>
      <c r="D62" s="90">
        <f t="shared" ref="D62" si="618">RANK(C62,C$5:C$104,0)</f>
        <v>42</v>
      </c>
      <c r="E62" s="89">
        <v>126</v>
      </c>
      <c r="F62" s="90">
        <f t="shared" ref="F62" si="619">RANK(E62,E$5:E$104,0)</f>
        <v>15</v>
      </c>
      <c r="G62" s="89">
        <v>120</v>
      </c>
      <c r="H62" s="90">
        <f t="shared" si="2"/>
        <v>4</v>
      </c>
      <c r="I62" s="246">
        <v>107</v>
      </c>
      <c r="J62" s="90">
        <f t="shared" si="2"/>
        <v>24</v>
      </c>
      <c r="K62" s="154">
        <v>132</v>
      </c>
      <c r="L62" s="90">
        <f t="shared" ref="L62" si="620">RANK(K62,K$5:K$104,0)</f>
        <v>29</v>
      </c>
      <c r="M62" s="24">
        <v>85</v>
      </c>
      <c r="N62" s="90">
        <f t="shared" ref="N62" si="621">RANK(M62,M$5:M$104,0)</f>
        <v>17</v>
      </c>
      <c r="O62" s="87">
        <v>76</v>
      </c>
      <c r="P62" s="90">
        <f t="shared" ref="P62" si="622">RANK(O62,O$5:O$104,0)</f>
        <v>9</v>
      </c>
      <c r="Q62" s="89">
        <v>115</v>
      </c>
      <c r="R62" s="90">
        <f t="shared" ref="R62" si="623">RANK(Q62,Q$5:Q$104,0)</f>
        <v>17</v>
      </c>
      <c r="S62" s="107">
        <v>122</v>
      </c>
      <c r="T62" s="90">
        <f t="shared" ref="T62" si="624">RANK(S62,S$5:S$104,0)</f>
        <v>9</v>
      </c>
      <c r="U62" s="108">
        <v>129</v>
      </c>
      <c r="V62" s="90">
        <f t="shared" ref="V62" si="625">RANK(U62,U$5:U$104,0)</f>
        <v>4</v>
      </c>
      <c r="W62" s="108">
        <v>95</v>
      </c>
      <c r="X62" s="90">
        <f t="shared" ref="X62" si="626">RANK(W62,W$5:W$104,0)</f>
        <v>25</v>
      </c>
      <c r="Y62" s="91">
        <v>110</v>
      </c>
      <c r="Z62" s="88">
        <f t="shared" ref="Z62" si="627">RANK(Y62,Y$5:Y$104,0)</f>
        <v>13</v>
      </c>
      <c r="AA62" s="108">
        <f t="shared" si="11"/>
        <v>107.25</v>
      </c>
      <c r="AB62" s="90">
        <f t="shared" ref="AB62" si="628">RANK(AA62,AA$5:AA$104,0)</f>
        <v>14</v>
      </c>
    </row>
    <row r="63" spans="1:28" x14ac:dyDescent="0.2">
      <c r="A63" s="6">
        <v>259</v>
      </c>
      <c r="B63" s="93" t="s">
        <v>161</v>
      </c>
      <c r="C63" s="89">
        <v>84</v>
      </c>
      <c r="D63" s="90">
        <f t="shared" ref="D63" si="629">RANK(C63,C$5:C$104,0)</f>
        <v>5</v>
      </c>
      <c r="E63" s="89">
        <v>124</v>
      </c>
      <c r="F63" s="90">
        <f t="shared" ref="F63" si="630">RANK(E63,E$5:E$104,0)</f>
        <v>26</v>
      </c>
      <c r="G63" s="89">
        <v>125</v>
      </c>
      <c r="H63" s="90">
        <f t="shared" si="2"/>
        <v>2</v>
      </c>
      <c r="I63" s="246">
        <v>125</v>
      </c>
      <c r="J63" s="90">
        <f t="shared" si="2"/>
        <v>6</v>
      </c>
      <c r="K63" s="154">
        <v>140</v>
      </c>
      <c r="L63" s="90">
        <f t="shared" ref="L63" si="631">RANK(K63,K$5:K$104,0)</f>
        <v>14</v>
      </c>
      <c r="M63" s="24">
        <v>80</v>
      </c>
      <c r="N63" s="90">
        <f t="shared" ref="N63" si="632">RANK(M63,M$5:M$104,0)</f>
        <v>32</v>
      </c>
      <c r="O63" s="87">
        <v>74</v>
      </c>
      <c r="P63" s="90">
        <f t="shared" ref="P63" si="633">RANK(O63,O$5:O$104,0)</f>
        <v>16</v>
      </c>
      <c r="Q63" s="89">
        <v>130</v>
      </c>
      <c r="R63" s="90">
        <f t="shared" ref="R63" si="634">RANK(Q63,Q$5:Q$104,0)</f>
        <v>2</v>
      </c>
      <c r="S63" s="107">
        <v>96.33</v>
      </c>
      <c r="T63" s="90">
        <f t="shared" ref="T63" si="635">RANK(S63,S$5:S$104,0)</f>
        <v>89</v>
      </c>
      <c r="U63" s="108">
        <v>125</v>
      </c>
      <c r="V63" s="90">
        <f t="shared" ref="V63" si="636">RANK(U63,U$5:U$104,0)</f>
        <v>12</v>
      </c>
      <c r="W63" s="108">
        <v>85</v>
      </c>
      <c r="X63" s="90">
        <f t="shared" ref="X63" si="637">RANK(W63,W$5:W$104,0)</f>
        <v>48</v>
      </c>
      <c r="Y63" s="91">
        <v>100</v>
      </c>
      <c r="Z63" s="88">
        <f t="shared" ref="Z63" si="638">RANK(Y63,Y$5:Y$104,0)</f>
        <v>47</v>
      </c>
      <c r="AA63" s="108">
        <f t="shared" si="11"/>
        <v>107.36083333333333</v>
      </c>
      <c r="AB63" s="90">
        <f t="shared" ref="AB63" si="639">RANK(AA63,AA$5:AA$104,0)</f>
        <v>12</v>
      </c>
    </row>
    <row r="64" spans="1:28" x14ac:dyDescent="0.2">
      <c r="A64" s="17">
        <v>260</v>
      </c>
      <c r="B64" s="94" t="s">
        <v>163</v>
      </c>
      <c r="C64" s="97">
        <v>82</v>
      </c>
      <c r="D64" s="98">
        <f t="shared" ref="D64" si="640">RANK(C64,C$5:C$104,0)</f>
        <v>10</v>
      </c>
      <c r="E64" s="97">
        <v>116</v>
      </c>
      <c r="F64" s="98">
        <f t="shared" ref="F64" si="641">RANK(E64,E$5:E$104,0)</f>
        <v>47</v>
      </c>
      <c r="G64" s="97">
        <v>120</v>
      </c>
      <c r="H64" s="98">
        <f t="shared" si="2"/>
        <v>4</v>
      </c>
      <c r="I64" s="247">
        <v>113</v>
      </c>
      <c r="J64" s="98">
        <f t="shared" si="2"/>
        <v>15</v>
      </c>
      <c r="K64" s="252">
        <v>135</v>
      </c>
      <c r="L64" s="98">
        <f t="shared" ref="L64" si="642">RANK(K64,K$5:K$104,0)</f>
        <v>21</v>
      </c>
      <c r="M64" s="25">
        <v>75</v>
      </c>
      <c r="N64" s="98">
        <f t="shared" ref="N64" si="643">RANK(M64,M$5:M$104,0)</f>
        <v>59</v>
      </c>
      <c r="O64" s="95">
        <v>70</v>
      </c>
      <c r="P64" s="98">
        <f t="shared" ref="P64" si="644">RANK(O64,O$5:O$104,0)</f>
        <v>48</v>
      </c>
      <c r="Q64" s="97">
        <v>115</v>
      </c>
      <c r="R64" s="98">
        <f t="shared" ref="R64" si="645">RANK(Q64,Q$5:Q$104,0)</f>
        <v>17</v>
      </c>
      <c r="S64" s="109">
        <v>96</v>
      </c>
      <c r="T64" s="98">
        <f t="shared" ref="T64" si="646">RANK(S64,S$5:S$104,0)</f>
        <v>90</v>
      </c>
      <c r="U64" s="110">
        <v>129</v>
      </c>
      <c r="V64" s="98">
        <f t="shared" ref="V64" si="647">RANK(U64,U$5:U$104,0)</f>
        <v>4</v>
      </c>
      <c r="W64" s="110">
        <v>85</v>
      </c>
      <c r="X64" s="98">
        <f t="shared" ref="X64" si="648">RANK(W64,W$5:W$104,0)</f>
        <v>48</v>
      </c>
      <c r="Y64" s="99">
        <v>90</v>
      </c>
      <c r="Z64" s="96">
        <f t="shared" ref="Z64" si="649">RANK(Y64,Y$5:Y$104,0)</f>
        <v>88</v>
      </c>
      <c r="AA64" s="110">
        <f t="shared" si="11"/>
        <v>102.16666666666667</v>
      </c>
      <c r="AB64" s="98">
        <f t="shared" ref="AB64" si="650">RANK(AA64,AA$5:AA$104,0)</f>
        <v>33</v>
      </c>
    </row>
    <row r="65" spans="1:28" x14ac:dyDescent="0.2">
      <c r="A65" s="3">
        <v>261</v>
      </c>
      <c r="B65" s="80" t="s">
        <v>165</v>
      </c>
      <c r="C65" s="83">
        <v>73</v>
      </c>
      <c r="D65" s="84">
        <f t="shared" ref="D65" si="651">RANK(C65,C$5:C$104,0)</f>
        <v>25</v>
      </c>
      <c r="E65" s="83">
        <v>120</v>
      </c>
      <c r="F65" s="84">
        <f t="shared" ref="F65" si="652">RANK(E65,E$5:E$104,0)</f>
        <v>34</v>
      </c>
      <c r="G65" s="83">
        <v>125</v>
      </c>
      <c r="H65" s="84">
        <f t="shared" si="2"/>
        <v>2</v>
      </c>
      <c r="I65" s="245">
        <v>117</v>
      </c>
      <c r="J65" s="84">
        <f t="shared" si="2"/>
        <v>9</v>
      </c>
      <c r="K65" s="251">
        <v>135</v>
      </c>
      <c r="L65" s="84">
        <f t="shared" ref="L65" si="653">RANK(K65,K$5:K$104,0)</f>
        <v>21</v>
      </c>
      <c r="M65" s="23">
        <v>80</v>
      </c>
      <c r="N65" s="84">
        <f t="shared" ref="N65" si="654">RANK(M65,M$5:M$104,0)</f>
        <v>32</v>
      </c>
      <c r="O65" s="81">
        <v>66</v>
      </c>
      <c r="P65" s="84">
        <f t="shared" ref="P65" si="655">RANK(O65,O$5:O$104,0)</f>
        <v>80</v>
      </c>
      <c r="Q65" s="104">
        <v>120</v>
      </c>
      <c r="R65" s="84">
        <f t="shared" ref="R65" si="656">RANK(Q65,Q$5:Q$104,0)</f>
        <v>7</v>
      </c>
      <c r="S65" s="105">
        <v>74.33</v>
      </c>
      <c r="T65" s="84">
        <f t="shared" ref="T65" si="657">RANK(S65,S$5:S$104,0)</f>
        <v>100</v>
      </c>
      <c r="U65" s="106">
        <v>129</v>
      </c>
      <c r="V65" s="84">
        <f t="shared" ref="V65" si="658">RANK(U65,U$5:U$104,0)</f>
        <v>4</v>
      </c>
      <c r="W65" s="106">
        <v>110</v>
      </c>
      <c r="X65" s="84">
        <f t="shared" ref="X65" si="659">RANK(W65,W$5:W$104,0)</f>
        <v>5</v>
      </c>
      <c r="Y65" s="85">
        <v>105</v>
      </c>
      <c r="Z65" s="82">
        <f t="shared" ref="Z65" si="660">RANK(Y65,Y$5:Y$104,0)</f>
        <v>24</v>
      </c>
      <c r="AA65" s="106">
        <f t="shared" si="11"/>
        <v>104.52749999999999</v>
      </c>
      <c r="AB65" s="84">
        <f t="shared" ref="AB65" si="661">RANK(AA65,AA$5:AA$104,0)</f>
        <v>19</v>
      </c>
    </row>
    <row r="66" spans="1:28" x14ac:dyDescent="0.2">
      <c r="A66" s="6">
        <v>262</v>
      </c>
      <c r="B66" s="86" t="s">
        <v>168</v>
      </c>
      <c r="C66" s="89">
        <v>84</v>
      </c>
      <c r="D66" s="90">
        <f t="shared" ref="D66" si="662">RANK(C66,C$5:C$104,0)</f>
        <v>5</v>
      </c>
      <c r="E66" s="89">
        <v>128</v>
      </c>
      <c r="F66" s="90">
        <f t="shared" ref="F66" si="663">RANK(E66,E$5:E$104,0)</f>
        <v>10</v>
      </c>
      <c r="G66" s="89">
        <v>130</v>
      </c>
      <c r="H66" s="90">
        <f t="shared" si="2"/>
        <v>1</v>
      </c>
      <c r="I66" s="246">
        <v>130</v>
      </c>
      <c r="J66" s="90">
        <f t="shared" si="2"/>
        <v>1</v>
      </c>
      <c r="K66" s="154">
        <v>145</v>
      </c>
      <c r="L66" s="90">
        <f t="shared" ref="L66" si="664">RANK(K66,K$5:K$104,0)</f>
        <v>4</v>
      </c>
      <c r="M66" s="24">
        <v>76</v>
      </c>
      <c r="N66" s="90">
        <f t="shared" ref="N66" si="665">RANK(M66,M$5:M$104,0)</f>
        <v>55</v>
      </c>
      <c r="O66" s="87">
        <v>73</v>
      </c>
      <c r="P66" s="90">
        <f t="shared" ref="P66" si="666">RANK(O66,O$5:O$104,0)</f>
        <v>18</v>
      </c>
      <c r="Q66" s="89">
        <v>120</v>
      </c>
      <c r="R66" s="90">
        <f t="shared" ref="R66" si="667">RANK(Q66,Q$5:Q$104,0)</f>
        <v>7</v>
      </c>
      <c r="S66" s="107">
        <v>116</v>
      </c>
      <c r="T66" s="90">
        <f t="shared" ref="T66" si="668">RANK(S66,S$5:S$104,0)</f>
        <v>34</v>
      </c>
      <c r="U66" s="108">
        <v>133</v>
      </c>
      <c r="V66" s="90">
        <f t="shared" ref="V66" si="669">RANK(U66,U$5:U$104,0)</f>
        <v>3</v>
      </c>
      <c r="W66" s="108">
        <v>95</v>
      </c>
      <c r="X66" s="90">
        <f t="shared" ref="X66" si="670">RANK(W66,W$5:W$104,0)</f>
        <v>25</v>
      </c>
      <c r="Y66" s="91">
        <v>110</v>
      </c>
      <c r="Z66" s="88">
        <f t="shared" ref="Z66" si="671">RANK(Y66,Y$5:Y$104,0)</f>
        <v>13</v>
      </c>
      <c r="AA66" s="108">
        <f t="shared" si="11"/>
        <v>111.66666666666667</v>
      </c>
      <c r="AB66" s="90">
        <f t="shared" ref="AB66" si="672">RANK(AA66,AA$5:AA$104,0)</f>
        <v>4</v>
      </c>
    </row>
    <row r="67" spans="1:28" x14ac:dyDescent="0.2">
      <c r="A67" s="6">
        <v>263</v>
      </c>
      <c r="B67" s="86" t="s">
        <v>168</v>
      </c>
      <c r="C67" s="89">
        <v>63</v>
      </c>
      <c r="D67" s="90">
        <f t="shared" ref="D67" si="673">RANK(C67,C$5:C$104,0)</f>
        <v>75</v>
      </c>
      <c r="E67" s="89">
        <v>114</v>
      </c>
      <c r="F67" s="90">
        <f t="shared" ref="F67" si="674">RANK(E67,E$5:E$104,0)</f>
        <v>56</v>
      </c>
      <c r="G67" s="89">
        <v>105</v>
      </c>
      <c r="H67" s="90">
        <f t="shared" si="2"/>
        <v>35</v>
      </c>
      <c r="I67" s="246">
        <v>95</v>
      </c>
      <c r="J67" s="90">
        <f t="shared" si="2"/>
        <v>54</v>
      </c>
      <c r="K67" s="154">
        <v>134</v>
      </c>
      <c r="L67" s="90">
        <f t="shared" ref="L67" si="675">RANK(K67,K$5:K$104,0)</f>
        <v>27</v>
      </c>
      <c r="M67" s="24">
        <v>80</v>
      </c>
      <c r="N67" s="90">
        <f t="shared" ref="N67" si="676">RANK(M67,M$5:M$104,0)</f>
        <v>32</v>
      </c>
      <c r="O67" s="87">
        <v>67</v>
      </c>
      <c r="P67" s="90">
        <f t="shared" ref="P67" si="677">RANK(O67,O$5:O$104,0)</f>
        <v>73</v>
      </c>
      <c r="Q67" s="89">
        <v>110</v>
      </c>
      <c r="R67" s="90">
        <f t="shared" ref="R67" si="678">RANK(Q67,Q$5:Q$104,0)</f>
        <v>26</v>
      </c>
      <c r="S67" s="107">
        <v>117.33</v>
      </c>
      <c r="T67" s="90">
        <f t="shared" ref="T67" si="679">RANK(S67,S$5:S$104,0)</f>
        <v>31</v>
      </c>
      <c r="U67" s="108">
        <v>125</v>
      </c>
      <c r="V67" s="90">
        <f t="shared" ref="V67" si="680">RANK(U67,U$5:U$104,0)</f>
        <v>12</v>
      </c>
      <c r="W67" s="108">
        <v>105</v>
      </c>
      <c r="X67" s="90">
        <f t="shared" ref="X67" si="681">RANK(W67,W$5:W$104,0)</f>
        <v>10</v>
      </c>
      <c r="Y67" s="91">
        <v>105</v>
      </c>
      <c r="Z67" s="88">
        <f t="shared" ref="Z67" si="682">RANK(Y67,Y$5:Y$104,0)</f>
        <v>24</v>
      </c>
      <c r="AA67" s="108">
        <f t="shared" si="11"/>
        <v>101.69416666666666</v>
      </c>
      <c r="AB67" s="90">
        <f t="shared" ref="AB67" si="683">RANK(AA67,AA$5:AA$104,0)</f>
        <v>36</v>
      </c>
    </row>
    <row r="68" spans="1:28" x14ac:dyDescent="0.2">
      <c r="A68" s="6">
        <v>264</v>
      </c>
      <c r="B68" s="86" t="s">
        <v>171</v>
      </c>
      <c r="C68" s="89">
        <v>82</v>
      </c>
      <c r="D68" s="90">
        <f t="shared" ref="D68" si="684">RANK(C68,C$5:C$104,0)</f>
        <v>10</v>
      </c>
      <c r="E68" s="89">
        <v>113</v>
      </c>
      <c r="F68" s="90">
        <f t="shared" ref="F68" si="685">RANK(E68,E$5:E$104,0)</f>
        <v>59</v>
      </c>
      <c r="G68" s="89">
        <v>120</v>
      </c>
      <c r="H68" s="90">
        <f t="shared" si="2"/>
        <v>4</v>
      </c>
      <c r="I68" s="246">
        <v>130</v>
      </c>
      <c r="J68" s="90">
        <f t="shared" si="2"/>
        <v>1</v>
      </c>
      <c r="K68" s="154">
        <v>130</v>
      </c>
      <c r="L68" s="90">
        <f t="shared" ref="L68" si="686">RANK(K68,K$5:K$104,0)</f>
        <v>36</v>
      </c>
      <c r="M68" s="24">
        <v>78</v>
      </c>
      <c r="N68" s="90">
        <f t="shared" ref="N68" si="687">RANK(M68,M$5:M$104,0)</f>
        <v>46</v>
      </c>
      <c r="O68" s="87">
        <v>72</v>
      </c>
      <c r="P68" s="90">
        <f t="shared" ref="P68" si="688">RANK(O68,O$5:O$104,0)</f>
        <v>26</v>
      </c>
      <c r="Q68" s="89">
        <v>125</v>
      </c>
      <c r="R68" s="90">
        <f t="shared" ref="R68" si="689">RANK(Q68,Q$5:Q$104,0)</f>
        <v>4</v>
      </c>
      <c r="S68" s="107">
        <v>118.33</v>
      </c>
      <c r="T68" s="90">
        <f t="shared" ref="T68" si="690">RANK(S68,S$5:S$104,0)</f>
        <v>25</v>
      </c>
      <c r="U68" s="108">
        <v>126</v>
      </c>
      <c r="V68" s="90">
        <f t="shared" ref="V68" si="691">RANK(U68,U$5:U$104,0)</f>
        <v>11</v>
      </c>
      <c r="W68" s="108">
        <v>115</v>
      </c>
      <c r="X68" s="90">
        <f t="shared" ref="X68" si="692">RANK(W68,W$5:W$104,0)</f>
        <v>2</v>
      </c>
      <c r="Y68" s="91">
        <v>100</v>
      </c>
      <c r="Z68" s="88">
        <f t="shared" ref="Z68" si="693">RANK(Y68,Y$5:Y$104,0)</f>
        <v>47</v>
      </c>
      <c r="AA68" s="108">
        <f t="shared" si="11"/>
        <v>109.11083333333333</v>
      </c>
      <c r="AB68" s="90">
        <f t="shared" ref="AB68" si="694">RANK(AA68,AA$5:AA$104,0)</f>
        <v>8</v>
      </c>
    </row>
    <row r="69" spans="1:28" x14ac:dyDescent="0.2">
      <c r="A69" s="6">
        <v>265</v>
      </c>
      <c r="B69" s="92" t="s">
        <v>174</v>
      </c>
      <c r="C69" s="89">
        <v>65</v>
      </c>
      <c r="D69" s="90">
        <f t="shared" ref="D69" si="695">RANK(C69,C$5:C$104,0)</f>
        <v>66</v>
      </c>
      <c r="E69" s="89">
        <v>105</v>
      </c>
      <c r="F69" s="90">
        <f t="shared" ref="F69" si="696">RANK(E69,E$5:E$104,0)</f>
        <v>73</v>
      </c>
      <c r="G69" s="89">
        <v>110</v>
      </c>
      <c r="H69" s="90">
        <f t="shared" si="2"/>
        <v>16</v>
      </c>
      <c r="I69" s="246">
        <v>105</v>
      </c>
      <c r="J69" s="90">
        <f t="shared" si="2"/>
        <v>29</v>
      </c>
      <c r="K69" s="154">
        <v>128</v>
      </c>
      <c r="L69" s="90">
        <f t="shared" ref="L69" si="697">RANK(K69,K$5:K$104,0)</f>
        <v>43</v>
      </c>
      <c r="M69" s="24">
        <v>80</v>
      </c>
      <c r="N69" s="90">
        <f t="shared" ref="N69" si="698">RANK(M69,M$5:M$104,0)</f>
        <v>32</v>
      </c>
      <c r="O69" s="87">
        <v>71</v>
      </c>
      <c r="P69" s="90">
        <f t="shared" ref="P69" si="699">RANK(O69,O$5:O$104,0)</f>
        <v>35</v>
      </c>
      <c r="Q69" s="89">
        <v>110</v>
      </c>
      <c r="R69" s="90">
        <f t="shared" ref="R69" si="700">RANK(Q69,Q$5:Q$104,0)</f>
        <v>26</v>
      </c>
      <c r="S69" s="107">
        <v>122</v>
      </c>
      <c r="T69" s="90">
        <f t="shared" ref="T69" si="701">RANK(S69,S$5:S$104,0)</f>
        <v>9</v>
      </c>
      <c r="U69" s="108">
        <v>122</v>
      </c>
      <c r="V69" s="90">
        <f t="shared" ref="V69" si="702">RANK(U69,U$5:U$104,0)</f>
        <v>22</v>
      </c>
      <c r="W69" s="108">
        <v>110</v>
      </c>
      <c r="X69" s="90">
        <f t="shared" ref="X69" si="703">RANK(W69,W$5:W$104,0)</f>
        <v>5</v>
      </c>
      <c r="Y69" s="91">
        <v>90</v>
      </c>
      <c r="Z69" s="88">
        <f t="shared" ref="Z69" si="704">RANK(Y69,Y$5:Y$104,0)</f>
        <v>88</v>
      </c>
      <c r="AA69" s="108">
        <f t="shared" si="11"/>
        <v>101.5</v>
      </c>
      <c r="AB69" s="90">
        <f t="shared" ref="AB69" si="705">RANK(AA69,AA$5:AA$104,0)</f>
        <v>38</v>
      </c>
    </row>
    <row r="70" spans="1:28" x14ac:dyDescent="0.2">
      <c r="A70" s="6">
        <v>266</v>
      </c>
      <c r="B70" s="86" t="s">
        <v>176</v>
      </c>
      <c r="C70" s="89">
        <v>79</v>
      </c>
      <c r="D70" s="90">
        <f t="shared" ref="D70" si="706">RANK(C70,C$5:C$104,0)</f>
        <v>13</v>
      </c>
      <c r="E70" s="89">
        <v>115</v>
      </c>
      <c r="F70" s="90">
        <f t="shared" ref="F70" si="707">RANK(E70,E$5:E$104,0)</f>
        <v>51</v>
      </c>
      <c r="G70" s="89">
        <v>110</v>
      </c>
      <c r="H70" s="90">
        <f t="shared" ref="H70:J104" si="708">RANK(G70,G$5:G$104,0)</f>
        <v>16</v>
      </c>
      <c r="I70" s="246">
        <v>130</v>
      </c>
      <c r="J70" s="90">
        <f t="shared" si="708"/>
        <v>1</v>
      </c>
      <c r="K70" s="154">
        <v>125</v>
      </c>
      <c r="L70" s="90">
        <f t="shared" ref="L70" si="709">RANK(K70,K$5:K$104,0)</f>
        <v>48</v>
      </c>
      <c r="M70" s="24">
        <v>80</v>
      </c>
      <c r="N70" s="90">
        <f t="shared" ref="N70" si="710">RANK(M70,M$5:M$104,0)</f>
        <v>32</v>
      </c>
      <c r="O70" s="87">
        <v>63</v>
      </c>
      <c r="P70" s="90">
        <f t="shared" ref="P70" si="711">RANK(O70,O$5:O$104,0)</f>
        <v>92</v>
      </c>
      <c r="Q70" s="89">
        <v>120</v>
      </c>
      <c r="R70" s="90">
        <f t="shared" ref="R70" si="712">RANK(Q70,Q$5:Q$104,0)</f>
        <v>7</v>
      </c>
      <c r="S70" s="107">
        <v>123</v>
      </c>
      <c r="T70" s="90">
        <f t="shared" ref="T70" si="713">RANK(S70,S$5:S$104,0)</f>
        <v>5</v>
      </c>
      <c r="U70" s="108">
        <v>112</v>
      </c>
      <c r="V70" s="90">
        <f t="shared" ref="V70" si="714">RANK(U70,U$5:U$104,0)</f>
        <v>47</v>
      </c>
      <c r="W70" s="108">
        <v>100</v>
      </c>
      <c r="X70" s="90">
        <f t="shared" ref="X70" si="715">RANK(W70,W$5:W$104,0)</f>
        <v>19</v>
      </c>
      <c r="Y70" s="91">
        <v>100</v>
      </c>
      <c r="Z70" s="88">
        <f t="shared" ref="Z70" si="716">RANK(Y70,Y$5:Y$104,0)</f>
        <v>47</v>
      </c>
      <c r="AA70" s="108">
        <f t="shared" ref="AA70:AA104" si="717">AVERAGE(G70,I70,K70,M70,O70,Q70,S70,U70,W70,Y70,C70,E70)</f>
        <v>104.75</v>
      </c>
      <c r="AB70" s="90">
        <f t="shared" ref="AB70" si="718">RANK(AA70,AA$5:AA$104,0)</f>
        <v>18</v>
      </c>
    </row>
    <row r="71" spans="1:28" x14ac:dyDescent="0.2">
      <c r="A71" s="6">
        <v>267</v>
      </c>
      <c r="B71" s="93" t="s">
        <v>176</v>
      </c>
      <c r="C71" s="89">
        <v>83</v>
      </c>
      <c r="D71" s="90">
        <f t="shared" ref="D71" si="719">RANK(C71,C$5:C$104,0)</f>
        <v>9</v>
      </c>
      <c r="E71" s="89">
        <v>106</v>
      </c>
      <c r="F71" s="90">
        <f t="shared" ref="F71" si="720">RANK(E71,E$5:E$104,0)</f>
        <v>70</v>
      </c>
      <c r="G71" s="89">
        <v>115</v>
      </c>
      <c r="H71" s="90">
        <f t="shared" si="708"/>
        <v>12</v>
      </c>
      <c r="I71" s="246">
        <v>130</v>
      </c>
      <c r="J71" s="90">
        <f t="shared" si="708"/>
        <v>1</v>
      </c>
      <c r="K71" s="154">
        <v>132</v>
      </c>
      <c r="L71" s="90">
        <f t="shared" ref="L71" si="721">RANK(K71,K$5:K$104,0)</f>
        <v>29</v>
      </c>
      <c r="M71" s="24">
        <v>78</v>
      </c>
      <c r="N71" s="90">
        <f t="shared" ref="N71" si="722">RANK(M71,M$5:M$104,0)</f>
        <v>46</v>
      </c>
      <c r="O71" s="87">
        <v>56</v>
      </c>
      <c r="P71" s="90">
        <f t="shared" ref="P71" si="723">RANK(O71,O$5:O$104,0)</f>
        <v>100</v>
      </c>
      <c r="Q71" s="89">
        <v>120</v>
      </c>
      <c r="R71" s="90">
        <f t="shared" ref="R71" si="724">RANK(Q71,Q$5:Q$104,0)</f>
        <v>7</v>
      </c>
      <c r="S71" s="107">
        <v>122</v>
      </c>
      <c r="T71" s="90">
        <f t="shared" ref="T71" si="725">RANK(S71,S$5:S$104,0)</f>
        <v>9</v>
      </c>
      <c r="U71" s="108">
        <v>113</v>
      </c>
      <c r="V71" s="90">
        <f t="shared" ref="V71" si="726">RANK(U71,U$5:U$104,0)</f>
        <v>45</v>
      </c>
      <c r="W71" s="108">
        <v>105</v>
      </c>
      <c r="X71" s="90">
        <f t="shared" ref="X71" si="727">RANK(W71,W$5:W$104,0)</f>
        <v>10</v>
      </c>
      <c r="Y71" s="91">
        <v>90</v>
      </c>
      <c r="Z71" s="88">
        <f t="shared" ref="Z71" si="728">RANK(Y71,Y$5:Y$104,0)</f>
        <v>88</v>
      </c>
      <c r="AA71" s="108">
        <f t="shared" si="717"/>
        <v>104.16666666666667</v>
      </c>
      <c r="AB71" s="90">
        <f t="shared" ref="AB71" si="729">RANK(AA71,AA$5:AA$104,0)</f>
        <v>22</v>
      </c>
    </row>
    <row r="72" spans="1:28" x14ac:dyDescent="0.2">
      <c r="A72" s="6">
        <v>268</v>
      </c>
      <c r="B72" s="93" t="s">
        <v>176</v>
      </c>
      <c r="C72" s="89">
        <v>76</v>
      </c>
      <c r="D72" s="90">
        <f t="shared" ref="D72" si="730">RANK(C72,C$5:C$104,0)</f>
        <v>15</v>
      </c>
      <c r="E72" s="89">
        <v>124</v>
      </c>
      <c r="F72" s="90">
        <f t="shared" ref="F72" si="731">RANK(E72,E$5:E$104,0)</f>
        <v>26</v>
      </c>
      <c r="G72" s="89">
        <v>120</v>
      </c>
      <c r="H72" s="90">
        <f t="shared" si="708"/>
        <v>4</v>
      </c>
      <c r="I72" s="246">
        <v>115</v>
      </c>
      <c r="J72" s="90">
        <f t="shared" si="708"/>
        <v>10</v>
      </c>
      <c r="K72" s="154">
        <v>136</v>
      </c>
      <c r="L72" s="90">
        <f t="shared" ref="L72" si="732">RANK(K72,K$5:K$104,0)</f>
        <v>20</v>
      </c>
      <c r="M72" s="24">
        <v>80</v>
      </c>
      <c r="N72" s="90">
        <f t="shared" ref="N72" si="733">RANK(M72,M$5:M$104,0)</f>
        <v>32</v>
      </c>
      <c r="O72" s="87">
        <v>63</v>
      </c>
      <c r="P72" s="90">
        <f t="shared" ref="P72" si="734">RANK(O72,O$5:O$104,0)</f>
        <v>92</v>
      </c>
      <c r="Q72" s="89">
        <v>130</v>
      </c>
      <c r="R72" s="90">
        <f t="shared" ref="R72" si="735">RANK(Q72,Q$5:Q$104,0)</f>
        <v>2</v>
      </c>
      <c r="S72" s="107">
        <v>126.33</v>
      </c>
      <c r="T72" s="90">
        <f t="shared" ref="T72" si="736">RANK(S72,S$5:S$104,0)</f>
        <v>1</v>
      </c>
      <c r="U72" s="108">
        <v>124</v>
      </c>
      <c r="V72" s="90">
        <f t="shared" ref="V72" si="737">RANK(U72,U$5:U$104,0)</f>
        <v>17</v>
      </c>
      <c r="W72" s="108">
        <v>115</v>
      </c>
      <c r="X72" s="90">
        <f t="shared" ref="X72" si="738">RANK(W72,W$5:W$104,0)</f>
        <v>2</v>
      </c>
      <c r="Y72" s="91">
        <v>100</v>
      </c>
      <c r="Z72" s="88">
        <f t="shared" ref="Z72" si="739">RANK(Y72,Y$5:Y$104,0)</f>
        <v>47</v>
      </c>
      <c r="AA72" s="108">
        <f t="shared" si="717"/>
        <v>109.11083333333333</v>
      </c>
      <c r="AB72" s="90">
        <f t="shared" ref="AB72" si="740">RANK(AA72,AA$5:AA$104,0)</f>
        <v>8</v>
      </c>
    </row>
    <row r="73" spans="1:28" x14ac:dyDescent="0.2">
      <c r="A73" s="6">
        <v>269</v>
      </c>
      <c r="B73" s="93" t="s">
        <v>180</v>
      </c>
      <c r="C73" s="89">
        <v>60</v>
      </c>
      <c r="D73" s="90">
        <f t="shared" ref="D73" si="741">RANK(C73,C$5:C$104,0)</f>
        <v>93</v>
      </c>
      <c r="E73" s="89">
        <v>97</v>
      </c>
      <c r="F73" s="90">
        <f t="shared" ref="F73" si="742">RANK(E73,E$5:E$104,0)</f>
        <v>88</v>
      </c>
      <c r="G73" s="89">
        <v>90</v>
      </c>
      <c r="H73" s="90">
        <f t="shared" si="708"/>
        <v>84</v>
      </c>
      <c r="I73" s="246">
        <v>90</v>
      </c>
      <c r="J73" s="90">
        <f t="shared" si="708"/>
        <v>79</v>
      </c>
      <c r="K73" s="154">
        <v>115</v>
      </c>
      <c r="L73" s="90">
        <f t="shared" ref="L73" si="743">RANK(K73,K$5:K$104,0)</f>
        <v>67</v>
      </c>
      <c r="M73" s="24">
        <v>69</v>
      </c>
      <c r="N73" s="90">
        <f t="shared" ref="N73" si="744">RANK(M73,M$5:M$104,0)</f>
        <v>81</v>
      </c>
      <c r="O73" s="87">
        <v>63</v>
      </c>
      <c r="P73" s="90">
        <f t="shared" ref="P73" si="745">RANK(O73,O$5:O$104,0)</f>
        <v>92</v>
      </c>
      <c r="Q73" s="89">
        <v>100</v>
      </c>
      <c r="R73" s="90">
        <f t="shared" ref="R73" si="746">RANK(Q73,Q$5:Q$104,0)</f>
        <v>49</v>
      </c>
      <c r="S73" s="107">
        <v>114.33</v>
      </c>
      <c r="T73" s="90">
        <f t="shared" ref="T73" si="747">RANK(S73,S$5:S$104,0)</f>
        <v>42</v>
      </c>
      <c r="U73" s="108">
        <v>109</v>
      </c>
      <c r="V73" s="90">
        <f t="shared" ref="V73" si="748">RANK(U73,U$5:U$104,0)</f>
        <v>57</v>
      </c>
      <c r="W73" s="108">
        <v>90</v>
      </c>
      <c r="X73" s="90">
        <f t="shared" ref="X73" si="749">RANK(W73,W$5:W$104,0)</f>
        <v>43</v>
      </c>
      <c r="Y73" s="91">
        <v>100</v>
      </c>
      <c r="Z73" s="88">
        <f t="shared" ref="Z73" si="750">RANK(Y73,Y$5:Y$104,0)</f>
        <v>47</v>
      </c>
      <c r="AA73" s="108">
        <f t="shared" si="717"/>
        <v>91.444166666666661</v>
      </c>
      <c r="AB73" s="90">
        <f t="shared" ref="AB73" si="751">RANK(AA73,AA$5:AA$104,0)</f>
        <v>79</v>
      </c>
    </row>
    <row r="74" spans="1:28" x14ac:dyDescent="0.2">
      <c r="A74" s="17">
        <v>270</v>
      </c>
      <c r="B74" s="94" t="s">
        <v>182</v>
      </c>
      <c r="C74" s="97">
        <v>59</v>
      </c>
      <c r="D74" s="98">
        <f t="shared" ref="D74" si="752">RANK(C74,C$5:C$104,0)</f>
        <v>96</v>
      </c>
      <c r="E74" s="97">
        <v>100</v>
      </c>
      <c r="F74" s="98">
        <f t="shared" ref="F74" si="753">RANK(E74,E$5:E$104,0)</f>
        <v>82</v>
      </c>
      <c r="G74" s="97">
        <v>100</v>
      </c>
      <c r="H74" s="98">
        <f t="shared" si="708"/>
        <v>48</v>
      </c>
      <c r="I74" s="247">
        <v>90</v>
      </c>
      <c r="J74" s="98">
        <f t="shared" si="708"/>
        <v>79</v>
      </c>
      <c r="K74" s="252">
        <v>110</v>
      </c>
      <c r="L74" s="98">
        <f t="shared" ref="L74" si="754">RANK(K74,K$5:K$104,0)</f>
        <v>76</v>
      </c>
      <c r="M74" s="25">
        <v>68</v>
      </c>
      <c r="N74" s="98">
        <f t="shared" ref="N74" si="755">RANK(M74,M$5:M$104,0)</f>
        <v>84</v>
      </c>
      <c r="O74" s="95">
        <v>65</v>
      </c>
      <c r="P74" s="98">
        <f t="shared" ref="P74" si="756">RANK(O74,O$5:O$104,0)</f>
        <v>86</v>
      </c>
      <c r="Q74" s="97">
        <v>90</v>
      </c>
      <c r="R74" s="98">
        <f t="shared" ref="R74" si="757">RANK(Q74,Q$5:Q$104,0)</f>
        <v>71</v>
      </c>
      <c r="S74" s="109">
        <v>114</v>
      </c>
      <c r="T74" s="98">
        <f t="shared" ref="T74" si="758">RANK(S74,S$5:S$104,0)</f>
        <v>46</v>
      </c>
      <c r="U74" s="110">
        <v>97</v>
      </c>
      <c r="V74" s="98">
        <f t="shared" ref="V74" si="759">RANK(U74,U$5:U$104,0)</f>
        <v>80</v>
      </c>
      <c r="W74" s="110">
        <v>75</v>
      </c>
      <c r="X74" s="98">
        <f t="shared" ref="X74" si="760">RANK(W74,W$5:W$104,0)</f>
        <v>86</v>
      </c>
      <c r="Y74" s="99">
        <v>90</v>
      </c>
      <c r="Z74" s="96">
        <f t="shared" ref="Z74" si="761">RANK(Y74,Y$5:Y$104,0)</f>
        <v>88</v>
      </c>
      <c r="AA74" s="110">
        <f t="shared" si="717"/>
        <v>88.166666666666671</v>
      </c>
      <c r="AB74" s="98">
        <f t="shared" ref="AB74" si="762">RANK(AA74,AA$5:AA$104,0)</f>
        <v>86</v>
      </c>
    </row>
    <row r="75" spans="1:28" x14ac:dyDescent="0.2">
      <c r="A75" s="3">
        <v>271</v>
      </c>
      <c r="B75" s="80" t="s">
        <v>186</v>
      </c>
      <c r="C75" s="83">
        <v>64</v>
      </c>
      <c r="D75" s="84">
        <f t="shared" ref="D75" si="763">RANK(C75,C$5:C$104,0)</f>
        <v>70</v>
      </c>
      <c r="E75" s="83">
        <v>121</v>
      </c>
      <c r="F75" s="84">
        <f t="shared" ref="F75" si="764">RANK(E75,E$5:E$104,0)</f>
        <v>30</v>
      </c>
      <c r="G75" s="83">
        <v>110</v>
      </c>
      <c r="H75" s="84">
        <f t="shared" si="708"/>
        <v>16</v>
      </c>
      <c r="I75" s="245">
        <v>93</v>
      </c>
      <c r="J75" s="84">
        <f t="shared" si="708"/>
        <v>69</v>
      </c>
      <c r="K75" s="251">
        <v>122</v>
      </c>
      <c r="L75" s="84">
        <f t="shared" ref="L75" si="765">RANK(K75,K$5:K$104,0)</f>
        <v>55</v>
      </c>
      <c r="M75" s="23">
        <v>75</v>
      </c>
      <c r="N75" s="84">
        <f t="shared" ref="N75" si="766">RANK(M75,M$5:M$104,0)</f>
        <v>59</v>
      </c>
      <c r="O75" s="81">
        <v>68</v>
      </c>
      <c r="P75" s="84">
        <f t="shared" ref="P75" si="767">RANK(O75,O$5:O$104,0)</f>
        <v>65</v>
      </c>
      <c r="Q75" s="104">
        <v>85</v>
      </c>
      <c r="R75" s="84">
        <f t="shared" ref="R75" si="768">RANK(Q75,Q$5:Q$104,0)</f>
        <v>81</v>
      </c>
      <c r="S75" s="105">
        <v>118.33</v>
      </c>
      <c r="T75" s="84">
        <f t="shared" ref="T75" si="769">RANK(S75,S$5:S$104,0)</f>
        <v>25</v>
      </c>
      <c r="U75" s="106">
        <v>109</v>
      </c>
      <c r="V75" s="84">
        <f t="shared" ref="V75" si="770">RANK(U75,U$5:U$104,0)</f>
        <v>57</v>
      </c>
      <c r="W75" s="106">
        <v>75</v>
      </c>
      <c r="X75" s="84">
        <f t="shared" ref="X75" si="771">RANK(W75,W$5:W$104,0)</f>
        <v>86</v>
      </c>
      <c r="Y75" s="85">
        <v>95</v>
      </c>
      <c r="Z75" s="82">
        <f t="shared" ref="Z75" si="772">RANK(Y75,Y$5:Y$104,0)</f>
        <v>73</v>
      </c>
      <c r="AA75" s="106">
        <f t="shared" si="717"/>
        <v>94.610833333333332</v>
      </c>
      <c r="AB75" s="84">
        <f t="shared" ref="AB75" si="773">RANK(AA75,AA$5:AA$104,0)</f>
        <v>67</v>
      </c>
    </row>
    <row r="76" spans="1:28" x14ac:dyDescent="0.2">
      <c r="A76" s="6">
        <v>272</v>
      </c>
      <c r="B76" s="86" t="s">
        <v>188</v>
      </c>
      <c r="C76" s="89">
        <v>64</v>
      </c>
      <c r="D76" s="90">
        <f t="shared" ref="D76" si="774">RANK(C76,C$5:C$104,0)</f>
        <v>70</v>
      </c>
      <c r="E76" s="89">
        <v>93</v>
      </c>
      <c r="F76" s="90">
        <f t="shared" ref="F76" si="775">RANK(E76,E$5:E$104,0)</f>
        <v>94</v>
      </c>
      <c r="G76" s="89">
        <v>80</v>
      </c>
      <c r="H76" s="90">
        <f t="shared" si="708"/>
        <v>94</v>
      </c>
      <c r="I76" s="246">
        <v>80</v>
      </c>
      <c r="J76" s="90">
        <f t="shared" si="708"/>
        <v>95</v>
      </c>
      <c r="K76" s="154">
        <v>105</v>
      </c>
      <c r="L76" s="90">
        <f t="shared" ref="L76" si="776">RANK(K76,K$5:K$104,0)</f>
        <v>88</v>
      </c>
      <c r="M76" s="24">
        <v>69</v>
      </c>
      <c r="N76" s="90">
        <f t="shared" ref="N76" si="777">RANK(M76,M$5:M$104,0)</f>
        <v>81</v>
      </c>
      <c r="O76" s="87">
        <v>71</v>
      </c>
      <c r="P76" s="90">
        <f t="shared" ref="P76" si="778">RANK(O76,O$5:O$104,0)</f>
        <v>35</v>
      </c>
      <c r="Q76" s="89">
        <v>75</v>
      </c>
      <c r="R76" s="90">
        <f t="shared" ref="R76" si="779">RANK(Q76,Q$5:Q$104,0)</f>
        <v>92</v>
      </c>
      <c r="S76" s="107">
        <v>97.67</v>
      </c>
      <c r="T76" s="90">
        <f t="shared" ref="T76" si="780">RANK(S76,S$5:S$104,0)</f>
        <v>84</v>
      </c>
      <c r="U76" s="108">
        <v>105</v>
      </c>
      <c r="V76" s="90">
        <f t="shared" ref="V76" si="781">RANK(U76,U$5:U$104,0)</f>
        <v>67</v>
      </c>
      <c r="W76" s="108">
        <v>80</v>
      </c>
      <c r="X76" s="90">
        <f t="shared" ref="X76" si="782">RANK(W76,W$5:W$104,0)</f>
        <v>75</v>
      </c>
      <c r="Y76" s="91">
        <v>90</v>
      </c>
      <c r="Z76" s="88">
        <f t="shared" ref="Z76" si="783">RANK(Y76,Y$5:Y$104,0)</f>
        <v>88</v>
      </c>
      <c r="AA76" s="108">
        <f t="shared" si="717"/>
        <v>84.139166666666668</v>
      </c>
      <c r="AB76" s="90">
        <f t="shared" ref="AB76" si="784">RANK(AA76,AA$5:AA$104,0)</f>
        <v>94</v>
      </c>
    </row>
    <row r="77" spans="1:28" x14ac:dyDescent="0.2">
      <c r="A77" s="6">
        <v>273</v>
      </c>
      <c r="B77" s="86" t="s">
        <v>192</v>
      </c>
      <c r="C77" s="89">
        <v>69</v>
      </c>
      <c r="D77" s="90">
        <f t="shared" ref="D77" si="785">RANK(C77,C$5:C$104,0)</f>
        <v>49</v>
      </c>
      <c r="E77" s="89">
        <v>100</v>
      </c>
      <c r="F77" s="90">
        <f t="shared" ref="F77" si="786">RANK(E77,E$5:E$104,0)</f>
        <v>82</v>
      </c>
      <c r="G77" s="89">
        <v>95</v>
      </c>
      <c r="H77" s="90">
        <f t="shared" si="708"/>
        <v>77</v>
      </c>
      <c r="I77" s="246">
        <v>83</v>
      </c>
      <c r="J77" s="90">
        <f t="shared" si="708"/>
        <v>93</v>
      </c>
      <c r="K77" s="154">
        <v>115</v>
      </c>
      <c r="L77" s="90">
        <f t="shared" ref="L77" si="787">RANK(K77,K$5:K$104,0)</f>
        <v>67</v>
      </c>
      <c r="M77" s="24">
        <v>78</v>
      </c>
      <c r="N77" s="90">
        <f t="shared" ref="N77" si="788">RANK(M77,M$5:M$104,0)</f>
        <v>46</v>
      </c>
      <c r="O77" s="87">
        <v>82</v>
      </c>
      <c r="P77" s="90">
        <f t="shared" ref="P77" si="789">RANK(O77,O$5:O$104,0)</f>
        <v>2</v>
      </c>
      <c r="Q77" s="89">
        <v>100</v>
      </c>
      <c r="R77" s="90">
        <f t="shared" ref="R77" si="790">RANK(Q77,Q$5:Q$104,0)</f>
        <v>49</v>
      </c>
      <c r="S77" s="107">
        <v>103</v>
      </c>
      <c r="T77" s="90">
        <f t="shared" ref="T77" si="791">RANK(S77,S$5:S$104,0)</f>
        <v>76</v>
      </c>
      <c r="U77" s="108">
        <v>109</v>
      </c>
      <c r="V77" s="90">
        <f t="shared" ref="V77" si="792">RANK(U77,U$5:U$104,0)</f>
        <v>57</v>
      </c>
      <c r="W77" s="108">
        <v>110</v>
      </c>
      <c r="X77" s="90">
        <f t="shared" ref="X77" si="793">RANK(W77,W$5:W$104,0)</f>
        <v>5</v>
      </c>
      <c r="Y77" s="91">
        <v>105</v>
      </c>
      <c r="Z77" s="88">
        <f t="shared" ref="Z77" si="794">RANK(Y77,Y$5:Y$104,0)</f>
        <v>24</v>
      </c>
      <c r="AA77" s="108">
        <f t="shared" si="717"/>
        <v>95.75</v>
      </c>
      <c r="AB77" s="90">
        <f t="shared" ref="AB77" si="795">RANK(AA77,AA$5:AA$104,0)</f>
        <v>57</v>
      </c>
    </row>
    <row r="78" spans="1:28" x14ac:dyDescent="0.2">
      <c r="A78" s="6">
        <v>274</v>
      </c>
      <c r="B78" s="86" t="s">
        <v>195</v>
      </c>
      <c r="C78" s="89">
        <v>65</v>
      </c>
      <c r="D78" s="90">
        <f t="shared" ref="D78" si="796">RANK(C78,C$5:C$104,0)</f>
        <v>66</v>
      </c>
      <c r="E78" s="89">
        <v>112</v>
      </c>
      <c r="F78" s="90">
        <f t="shared" ref="F78" si="797">RANK(E78,E$5:E$104,0)</f>
        <v>61</v>
      </c>
      <c r="G78" s="89">
        <v>105</v>
      </c>
      <c r="H78" s="90">
        <f t="shared" si="708"/>
        <v>35</v>
      </c>
      <c r="I78" s="246">
        <v>85</v>
      </c>
      <c r="J78" s="90">
        <f t="shared" si="708"/>
        <v>89</v>
      </c>
      <c r="K78" s="154">
        <v>125</v>
      </c>
      <c r="L78" s="90">
        <f t="shared" ref="L78" si="798">RANK(K78,K$5:K$104,0)</f>
        <v>48</v>
      </c>
      <c r="M78" s="24">
        <v>81</v>
      </c>
      <c r="N78" s="90">
        <f t="shared" ref="N78" si="799">RANK(M78,M$5:M$104,0)</f>
        <v>31</v>
      </c>
      <c r="O78" s="87">
        <v>69</v>
      </c>
      <c r="P78" s="90">
        <f t="shared" ref="P78" si="800">RANK(O78,O$5:O$104,0)</f>
        <v>59</v>
      </c>
      <c r="Q78" s="89">
        <v>105</v>
      </c>
      <c r="R78" s="90">
        <f t="shared" ref="R78" si="801">RANK(Q78,Q$5:Q$104,0)</f>
        <v>34</v>
      </c>
      <c r="S78" s="107">
        <v>112.33</v>
      </c>
      <c r="T78" s="90">
        <f t="shared" ref="T78" si="802">RANK(S78,S$5:S$104,0)</f>
        <v>50</v>
      </c>
      <c r="U78" s="108">
        <v>115</v>
      </c>
      <c r="V78" s="90">
        <f t="shared" ref="V78" si="803">RANK(U78,U$5:U$104,0)</f>
        <v>39</v>
      </c>
      <c r="W78" s="108">
        <v>85</v>
      </c>
      <c r="X78" s="90">
        <f t="shared" ref="X78" si="804">RANK(W78,W$5:W$104,0)</f>
        <v>48</v>
      </c>
      <c r="Y78" s="91">
        <v>115</v>
      </c>
      <c r="Z78" s="88">
        <f t="shared" ref="Z78" si="805">RANK(Y78,Y$5:Y$104,0)</f>
        <v>8</v>
      </c>
      <c r="AA78" s="108">
        <f t="shared" si="717"/>
        <v>97.860833333333332</v>
      </c>
      <c r="AB78" s="90">
        <f t="shared" ref="AB78" si="806">RANK(AA78,AA$5:AA$104,0)</f>
        <v>46</v>
      </c>
    </row>
    <row r="79" spans="1:28" x14ac:dyDescent="0.2">
      <c r="A79" s="6">
        <v>275</v>
      </c>
      <c r="B79" s="92" t="s">
        <v>197</v>
      </c>
      <c r="C79" s="89">
        <v>68</v>
      </c>
      <c r="D79" s="90">
        <f t="shared" ref="D79" si="807">RANK(C79,C$5:C$104,0)</f>
        <v>52</v>
      </c>
      <c r="E79" s="89">
        <v>95</v>
      </c>
      <c r="F79" s="90">
        <f t="shared" ref="F79" si="808">RANK(E79,E$5:E$104,0)</f>
        <v>91</v>
      </c>
      <c r="G79" s="89">
        <v>85</v>
      </c>
      <c r="H79" s="90">
        <f t="shared" si="708"/>
        <v>91</v>
      </c>
      <c r="I79" s="246">
        <v>93</v>
      </c>
      <c r="J79" s="90">
        <f t="shared" si="708"/>
        <v>69</v>
      </c>
      <c r="K79" s="154">
        <v>107</v>
      </c>
      <c r="L79" s="90">
        <f t="shared" ref="L79" si="809">RANK(K79,K$5:K$104,0)</f>
        <v>85</v>
      </c>
      <c r="M79" s="24">
        <v>71</v>
      </c>
      <c r="N79" s="90">
        <f t="shared" ref="N79" si="810">RANK(M79,M$5:M$104,0)</f>
        <v>74</v>
      </c>
      <c r="O79" s="87">
        <v>72</v>
      </c>
      <c r="P79" s="90">
        <f t="shared" ref="P79" si="811">RANK(O79,O$5:O$104,0)</f>
        <v>26</v>
      </c>
      <c r="Q79" s="89">
        <v>90</v>
      </c>
      <c r="R79" s="90">
        <f t="shared" ref="R79" si="812">RANK(Q79,Q$5:Q$104,0)</f>
        <v>71</v>
      </c>
      <c r="S79" s="107">
        <v>112.33</v>
      </c>
      <c r="T79" s="90">
        <f t="shared" ref="T79" si="813">RANK(S79,S$5:S$104,0)</f>
        <v>50</v>
      </c>
      <c r="U79" s="108">
        <v>90</v>
      </c>
      <c r="V79" s="90">
        <f t="shared" ref="V79" si="814">RANK(U79,U$5:U$104,0)</f>
        <v>91</v>
      </c>
      <c r="W79" s="108">
        <v>67.5</v>
      </c>
      <c r="X79" s="90">
        <f t="shared" ref="X79" si="815">RANK(W79,W$5:W$104,0)</f>
        <v>98</v>
      </c>
      <c r="Y79" s="91">
        <v>90</v>
      </c>
      <c r="Z79" s="88">
        <f t="shared" ref="Z79" si="816">RANK(Y79,Y$5:Y$104,0)</f>
        <v>88</v>
      </c>
      <c r="AA79" s="108">
        <f t="shared" si="717"/>
        <v>86.735833333333332</v>
      </c>
      <c r="AB79" s="90">
        <f t="shared" ref="AB79" si="817">RANK(AA79,AA$5:AA$104,0)</f>
        <v>89</v>
      </c>
    </row>
    <row r="80" spans="1:28" x14ac:dyDescent="0.2">
      <c r="A80" s="6">
        <v>276</v>
      </c>
      <c r="B80" s="86" t="s">
        <v>200</v>
      </c>
      <c r="C80" s="89">
        <v>68</v>
      </c>
      <c r="D80" s="90">
        <f t="shared" ref="D80" si="818">RANK(C80,C$5:C$104,0)</f>
        <v>52</v>
      </c>
      <c r="E80" s="89">
        <v>81</v>
      </c>
      <c r="F80" s="90">
        <f t="shared" ref="F80" si="819">RANK(E80,E$5:E$104,0)</f>
        <v>100</v>
      </c>
      <c r="G80" s="89">
        <v>110</v>
      </c>
      <c r="H80" s="90">
        <f t="shared" si="708"/>
        <v>16</v>
      </c>
      <c r="I80" s="246">
        <v>90</v>
      </c>
      <c r="J80" s="90">
        <f t="shared" si="708"/>
        <v>79</v>
      </c>
      <c r="K80" s="154">
        <v>105</v>
      </c>
      <c r="L80" s="90">
        <f t="shared" ref="L80" si="820">RANK(K80,K$5:K$104,0)</f>
        <v>88</v>
      </c>
      <c r="M80" s="24">
        <v>70</v>
      </c>
      <c r="N80" s="90">
        <f t="shared" ref="N80" si="821">RANK(M80,M$5:M$104,0)</f>
        <v>76</v>
      </c>
      <c r="O80" s="87">
        <v>71</v>
      </c>
      <c r="P80" s="90">
        <f t="shared" ref="P80" si="822">RANK(O80,O$5:O$104,0)</f>
        <v>35</v>
      </c>
      <c r="Q80" s="89">
        <v>75</v>
      </c>
      <c r="R80" s="90">
        <f t="shared" ref="R80" si="823">RANK(Q80,Q$5:Q$104,0)</f>
        <v>92</v>
      </c>
      <c r="S80" s="107">
        <v>96</v>
      </c>
      <c r="T80" s="90">
        <f t="shared" ref="T80" si="824">RANK(S80,S$5:S$104,0)</f>
        <v>90</v>
      </c>
      <c r="U80" s="108">
        <v>86</v>
      </c>
      <c r="V80" s="90">
        <f t="shared" ref="V80" si="825">RANK(U80,U$5:U$104,0)</f>
        <v>97</v>
      </c>
      <c r="W80" s="108">
        <v>70</v>
      </c>
      <c r="X80" s="90">
        <f t="shared" ref="X80" si="826">RANK(W80,W$5:W$104,0)</f>
        <v>95</v>
      </c>
      <c r="Y80" s="91">
        <v>95</v>
      </c>
      <c r="Z80" s="88">
        <f t="shared" ref="Z80" si="827">RANK(Y80,Y$5:Y$104,0)</f>
        <v>73</v>
      </c>
      <c r="AA80" s="108">
        <f t="shared" si="717"/>
        <v>84.75</v>
      </c>
      <c r="AB80" s="90">
        <f t="shared" ref="AB80" si="828">RANK(AA80,AA$5:AA$104,0)</f>
        <v>92</v>
      </c>
    </row>
    <row r="81" spans="1:28" x14ac:dyDescent="0.2">
      <c r="A81" s="6">
        <v>277</v>
      </c>
      <c r="B81" s="93" t="s">
        <v>203</v>
      </c>
      <c r="C81" s="89">
        <v>76</v>
      </c>
      <c r="D81" s="90">
        <f t="shared" ref="D81" si="829">RANK(C81,C$5:C$104,0)</f>
        <v>15</v>
      </c>
      <c r="E81" s="89">
        <v>99</v>
      </c>
      <c r="F81" s="90">
        <f t="shared" ref="F81" si="830">RANK(E81,E$5:E$104,0)</f>
        <v>84</v>
      </c>
      <c r="G81" s="89">
        <v>85</v>
      </c>
      <c r="H81" s="90">
        <f t="shared" si="708"/>
        <v>91</v>
      </c>
      <c r="I81" s="246">
        <v>105</v>
      </c>
      <c r="J81" s="90">
        <f t="shared" si="708"/>
        <v>29</v>
      </c>
      <c r="K81" s="154">
        <v>117</v>
      </c>
      <c r="L81" s="90">
        <f t="shared" ref="L81" si="831">RANK(K81,K$5:K$104,0)</f>
        <v>63</v>
      </c>
      <c r="M81" s="24">
        <v>74</v>
      </c>
      <c r="N81" s="90">
        <f t="shared" ref="N81" si="832">RANK(M81,M$5:M$104,0)</f>
        <v>72</v>
      </c>
      <c r="O81" s="87">
        <v>72</v>
      </c>
      <c r="P81" s="90">
        <f t="shared" ref="P81" si="833">RANK(O81,O$5:O$104,0)</f>
        <v>26</v>
      </c>
      <c r="Q81" s="89">
        <v>95</v>
      </c>
      <c r="R81" s="90">
        <f t="shared" ref="R81" si="834">RANK(Q81,Q$5:Q$104,0)</f>
        <v>65</v>
      </c>
      <c r="S81" s="107">
        <v>110</v>
      </c>
      <c r="T81" s="90">
        <f t="shared" ref="T81" si="835">RANK(S81,S$5:S$104,0)</f>
        <v>61</v>
      </c>
      <c r="U81" s="108">
        <v>103</v>
      </c>
      <c r="V81" s="90">
        <f t="shared" ref="V81" si="836">RANK(U81,U$5:U$104,0)</f>
        <v>70</v>
      </c>
      <c r="W81" s="108">
        <v>90</v>
      </c>
      <c r="X81" s="90">
        <f t="shared" ref="X81" si="837">RANK(W81,W$5:W$104,0)</f>
        <v>43</v>
      </c>
      <c r="Y81" s="91">
        <v>110</v>
      </c>
      <c r="Z81" s="88">
        <f t="shared" ref="Z81" si="838">RANK(Y81,Y$5:Y$104,0)</f>
        <v>13</v>
      </c>
      <c r="AA81" s="108">
        <f t="shared" si="717"/>
        <v>94.666666666666671</v>
      </c>
      <c r="AB81" s="90">
        <f t="shared" ref="AB81" si="839">RANK(AA81,AA$5:AA$104,0)</f>
        <v>66</v>
      </c>
    </row>
    <row r="82" spans="1:28" x14ac:dyDescent="0.2">
      <c r="A82" s="6">
        <v>278</v>
      </c>
      <c r="B82" s="93" t="s">
        <v>206</v>
      </c>
      <c r="C82" s="89">
        <v>74</v>
      </c>
      <c r="D82" s="90">
        <f t="shared" ref="D82" si="840">RANK(C82,C$5:C$104,0)</f>
        <v>22</v>
      </c>
      <c r="E82" s="89">
        <v>93</v>
      </c>
      <c r="F82" s="90">
        <f t="shared" ref="F82" si="841">RANK(E82,E$5:E$104,0)</f>
        <v>94</v>
      </c>
      <c r="G82" s="89">
        <v>90</v>
      </c>
      <c r="H82" s="90">
        <f t="shared" si="708"/>
        <v>84</v>
      </c>
      <c r="I82" s="246">
        <v>94</v>
      </c>
      <c r="J82" s="90">
        <f t="shared" si="708"/>
        <v>68</v>
      </c>
      <c r="K82" s="154">
        <v>108</v>
      </c>
      <c r="L82" s="90">
        <f t="shared" ref="L82" si="842">RANK(K82,K$5:K$104,0)</f>
        <v>84</v>
      </c>
      <c r="M82" s="24">
        <v>72</v>
      </c>
      <c r="N82" s="90">
        <f t="shared" ref="N82" si="843">RANK(M82,M$5:M$104,0)</f>
        <v>73</v>
      </c>
      <c r="O82" s="87">
        <v>66</v>
      </c>
      <c r="P82" s="90">
        <f t="shared" ref="P82" si="844">RANK(O82,O$5:O$104,0)</f>
        <v>80</v>
      </c>
      <c r="Q82" s="89">
        <v>75</v>
      </c>
      <c r="R82" s="90">
        <f t="shared" ref="R82" si="845">RANK(Q82,Q$5:Q$104,0)</f>
        <v>92</v>
      </c>
      <c r="S82" s="107">
        <v>94.33</v>
      </c>
      <c r="T82" s="90">
        <f t="shared" ref="T82" si="846">RANK(S82,S$5:S$104,0)</f>
        <v>92</v>
      </c>
      <c r="U82" s="108">
        <v>95</v>
      </c>
      <c r="V82" s="90">
        <f t="shared" ref="V82" si="847">RANK(U82,U$5:U$104,0)</f>
        <v>84</v>
      </c>
      <c r="W82" s="108">
        <v>85</v>
      </c>
      <c r="X82" s="90">
        <f t="shared" ref="X82" si="848">RANK(W82,W$5:W$104,0)</f>
        <v>48</v>
      </c>
      <c r="Y82" s="91">
        <v>95</v>
      </c>
      <c r="Z82" s="88">
        <f t="shared" ref="Z82" si="849">RANK(Y82,Y$5:Y$104,0)</f>
        <v>73</v>
      </c>
      <c r="AA82" s="108">
        <f t="shared" si="717"/>
        <v>86.777499999999989</v>
      </c>
      <c r="AB82" s="90">
        <f t="shared" ref="AB82" si="850">RANK(AA82,AA$5:AA$104,0)</f>
        <v>88</v>
      </c>
    </row>
    <row r="83" spans="1:28" x14ac:dyDescent="0.2">
      <c r="A83" s="6">
        <v>279</v>
      </c>
      <c r="B83" s="93" t="s">
        <v>209</v>
      </c>
      <c r="C83" s="89">
        <v>70</v>
      </c>
      <c r="D83" s="90">
        <f t="shared" ref="D83" si="851">RANK(C83,C$5:C$104,0)</f>
        <v>42</v>
      </c>
      <c r="E83" s="89">
        <v>90</v>
      </c>
      <c r="F83" s="90">
        <f t="shared" ref="F83" si="852">RANK(E83,E$5:E$104,0)</f>
        <v>98</v>
      </c>
      <c r="G83" s="89">
        <v>80</v>
      </c>
      <c r="H83" s="90">
        <f t="shared" si="708"/>
        <v>94</v>
      </c>
      <c r="I83" s="246">
        <v>85</v>
      </c>
      <c r="J83" s="90">
        <f t="shared" si="708"/>
        <v>89</v>
      </c>
      <c r="K83" s="154">
        <v>110</v>
      </c>
      <c r="L83" s="90">
        <f t="shared" ref="L83" si="853">RANK(K83,K$5:K$104,0)</f>
        <v>76</v>
      </c>
      <c r="M83" s="24">
        <v>80</v>
      </c>
      <c r="N83" s="90">
        <f t="shared" ref="N83" si="854">RANK(M83,M$5:M$104,0)</f>
        <v>32</v>
      </c>
      <c r="O83" s="87">
        <v>72</v>
      </c>
      <c r="P83" s="90">
        <f t="shared" ref="P83" si="855">RANK(O83,O$5:O$104,0)</f>
        <v>26</v>
      </c>
      <c r="Q83" s="89">
        <v>80</v>
      </c>
      <c r="R83" s="90">
        <f t="shared" ref="R83" si="856">RANK(Q83,Q$5:Q$104,0)</f>
        <v>89</v>
      </c>
      <c r="S83" s="107">
        <v>97.67</v>
      </c>
      <c r="T83" s="90">
        <f t="shared" ref="T83" si="857">RANK(S83,S$5:S$104,0)</f>
        <v>84</v>
      </c>
      <c r="U83" s="108">
        <v>97</v>
      </c>
      <c r="V83" s="90">
        <f t="shared" ref="V83" si="858">RANK(U83,U$5:U$104,0)</f>
        <v>80</v>
      </c>
      <c r="W83" s="108">
        <v>77.5</v>
      </c>
      <c r="X83" s="90">
        <f t="shared" ref="X83" si="859">RANK(W83,W$5:W$104,0)</f>
        <v>85</v>
      </c>
      <c r="Y83" s="91">
        <v>95</v>
      </c>
      <c r="Z83" s="88">
        <f t="shared" ref="Z83" si="860">RANK(Y83,Y$5:Y$104,0)</f>
        <v>73</v>
      </c>
      <c r="AA83" s="108">
        <f t="shared" si="717"/>
        <v>86.180833333333339</v>
      </c>
      <c r="AB83" s="90">
        <f t="shared" ref="AB83" si="861">RANK(AA83,AA$5:AA$104,0)</f>
        <v>90</v>
      </c>
    </row>
    <row r="84" spans="1:28" x14ac:dyDescent="0.2">
      <c r="A84" s="17">
        <v>280</v>
      </c>
      <c r="B84" s="94" t="s">
        <v>212</v>
      </c>
      <c r="C84" s="97">
        <v>68</v>
      </c>
      <c r="D84" s="98">
        <f t="shared" ref="D84" si="862">RANK(C84,C$5:C$104,0)</f>
        <v>52</v>
      </c>
      <c r="E84" s="97">
        <v>99</v>
      </c>
      <c r="F84" s="98">
        <f t="shared" ref="F84" si="863">RANK(E84,E$5:E$104,0)</f>
        <v>84</v>
      </c>
      <c r="G84" s="97">
        <v>100</v>
      </c>
      <c r="H84" s="98">
        <f t="shared" si="708"/>
        <v>48</v>
      </c>
      <c r="I84" s="247">
        <v>93</v>
      </c>
      <c r="J84" s="98">
        <f t="shared" si="708"/>
        <v>69</v>
      </c>
      <c r="K84" s="252">
        <v>135</v>
      </c>
      <c r="L84" s="98">
        <f t="shared" ref="L84" si="864">RANK(K84,K$5:K$104,0)</f>
        <v>21</v>
      </c>
      <c r="M84" s="25">
        <v>78</v>
      </c>
      <c r="N84" s="98">
        <f t="shared" ref="N84" si="865">RANK(M84,M$5:M$104,0)</f>
        <v>46</v>
      </c>
      <c r="O84" s="95">
        <v>68</v>
      </c>
      <c r="P84" s="98">
        <f t="shared" ref="P84" si="866">RANK(O84,O$5:O$104,0)</f>
        <v>65</v>
      </c>
      <c r="Q84" s="97">
        <v>90</v>
      </c>
      <c r="R84" s="98">
        <f t="shared" ref="R84" si="867">RANK(Q84,Q$5:Q$104,0)</f>
        <v>71</v>
      </c>
      <c r="S84" s="109">
        <v>116</v>
      </c>
      <c r="T84" s="98">
        <f t="shared" ref="T84" si="868">RANK(S84,S$5:S$104,0)</f>
        <v>34</v>
      </c>
      <c r="U84" s="110">
        <v>103</v>
      </c>
      <c r="V84" s="98">
        <f t="shared" ref="V84" si="869">RANK(U84,U$5:U$104,0)</f>
        <v>70</v>
      </c>
      <c r="W84" s="110">
        <v>80</v>
      </c>
      <c r="X84" s="98">
        <f t="shared" ref="X84" si="870">RANK(W84,W$5:W$104,0)</f>
        <v>75</v>
      </c>
      <c r="Y84" s="99">
        <v>105</v>
      </c>
      <c r="Z84" s="96">
        <f t="shared" ref="Z84" si="871">RANK(Y84,Y$5:Y$104,0)</f>
        <v>24</v>
      </c>
      <c r="AA84" s="110">
        <f>AVERAGE(G84,I84,K84,M84,O84,Q84,S84,U84,W84,Y84,C84,E84)</f>
        <v>94.583333333333329</v>
      </c>
      <c r="AB84" s="98">
        <f t="shared" ref="AB84" si="872">RANK(AA84,AA$5:AA$104,0)</f>
        <v>68</v>
      </c>
    </row>
    <row r="85" spans="1:28" x14ac:dyDescent="0.2">
      <c r="A85" s="3">
        <v>281</v>
      </c>
      <c r="B85" s="80" t="s">
        <v>214</v>
      </c>
      <c r="C85" s="83">
        <v>73</v>
      </c>
      <c r="D85" s="84">
        <f t="shared" ref="D85" si="873">RANK(C85,C$5:C$104,0)</f>
        <v>25</v>
      </c>
      <c r="E85" s="83">
        <v>102</v>
      </c>
      <c r="F85" s="84">
        <f t="shared" ref="F85" si="874">RANK(E85,E$5:E$104,0)</f>
        <v>79</v>
      </c>
      <c r="G85" s="83">
        <v>100</v>
      </c>
      <c r="H85" s="84">
        <f t="shared" si="708"/>
        <v>48</v>
      </c>
      <c r="I85" s="245">
        <v>95</v>
      </c>
      <c r="J85" s="84">
        <f t="shared" si="708"/>
        <v>54</v>
      </c>
      <c r="K85" s="251">
        <v>101</v>
      </c>
      <c r="L85" s="84">
        <f t="shared" ref="L85" si="875">RANK(K85,K$5:K$104,0)</f>
        <v>95</v>
      </c>
      <c r="M85" s="23">
        <v>71</v>
      </c>
      <c r="N85" s="84">
        <f t="shared" ref="N85" si="876">RANK(M85,M$5:M$104,0)</f>
        <v>74</v>
      </c>
      <c r="O85" s="81">
        <v>70</v>
      </c>
      <c r="P85" s="84">
        <f t="shared" ref="P85" si="877">RANK(O85,O$5:O$104,0)</f>
        <v>48</v>
      </c>
      <c r="Q85" s="104">
        <v>90</v>
      </c>
      <c r="R85" s="84">
        <f t="shared" ref="R85" si="878">RANK(Q85,Q$5:Q$104,0)</f>
        <v>71</v>
      </c>
      <c r="S85" s="105">
        <v>97.67</v>
      </c>
      <c r="T85" s="84">
        <f t="shared" ref="T85" si="879">RANK(S85,S$5:S$104,0)</f>
        <v>84</v>
      </c>
      <c r="U85" s="106">
        <v>95</v>
      </c>
      <c r="V85" s="84">
        <f t="shared" ref="V85" si="880">RANK(U85,U$5:U$104,0)</f>
        <v>84</v>
      </c>
      <c r="W85" s="106">
        <v>80</v>
      </c>
      <c r="X85" s="84">
        <f t="shared" ref="X85" si="881">RANK(W85,W$5:W$104,0)</f>
        <v>75</v>
      </c>
      <c r="Y85" s="85">
        <v>105</v>
      </c>
      <c r="Z85" s="82">
        <f t="shared" ref="Z85" si="882">RANK(Y85,Y$5:Y$104,0)</f>
        <v>24</v>
      </c>
      <c r="AA85" s="106">
        <f t="shared" si="717"/>
        <v>89.972500000000011</v>
      </c>
      <c r="AB85" s="84">
        <f t="shared" ref="AB85" si="883">RANK(AA85,AA$5:AA$104,0)</f>
        <v>84</v>
      </c>
    </row>
    <row r="86" spans="1:28" x14ac:dyDescent="0.2">
      <c r="A86" s="6">
        <v>282</v>
      </c>
      <c r="B86" s="86" t="s">
        <v>217</v>
      </c>
      <c r="C86" s="89">
        <v>67</v>
      </c>
      <c r="D86" s="90">
        <f t="shared" ref="D86" si="884">RANK(C86,C$5:C$104,0)</f>
        <v>60</v>
      </c>
      <c r="E86" s="89">
        <v>98</v>
      </c>
      <c r="F86" s="90">
        <f t="shared" ref="F86" si="885">RANK(E86,E$5:E$104,0)</f>
        <v>87</v>
      </c>
      <c r="G86" s="89">
        <v>90</v>
      </c>
      <c r="H86" s="90">
        <f t="shared" si="708"/>
        <v>84</v>
      </c>
      <c r="I86" s="246">
        <v>95</v>
      </c>
      <c r="J86" s="90">
        <f t="shared" si="708"/>
        <v>54</v>
      </c>
      <c r="K86" s="154">
        <v>96</v>
      </c>
      <c r="L86" s="90">
        <f t="shared" ref="L86" si="886">RANK(K86,K$5:K$104,0)</f>
        <v>98</v>
      </c>
      <c r="M86" s="24">
        <v>60</v>
      </c>
      <c r="N86" s="90">
        <f t="shared" ref="N86" si="887">RANK(M86,M$5:M$104,0)</f>
        <v>97</v>
      </c>
      <c r="O86" s="87">
        <v>71</v>
      </c>
      <c r="P86" s="90">
        <f t="shared" ref="P86" si="888">RANK(O86,O$5:O$104,0)</f>
        <v>35</v>
      </c>
      <c r="Q86" s="89">
        <v>80</v>
      </c>
      <c r="R86" s="90">
        <f t="shared" ref="R86" si="889">RANK(Q86,Q$5:Q$104,0)</f>
        <v>89</v>
      </c>
      <c r="S86" s="107">
        <v>89.67</v>
      </c>
      <c r="T86" s="90">
        <f t="shared" ref="T86" si="890">RANK(S86,S$5:S$104,0)</f>
        <v>97</v>
      </c>
      <c r="U86" s="108">
        <v>87</v>
      </c>
      <c r="V86" s="90">
        <f t="shared" ref="V86" si="891">RANK(U86,U$5:U$104,0)</f>
        <v>94</v>
      </c>
      <c r="W86" s="108">
        <v>75</v>
      </c>
      <c r="X86" s="90">
        <f t="shared" ref="X86" si="892">RANK(W86,W$5:W$104,0)</f>
        <v>86</v>
      </c>
      <c r="Y86" s="91">
        <v>90</v>
      </c>
      <c r="Z86" s="88">
        <f t="shared" ref="Z86" si="893">RANK(Y86,Y$5:Y$104,0)</f>
        <v>88</v>
      </c>
      <c r="AA86" s="108">
        <f t="shared" si="717"/>
        <v>83.222499999999997</v>
      </c>
      <c r="AB86" s="90">
        <f t="shared" ref="AB86" si="894">RANK(AA86,AA$5:AA$104,0)</f>
        <v>97</v>
      </c>
    </row>
    <row r="87" spans="1:28" x14ac:dyDescent="0.2">
      <c r="A87" s="6">
        <v>283</v>
      </c>
      <c r="B87" s="86" t="s">
        <v>220</v>
      </c>
      <c r="C87" s="89">
        <v>62</v>
      </c>
      <c r="D87" s="90">
        <f t="shared" ref="D87" si="895">RANK(C87,C$5:C$104,0)</f>
        <v>84</v>
      </c>
      <c r="E87" s="89">
        <v>95</v>
      </c>
      <c r="F87" s="90">
        <f t="shared" ref="F87" si="896">RANK(E87,E$5:E$104,0)</f>
        <v>91</v>
      </c>
      <c r="G87" s="89">
        <v>80</v>
      </c>
      <c r="H87" s="90">
        <f t="shared" si="708"/>
        <v>94</v>
      </c>
      <c r="I87" s="246">
        <v>82</v>
      </c>
      <c r="J87" s="90">
        <f t="shared" si="708"/>
        <v>94</v>
      </c>
      <c r="K87" s="154">
        <v>90</v>
      </c>
      <c r="L87" s="90">
        <f t="shared" ref="L87" si="897">RANK(K87,K$5:K$104,0)</f>
        <v>99</v>
      </c>
      <c r="M87" s="24">
        <v>60</v>
      </c>
      <c r="N87" s="90">
        <f t="shared" ref="N87" si="898">RANK(M87,M$5:M$104,0)</f>
        <v>97</v>
      </c>
      <c r="O87" s="87">
        <v>68</v>
      </c>
      <c r="P87" s="90">
        <f t="shared" ref="P87" si="899">RANK(O87,O$5:O$104,0)</f>
        <v>65</v>
      </c>
      <c r="Q87" s="89">
        <v>70</v>
      </c>
      <c r="R87" s="90">
        <f t="shared" ref="R87" si="900">RANK(Q87,Q$5:Q$104,0)</f>
        <v>98</v>
      </c>
      <c r="S87" s="107">
        <v>81</v>
      </c>
      <c r="T87" s="90">
        <f t="shared" ref="T87" si="901">RANK(S87,S$5:S$104,0)</f>
        <v>99</v>
      </c>
      <c r="U87" s="108">
        <v>79</v>
      </c>
      <c r="V87" s="90">
        <f t="shared" ref="V87" si="902">RANK(U87,U$5:U$104,0)</f>
        <v>98</v>
      </c>
      <c r="W87" s="108">
        <v>65</v>
      </c>
      <c r="X87" s="90">
        <f t="shared" ref="X87" si="903">RANK(W87,W$5:W$104,0)</f>
        <v>99</v>
      </c>
      <c r="Y87" s="91">
        <v>85</v>
      </c>
      <c r="Z87" s="88">
        <f t="shared" ref="Z87" si="904">RANK(Y87,Y$5:Y$104,0)</f>
        <v>97</v>
      </c>
      <c r="AA87" s="108">
        <f t="shared" si="717"/>
        <v>76.416666666666671</v>
      </c>
      <c r="AB87" s="90">
        <f t="shared" ref="AB87" si="905">RANK(AA87,AA$5:AA$104,0)</f>
        <v>100</v>
      </c>
    </row>
    <row r="88" spans="1:28" x14ac:dyDescent="0.2">
      <c r="A88" s="6">
        <v>284</v>
      </c>
      <c r="B88" s="86" t="s">
        <v>223</v>
      </c>
      <c r="C88" s="89">
        <v>72</v>
      </c>
      <c r="D88" s="90">
        <f t="shared" ref="D88" si="906">RANK(C88,C$5:C$104,0)</f>
        <v>31</v>
      </c>
      <c r="E88" s="89">
        <v>94</v>
      </c>
      <c r="F88" s="90">
        <f t="shared" ref="F88" si="907">RANK(E88,E$5:E$104,0)</f>
        <v>93</v>
      </c>
      <c r="G88" s="89">
        <v>90</v>
      </c>
      <c r="H88" s="90">
        <f t="shared" si="708"/>
        <v>84</v>
      </c>
      <c r="I88" s="246">
        <v>95</v>
      </c>
      <c r="J88" s="90">
        <f t="shared" si="708"/>
        <v>54</v>
      </c>
      <c r="K88" s="154">
        <v>105</v>
      </c>
      <c r="L88" s="90">
        <f t="shared" ref="L88" si="908">RANK(K88,K$5:K$104,0)</f>
        <v>88</v>
      </c>
      <c r="M88" s="24">
        <v>68</v>
      </c>
      <c r="N88" s="90">
        <f t="shared" ref="N88" si="909">RANK(M88,M$5:M$104,0)</f>
        <v>84</v>
      </c>
      <c r="O88" s="87">
        <v>71</v>
      </c>
      <c r="P88" s="90">
        <f t="shared" ref="P88" si="910">RANK(O88,O$5:O$104,0)</f>
        <v>35</v>
      </c>
      <c r="Q88" s="89">
        <v>85</v>
      </c>
      <c r="R88" s="90">
        <f t="shared" ref="R88" si="911">RANK(Q88,Q$5:Q$104,0)</f>
        <v>81</v>
      </c>
      <c r="S88" s="107">
        <v>90</v>
      </c>
      <c r="T88" s="90">
        <f t="shared" ref="T88" si="912">RANK(S88,S$5:S$104,0)</f>
        <v>96</v>
      </c>
      <c r="U88" s="108">
        <v>95</v>
      </c>
      <c r="V88" s="90">
        <f t="shared" ref="V88" si="913">RANK(U88,U$5:U$104,0)</f>
        <v>84</v>
      </c>
      <c r="W88" s="108">
        <v>75</v>
      </c>
      <c r="X88" s="90">
        <f t="shared" ref="X88" si="914">RANK(W88,W$5:W$104,0)</f>
        <v>86</v>
      </c>
      <c r="Y88" s="91">
        <v>90</v>
      </c>
      <c r="Z88" s="88">
        <f t="shared" ref="Z88" si="915">RANK(Y88,Y$5:Y$104,0)</f>
        <v>88</v>
      </c>
      <c r="AA88" s="108">
        <f t="shared" si="717"/>
        <v>85.833333333333329</v>
      </c>
      <c r="AB88" s="90">
        <f t="shared" ref="AB88" si="916">RANK(AA88,AA$5:AA$104,0)</f>
        <v>91</v>
      </c>
    </row>
    <row r="89" spans="1:28" x14ac:dyDescent="0.2">
      <c r="A89" s="6">
        <v>285</v>
      </c>
      <c r="B89" s="92" t="s">
        <v>225</v>
      </c>
      <c r="C89" s="89">
        <v>72</v>
      </c>
      <c r="D89" s="90">
        <f t="shared" ref="D89" si="917">RANK(C89,C$5:C$104,0)</f>
        <v>31</v>
      </c>
      <c r="E89" s="89">
        <v>110</v>
      </c>
      <c r="F89" s="90">
        <f t="shared" ref="F89" si="918">RANK(E89,E$5:E$104,0)</f>
        <v>66</v>
      </c>
      <c r="G89" s="89">
        <v>100</v>
      </c>
      <c r="H89" s="90">
        <f t="shared" si="708"/>
        <v>48</v>
      </c>
      <c r="I89" s="246">
        <v>90</v>
      </c>
      <c r="J89" s="90">
        <f t="shared" si="708"/>
        <v>79</v>
      </c>
      <c r="K89" s="154">
        <v>115</v>
      </c>
      <c r="L89" s="90">
        <f t="shared" ref="L89" si="919">RANK(K89,K$5:K$104,0)</f>
        <v>67</v>
      </c>
      <c r="M89" s="24">
        <v>76</v>
      </c>
      <c r="N89" s="90">
        <f t="shared" ref="N89" si="920">RANK(M89,M$5:M$104,0)</f>
        <v>55</v>
      </c>
      <c r="O89" s="87">
        <v>76</v>
      </c>
      <c r="P89" s="90">
        <f t="shared" ref="P89" si="921">RANK(O89,O$5:O$104,0)</f>
        <v>9</v>
      </c>
      <c r="Q89" s="89">
        <v>85</v>
      </c>
      <c r="R89" s="90">
        <f t="shared" ref="R89" si="922">RANK(Q89,Q$5:Q$104,0)</f>
        <v>81</v>
      </c>
      <c r="S89" s="107">
        <v>112.33</v>
      </c>
      <c r="T89" s="90">
        <f t="shared" ref="T89" si="923">RANK(S89,S$5:S$104,0)</f>
        <v>50</v>
      </c>
      <c r="U89" s="108">
        <v>98</v>
      </c>
      <c r="V89" s="90">
        <f t="shared" ref="V89" si="924">RANK(U89,U$5:U$104,0)</f>
        <v>76</v>
      </c>
      <c r="W89" s="108">
        <v>80</v>
      </c>
      <c r="X89" s="90">
        <f t="shared" ref="X89" si="925">RANK(W89,W$5:W$104,0)</f>
        <v>75</v>
      </c>
      <c r="Y89" s="91">
        <v>105</v>
      </c>
      <c r="Z89" s="88">
        <f t="shared" ref="Z89" si="926">RANK(Y89,Y$5:Y$104,0)</f>
        <v>24</v>
      </c>
      <c r="AA89" s="108">
        <f t="shared" si="717"/>
        <v>93.277499999999989</v>
      </c>
      <c r="AB89" s="90">
        <f t="shared" ref="AB89" si="927">RANK(AA89,AA$5:AA$104,0)</f>
        <v>75</v>
      </c>
    </row>
    <row r="90" spans="1:28" x14ac:dyDescent="0.2">
      <c r="A90" s="6">
        <v>286</v>
      </c>
      <c r="B90" s="86" t="s">
        <v>227</v>
      </c>
      <c r="C90" s="89">
        <v>62</v>
      </c>
      <c r="D90" s="90">
        <f t="shared" ref="D90" si="928">RANK(C90,C$5:C$104,0)</f>
        <v>84</v>
      </c>
      <c r="E90" s="89">
        <v>107</v>
      </c>
      <c r="F90" s="90">
        <f t="shared" ref="F90" si="929">RANK(E90,E$5:E$104,0)</f>
        <v>68</v>
      </c>
      <c r="G90" s="89">
        <v>80</v>
      </c>
      <c r="H90" s="90">
        <f t="shared" si="708"/>
        <v>94</v>
      </c>
      <c r="I90" s="246">
        <v>80</v>
      </c>
      <c r="J90" s="90">
        <f t="shared" si="708"/>
        <v>95</v>
      </c>
      <c r="K90" s="154">
        <v>103</v>
      </c>
      <c r="L90" s="90">
        <f t="shared" ref="L90" si="930">RANK(K90,K$5:K$104,0)</f>
        <v>92</v>
      </c>
      <c r="M90" s="24">
        <v>65</v>
      </c>
      <c r="N90" s="90">
        <f t="shared" ref="N90" si="931">RANK(M90,M$5:M$104,0)</f>
        <v>89</v>
      </c>
      <c r="O90" s="87">
        <v>71</v>
      </c>
      <c r="P90" s="90">
        <f t="shared" ref="P90" si="932">RANK(O90,O$5:O$104,0)</f>
        <v>35</v>
      </c>
      <c r="Q90" s="89">
        <v>75</v>
      </c>
      <c r="R90" s="90">
        <f t="shared" ref="R90" si="933">RANK(Q90,Q$5:Q$104,0)</f>
        <v>92</v>
      </c>
      <c r="S90" s="107">
        <v>91</v>
      </c>
      <c r="T90" s="90">
        <f t="shared" ref="T90" si="934">RANK(S90,S$5:S$104,0)</f>
        <v>95</v>
      </c>
      <c r="U90" s="108">
        <v>87</v>
      </c>
      <c r="V90" s="90">
        <f t="shared" ref="V90" si="935">RANK(U90,U$5:U$104,0)</f>
        <v>94</v>
      </c>
      <c r="W90" s="108">
        <v>85</v>
      </c>
      <c r="X90" s="90">
        <f t="shared" ref="X90" si="936">RANK(W90,W$5:W$104,0)</f>
        <v>48</v>
      </c>
      <c r="Y90" s="91">
        <v>100</v>
      </c>
      <c r="Z90" s="88">
        <f t="shared" ref="Z90" si="937">RANK(Y90,Y$5:Y$104,0)</f>
        <v>47</v>
      </c>
      <c r="AA90" s="108">
        <f t="shared" si="717"/>
        <v>83.833333333333329</v>
      </c>
      <c r="AB90" s="90">
        <f t="shared" ref="AB90" si="938">RANK(AA90,AA$5:AA$104,0)</f>
        <v>95</v>
      </c>
    </row>
    <row r="91" spans="1:28" x14ac:dyDescent="0.2">
      <c r="A91" s="6">
        <v>287</v>
      </c>
      <c r="B91" s="93" t="s">
        <v>229</v>
      </c>
      <c r="C91" s="89">
        <v>68</v>
      </c>
      <c r="D91" s="90">
        <f t="shared" ref="D91" si="939">RANK(C91,C$5:C$104,0)</f>
        <v>52</v>
      </c>
      <c r="E91" s="89">
        <v>115</v>
      </c>
      <c r="F91" s="90">
        <f t="shared" ref="F91" si="940">RANK(E91,E$5:E$104,0)</f>
        <v>51</v>
      </c>
      <c r="G91" s="89">
        <v>105</v>
      </c>
      <c r="H91" s="90">
        <f t="shared" si="708"/>
        <v>35</v>
      </c>
      <c r="I91" s="246">
        <v>95</v>
      </c>
      <c r="J91" s="90">
        <f t="shared" si="708"/>
        <v>54</v>
      </c>
      <c r="K91" s="154">
        <v>106</v>
      </c>
      <c r="L91" s="90">
        <f t="shared" ref="L91" si="941">RANK(K91,K$5:K$104,0)</f>
        <v>87</v>
      </c>
      <c r="M91" s="24">
        <v>75</v>
      </c>
      <c r="N91" s="90">
        <f t="shared" ref="N91" si="942">RANK(M91,M$5:M$104,0)</f>
        <v>59</v>
      </c>
      <c r="O91" s="87">
        <v>75</v>
      </c>
      <c r="P91" s="90">
        <f t="shared" ref="P91" si="943">RANK(O91,O$5:O$104,0)</f>
        <v>14</v>
      </c>
      <c r="Q91" s="89">
        <v>85</v>
      </c>
      <c r="R91" s="90">
        <f t="shared" ref="R91" si="944">RANK(Q91,Q$5:Q$104,0)</f>
        <v>81</v>
      </c>
      <c r="S91" s="107">
        <v>103.33</v>
      </c>
      <c r="T91" s="90">
        <f t="shared" ref="T91" si="945">RANK(S91,S$5:S$104,0)</f>
        <v>74</v>
      </c>
      <c r="U91" s="108">
        <v>99</v>
      </c>
      <c r="V91" s="90">
        <f t="shared" ref="V91" si="946">RANK(U91,U$5:U$104,0)</f>
        <v>74</v>
      </c>
      <c r="W91" s="108">
        <v>95</v>
      </c>
      <c r="X91" s="90">
        <f t="shared" ref="X91" si="947">RANK(W91,W$5:W$104,0)</f>
        <v>25</v>
      </c>
      <c r="Y91" s="91">
        <v>100</v>
      </c>
      <c r="Z91" s="88">
        <f t="shared" ref="Z91" si="948">RANK(Y91,Y$5:Y$104,0)</f>
        <v>47</v>
      </c>
      <c r="AA91" s="108">
        <f t="shared" si="717"/>
        <v>93.444166666666661</v>
      </c>
      <c r="AB91" s="90">
        <f t="shared" ref="AB91" si="949">RANK(AA91,AA$5:AA$104,0)</f>
        <v>74</v>
      </c>
    </row>
    <row r="92" spans="1:28" x14ac:dyDescent="0.2">
      <c r="A92" s="6">
        <v>288</v>
      </c>
      <c r="B92" s="93" t="s">
        <v>232</v>
      </c>
      <c r="C92" s="89">
        <v>73</v>
      </c>
      <c r="D92" s="90">
        <f t="shared" ref="D92" si="950">RANK(C92,C$5:C$104,0)</f>
        <v>25</v>
      </c>
      <c r="E92" s="89">
        <v>119</v>
      </c>
      <c r="F92" s="90">
        <f t="shared" ref="F92" si="951">RANK(E92,E$5:E$104,0)</f>
        <v>39</v>
      </c>
      <c r="G92" s="89">
        <v>115</v>
      </c>
      <c r="H92" s="90">
        <f t="shared" si="708"/>
        <v>12</v>
      </c>
      <c r="I92" s="246">
        <v>100</v>
      </c>
      <c r="J92" s="90">
        <f t="shared" si="708"/>
        <v>39</v>
      </c>
      <c r="K92" s="154">
        <v>118</v>
      </c>
      <c r="L92" s="90">
        <f t="shared" ref="L92" si="952">RANK(K92,K$5:K$104,0)</f>
        <v>61</v>
      </c>
      <c r="M92" s="24">
        <v>69</v>
      </c>
      <c r="N92" s="90">
        <f t="shared" ref="N92" si="953">RANK(M92,M$5:M$104,0)</f>
        <v>81</v>
      </c>
      <c r="O92" s="87">
        <v>66</v>
      </c>
      <c r="P92" s="90">
        <f t="shared" ref="P92" si="954">RANK(O92,O$5:O$104,0)</f>
        <v>80</v>
      </c>
      <c r="Q92" s="89">
        <v>100</v>
      </c>
      <c r="R92" s="90">
        <f t="shared" ref="R92" si="955">RANK(Q92,Q$5:Q$104,0)</f>
        <v>49</v>
      </c>
      <c r="S92" s="107">
        <v>107.67</v>
      </c>
      <c r="T92" s="90">
        <f t="shared" ref="T92" si="956">RANK(S92,S$5:S$104,0)</f>
        <v>68</v>
      </c>
      <c r="U92" s="108">
        <v>106</v>
      </c>
      <c r="V92" s="90">
        <f t="shared" ref="V92" si="957">RANK(U92,U$5:U$104,0)</f>
        <v>65</v>
      </c>
      <c r="W92" s="108">
        <v>95</v>
      </c>
      <c r="X92" s="90">
        <f t="shared" ref="X92" si="958">RANK(W92,W$5:W$104,0)</f>
        <v>25</v>
      </c>
      <c r="Y92" s="91">
        <v>105</v>
      </c>
      <c r="Z92" s="88">
        <f t="shared" ref="Z92" si="959">RANK(Y92,Y$5:Y$104,0)</f>
        <v>24</v>
      </c>
      <c r="AA92" s="108">
        <f t="shared" si="717"/>
        <v>97.805833333333339</v>
      </c>
      <c r="AB92" s="90">
        <f t="shared" ref="AB92" si="960">RANK(AA92,AA$5:AA$104,0)</f>
        <v>47</v>
      </c>
    </row>
    <row r="93" spans="1:28" x14ac:dyDescent="0.2">
      <c r="A93" s="6">
        <v>289</v>
      </c>
      <c r="B93" s="93" t="s">
        <v>235</v>
      </c>
      <c r="C93" s="89">
        <v>74</v>
      </c>
      <c r="D93" s="90">
        <f t="shared" ref="D93" si="961">RANK(C93,C$5:C$104,0)</f>
        <v>22</v>
      </c>
      <c r="E93" s="89">
        <v>103</v>
      </c>
      <c r="F93" s="90">
        <f t="shared" ref="F93" si="962">RANK(E93,E$5:E$104,0)</f>
        <v>78</v>
      </c>
      <c r="G93" s="89">
        <v>100</v>
      </c>
      <c r="H93" s="90">
        <f t="shared" si="708"/>
        <v>48</v>
      </c>
      <c r="I93" s="246">
        <v>95</v>
      </c>
      <c r="J93" s="90">
        <f t="shared" si="708"/>
        <v>54</v>
      </c>
      <c r="K93" s="154">
        <v>110</v>
      </c>
      <c r="L93" s="90">
        <f t="shared" ref="L93" si="963">RANK(K93,K$5:K$104,0)</f>
        <v>76</v>
      </c>
      <c r="M93" s="24">
        <v>75</v>
      </c>
      <c r="N93" s="90">
        <f t="shared" ref="N93" si="964">RANK(M93,M$5:M$104,0)</f>
        <v>59</v>
      </c>
      <c r="O93" s="87">
        <v>70</v>
      </c>
      <c r="P93" s="90">
        <f t="shared" ref="P93" si="965">RANK(O93,O$5:O$104,0)</f>
        <v>48</v>
      </c>
      <c r="Q93" s="89">
        <v>85</v>
      </c>
      <c r="R93" s="90">
        <f t="shared" ref="R93" si="966">RANK(Q93,Q$5:Q$104,0)</f>
        <v>81</v>
      </c>
      <c r="S93" s="107">
        <v>112.33</v>
      </c>
      <c r="T93" s="90">
        <f t="shared" ref="T93" si="967">RANK(S93,S$5:S$104,0)</f>
        <v>50</v>
      </c>
      <c r="U93" s="108">
        <v>98</v>
      </c>
      <c r="V93" s="90">
        <f t="shared" ref="V93" si="968">RANK(U93,U$5:U$104,0)</f>
        <v>76</v>
      </c>
      <c r="W93" s="108">
        <v>85</v>
      </c>
      <c r="X93" s="90">
        <f t="shared" ref="X93" si="969">RANK(W93,W$5:W$104,0)</f>
        <v>48</v>
      </c>
      <c r="Y93" s="91">
        <v>100</v>
      </c>
      <c r="Z93" s="88">
        <f t="shared" ref="Z93" si="970">RANK(Y93,Y$5:Y$104,0)</f>
        <v>47</v>
      </c>
      <c r="AA93" s="108">
        <f t="shared" si="717"/>
        <v>92.277499999999989</v>
      </c>
      <c r="AB93" s="90">
        <f t="shared" ref="AB93" si="971">RANK(AA93,AA$5:AA$104,0)</f>
        <v>76</v>
      </c>
    </row>
    <row r="94" spans="1:28" x14ac:dyDescent="0.2">
      <c r="A94" s="17">
        <v>290</v>
      </c>
      <c r="B94" s="94" t="s">
        <v>238</v>
      </c>
      <c r="C94" s="97">
        <v>75</v>
      </c>
      <c r="D94" s="98">
        <f t="shared" ref="D94" si="972">RANK(C94,C$5:C$104,0)</f>
        <v>19</v>
      </c>
      <c r="E94" s="97">
        <v>106</v>
      </c>
      <c r="F94" s="98">
        <f t="shared" ref="F94" si="973">RANK(E94,E$5:E$104,0)</f>
        <v>70</v>
      </c>
      <c r="G94" s="97">
        <v>100</v>
      </c>
      <c r="H94" s="98">
        <f t="shared" si="708"/>
        <v>48</v>
      </c>
      <c r="I94" s="247">
        <v>93</v>
      </c>
      <c r="J94" s="98">
        <f t="shared" si="708"/>
        <v>69</v>
      </c>
      <c r="K94" s="252">
        <v>110</v>
      </c>
      <c r="L94" s="98">
        <f t="shared" ref="L94" si="974">RANK(K94,K$5:K$104,0)</f>
        <v>76</v>
      </c>
      <c r="M94" s="25">
        <v>76</v>
      </c>
      <c r="N94" s="98">
        <f t="shared" ref="N94" si="975">RANK(M94,M$5:M$104,0)</f>
        <v>55</v>
      </c>
      <c r="O94" s="95">
        <v>68</v>
      </c>
      <c r="P94" s="98">
        <f t="shared" ref="P94" si="976">RANK(O94,O$5:O$104,0)</f>
        <v>65</v>
      </c>
      <c r="Q94" s="97">
        <v>90</v>
      </c>
      <c r="R94" s="98">
        <f t="shared" ref="R94" si="977">RANK(Q94,Q$5:Q$104,0)</f>
        <v>71</v>
      </c>
      <c r="S94" s="109">
        <v>115</v>
      </c>
      <c r="T94" s="98">
        <f t="shared" ref="T94" si="978">RANK(S94,S$5:S$104,0)</f>
        <v>37</v>
      </c>
      <c r="U94" s="110">
        <v>103</v>
      </c>
      <c r="V94" s="98">
        <f t="shared" ref="V94" si="979">RANK(U94,U$5:U$104,0)</f>
        <v>70</v>
      </c>
      <c r="W94" s="110">
        <v>85</v>
      </c>
      <c r="X94" s="98">
        <f t="shared" ref="X94" si="980">RANK(W94,W$5:W$104,0)</f>
        <v>48</v>
      </c>
      <c r="Y94" s="99">
        <v>105</v>
      </c>
      <c r="Z94" s="96">
        <f t="shared" ref="Z94" si="981">RANK(Y94,Y$5:Y$104,0)</f>
        <v>24</v>
      </c>
      <c r="AA94" s="110">
        <f t="shared" si="717"/>
        <v>93.833333333333329</v>
      </c>
      <c r="AB94" s="98">
        <f t="shared" ref="AB94" si="982">RANK(AA94,AA$5:AA$104,0)</f>
        <v>73</v>
      </c>
    </row>
    <row r="95" spans="1:28" x14ac:dyDescent="0.2">
      <c r="A95" s="3">
        <v>291</v>
      </c>
      <c r="B95" s="80" t="s">
        <v>240</v>
      </c>
      <c r="C95" s="83">
        <v>60</v>
      </c>
      <c r="D95" s="84">
        <f t="shared" ref="D95" si="983">RANK(C95,C$5:C$104,0)</f>
        <v>93</v>
      </c>
      <c r="E95" s="83">
        <v>97</v>
      </c>
      <c r="F95" s="84">
        <f t="shared" ref="F95" si="984">RANK(E95,E$5:E$104,0)</f>
        <v>88</v>
      </c>
      <c r="G95" s="83">
        <v>85</v>
      </c>
      <c r="H95" s="84">
        <f t="shared" si="708"/>
        <v>91</v>
      </c>
      <c r="I95" s="245">
        <v>80</v>
      </c>
      <c r="J95" s="84">
        <f t="shared" si="708"/>
        <v>95</v>
      </c>
      <c r="K95" s="251">
        <v>105</v>
      </c>
      <c r="L95" s="84">
        <f t="shared" ref="L95" si="985">RANK(K95,K$5:K$104,0)</f>
        <v>88</v>
      </c>
      <c r="M95" s="23">
        <v>61</v>
      </c>
      <c r="N95" s="84">
        <f t="shared" ref="N95" si="986">RANK(M95,M$5:M$104,0)</f>
        <v>96</v>
      </c>
      <c r="O95" s="81">
        <v>58</v>
      </c>
      <c r="P95" s="84">
        <f t="shared" ref="P95" si="987">RANK(O95,O$5:O$104,0)</f>
        <v>99</v>
      </c>
      <c r="Q95" s="104">
        <v>75</v>
      </c>
      <c r="R95" s="84">
        <f t="shared" ref="R95" si="988">RANK(Q95,Q$5:Q$104,0)</f>
        <v>92</v>
      </c>
      <c r="S95" s="105">
        <v>84.33</v>
      </c>
      <c r="T95" s="84">
        <f t="shared" ref="T95" si="989">RANK(S95,S$5:S$104,0)</f>
        <v>98</v>
      </c>
      <c r="U95" s="106">
        <v>88</v>
      </c>
      <c r="V95" s="84">
        <f t="shared" ref="V95" si="990">RANK(U95,U$5:U$104,0)</f>
        <v>93</v>
      </c>
      <c r="W95" s="106">
        <v>70</v>
      </c>
      <c r="X95" s="84">
        <f t="shared" ref="X95" si="991">RANK(W95,W$5:W$104,0)</f>
        <v>95</v>
      </c>
      <c r="Y95" s="85">
        <v>85</v>
      </c>
      <c r="Z95" s="82">
        <f t="shared" ref="Z95" si="992">RANK(Y95,Y$5:Y$104,0)</f>
        <v>97</v>
      </c>
      <c r="AA95" s="106">
        <f t="shared" si="717"/>
        <v>79.027500000000003</v>
      </c>
      <c r="AB95" s="84">
        <f t="shared" ref="AB95" si="993">RANK(AA95,AA$5:AA$104,0)</f>
        <v>99</v>
      </c>
    </row>
    <row r="96" spans="1:28" x14ac:dyDescent="0.2">
      <c r="A96" s="6">
        <v>292</v>
      </c>
      <c r="B96" s="86" t="s">
        <v>242</v>
      </c>
      <c r="C96" s="89">
        <v>63</v>
      </c>
      <c r="D96" s="90">
        <f t="shared" ref="D96" si="994">RANK(C96,C$5:C$104,0)</f>
        <v>75</v>
      </c>
      <c r="E96" s="89">
        <v>93</v>
      </c>
      <c r="F96" s="90">
        <f t="shared" ref="F96" si="995">RANK(E96,E$5:E$104,0)</f>
        <v>94</v>
      </c>
      <c r="G96" s="89">
        <v>80</v>
      </c>
      <c r="H96" s="90">
        <f t="shared" si="708"/>
        <v>94</v>
      </c>
      <c r="I96" s="246">
        <v>90</v>
      </c>
      <c r="J96" s="90">
        <f t="shared" si="708"/>
        <v>79</v>
      </c>
      <c r="K96" s="154">
        <v>90</v>
      </c>
      <c r="L96" s="90">
        <f t="shared" ref="L96" si="996">RANK(K96,K$5:K$104,0)</f>
        <v>99</v>
      </c>
      <c r="M96" s="24">
        <v>67</v>
      </c>
      <c r="N96" s="90">
        <f t="shared" ref="N96" si="997">RANK(M96,M$5:M$104,0)</f>
        <v>86</v>
      </c>
      <c r="O96" s="87">
        <v>62</v>
      </c>
      <c r="P96" s="90">
        <f t="shared" ref="P96" si="998">RANK(O96,O$5:O$104,0)</f>
        <v>98</v>
      </c>
      <c r="Q96" s="89">
        <v>85</v>
      </c>
      <c r="R96" s="90">
        <f t="shared" ref="R96" si="999">RANK(Q96,Q$5:Q$104,0)</f>
        <v>81</v>
      </c>
      <c r="S96" s="107">
        <v>92.33</v>
      </c>
      <c r="T96" s="90">
        <f t="shared" ref="T96" si="1000">RANK(S96,S$5:S$104,0)</f>
        <v>94</v>
      </c>
      <c r="U96" s="108">
        <v>95</v>
      </c>
      <c r="V96" s="90">
        <f t="shared" ref="V96" si="1001">RANK(U96,U$5:U$104,0)</f>
        <v>84</v>
      </c>
      <c r="W96" s="108">
        <v>70</v>
      </c>
      <c r="X96" s="90">
        <f t="shared" ref="X96" si="1002">RANK(W96,W$5:W$104,0)</f>
        <v>95</v>
      </c>
      <c r="Y96" s="91">
        <v>85</v>
      </c>
      <c r="Z96" s="88">
        <f t="shared" ref="Z96" si="1003">RANK(Y96,Y$5:Y$104,0)</f>
        <v>97</v>
      </c>
      <c r="AA96" s="108">
        <f t="shared" si="717"/>
        <v>81.027500000000003</v>
      </c>
      <c r="AB96" s="90">
        <f t="shared" ref="AB96" si="1004">RANK(AA96,AA$5:AA$104,0)</f>
        <v>98</v>
      </c>
    </row>
    <row r="97" spans="1:28" x14ac:dyDescent="0.2">
      <c r="A97" s="6">
        <v>293</v>
      </c>
      <c r="B97" s="86" t="s">
        <v>244</v>
      </c>
      <c r="C97" s="89">
        <v>73</v>
      </c>
      <c r="D97" s="90">
        <f t="shared" ref="D97" si="1005">RANK(C97,C$5:C$104,0)</f>
        <v>25</v>
      </c>
      <c r="E97" s="89">
        <v>104</v>
      </c>
      <c r="F97" s="90">
        <f t="shared" ref="F97" si="1006">RANK(E97,E$5:E$104,0)</f>
        <v>76</v>
      </c>
      <c r="G97" s="89">
        <v>90</v>
      </c>
      <c r="H97" s="90">
        <f t="shared" si="708"/>
        <v>84</v>
      </c>
      <c r="I97" s="246">
        <v>95</v>
      </c>
      <c r="J97" s="90">
        <f t="shared" si="708"/>
        <v>54</v>
      </c>
      <c r="K97" s="154">
        <v>114</v>
      </c>
      <c r="L97" s="90">
        <f t="shared" ref="L97" si="1007">RANK(K97,K$5:K$104,0)</f>
        <v>73</v>
      </c>
      <c r="M97" s="24">
        <v>64</v>
      </c>
      <c r="N97" s="90">
        <f t="shared" ref="N97" si="1008">RANK(M97,M$5:M$104,0)</f>
        <v>94</v>
      </c>
      <c r="O97" s="87">
        <v>66</v>
      </c>
      <c r="P97" s="90">
        <f t="shared" ref="P97" si="1009">RANK(O97,O$5:O$104,0)</f>
        <v>80</v>
      </c>
      <c r="Q97" s="89">
        <v>90</v>
      </c>
      <c r="R97" s="90">
        <f t="shared" ref="R97" si="1010">RANK(Q97,Q$5:Q$104,0)</f>
        <v>71</v>
      </c>
      <c r="S97" s="107">
        <v>101</v>
      </c>
      <c r="T97" s="90">
        <f t="shared" ref="T97" si="1011">RANK(S97,S$5:S$104,0)</f>
        <v>79</v>
      </c>
      <c r="U97" s="108">
        <v>89</v>
      </c>
      <c r="V97" s="90">
        <f t="shared" ref="V97" si="1012">RANK(U97,U$5:U$104,0)</f>
        <v>92</v>
      </c>
      <c r="W97" s="108">
        <v>75</v>
      </c>
      <c r="X97" s="90">
        <f t="shared" ref="X97" si="1013">RANK(W97,W$5:W$104,0)</f>
        <v>86</v>
      </c>
      <c r="Y97" s="91">
        <v>95</v>
      </c>
      <c r="Z97" s="88">
        <f t="shared" ref="Z97" si="1014">RANK(Y97,Y$5:Y$104,0)</f>
        <v>73</v>
      </c>
      <c r="AA97" s="108">
        <f t="shared" si="717"/>
        <v>88</v>
      </c>
      <c r="AB97" s="90">
        <f t="shared" ref="AB97" si="1015">RANK(AA97,AA$5:AA$104,0)</f>
        <v>87</v>
      </c>
    </row>
    <row r="98" spans="1:28" x14ac:dyDescent="0.2">
      <c r="A98" s="6">
        <v>294</v>
      </c>
      <c r="B98" s="86" t="s">
        <v>247</v>
      </c>
      <c r="C98" s="89">
        <v>71</v>
      </c>
      <c r="D98" s="90">
        <f t="shared" ref="D98" si="1016">RANK(C98,C$5:C$104,0)</f>
        <v>37</v>
      </c>
      <c r="E98" s="89">
        <v>105</v>
      </c>
      <c r="F98" s="90">
        <f t="shared" ref="F98" si="1017">RANK(E98,E$5:E$104,0)</f>
        <v>73</v>
      </c>
      <c r="G98" s="89">
        <v>100</v>
      </c>
      <c r="H98" s="90">
        <f t="shared" si="708"/>
        <v>48</v>
      </c>
      <c r="I98" s="246">
        <v>93</v>
      </c>
      <c r="J98" s="90">
        <f t="shared" si="708"/>
        <v>69</v>
      </c>
      <c r="K98" s="154">
        <v>100</v>
      </c>
      <c r="L98" s="90">
        <f t="shared" ref="L98" si="1018">RANK(K98,K$5:K$104,0)</f>
        <v>96</v>
      </c>
      <c r="M98" s="24">
        <v>64</v>
      </c>
      <c r="N98" s="90">
        <f t="shared" ref="N98" si="1019">RANK(M98,M$5:M$104,0)</f>
        <v>94</v>
      </c>
      <c r="O98" s="87">
        <v>63</v>
      </c>
      <c r="P98" s="90">
        <f t="shared" ref="P98" si="1020">RANK(O98,O$5:O$104,0)</f>
        <v>92</v>
      </c>
      <c r="Q98" s="89">
        <v>100</v>
      </c>
      <c r="R98" s="90">
        <f t="shared" ref="R98" si="1021">RANK(Q98,Q$5:Q$104,0)</f>
        <v>49</v>
      </c>
      <c r="S98" s="107">
        <v>106</v>
      </c>
      <c r="T98" s="90">
        <f t="shared" ref="T98" si="1022">RANK(S98,S$5:S$104,0)</f>
        <v>71</v>
      </c>
      <c r="U98" s="108">
        <v>104</v>
      </c>
      <c r="V98" s="90">
        <f t="shared" ref="V98" si="1023">RANK(U98,U$5:U$104,0)</f>
        <v>69</v>
      </c>
      <c r="W98" s="108">
        <v>75</v>
      </c>
      <c r="X98" s="90">
        <f t="shared" ref="X98" si="1024">RANK(W98,W$5:W$104,0)</f>
        <v>86</v>
      </c>
      <c r="Y98" s="91">
        <v>100</v>
      </c>
      <c r="Z98" s="88">
        <f t="shared" ref="Z98" si="1025">RANK(Y98,Y$5:Y$104,0)</f>
        <v>47</v>
      </c>
      <c r="AA98" s="108">
        <f t="shared" si="717"/>
        <v>90.083333333333329</v>
      </c>
      <c r="AB98" s="90">
        <f t="shared" ref="AB98" si="1026">RANK(AA98,AA$5:AA$104,0)</f>
        <v>82</v>
      </c>
    </row>
    <row r="99" spans="1:28" x14ac:dyDescent="0.2">
      <c r="A99" s="6">
        <v>295</v>
      </c>
      <c r="B99" s="92" t="s">
        <v>250</v>
      </c>
      <c r="C99" s="89">
        <v>67</v>
      </c>
      <c r="D99" s="90">
        <f t="shared" ref="D99" si="1027">RANK(C99,C$5:C$104,0)</f>
        <v>60</v>
      </c>
      <c r="E99" s="89">
        <v>106</v>
      </c>
      <c r="F99" s="90">
        <f t="shared" ref="F99" si="1028">RANK(E99,E$5:E$104,0)</f>
        <v>70</v>
      </c>
      <c r="G99" s="89">
        <v>95</v>
      </c>
      <c r="H99" s="90">
        <f t="shared" si="708"/>
        <v>77</v>
      </c>
      <c r="I99" s="246">
        <v>93</v>
      </c>
      <c r="J99" s="90">
        <f t="shared" si="708"/>
        <v>69</v>
      </c>
      <c r="K99" s="154">
        <v>107</v>
      </c>
      <c r="L99" s="90">
        <f t="shared" ref="L99" si="1029">RANK(K99,K$5:K$104,0)</f>
        <v>85</v>
      </c>
      <c r="M99" s="24">
        <v>66</v>
      </c>
      <c r="N99" s="90">
        <f t="shared" ref="N99" si="1030">RANK(M99,M$5:M$104,0)</f>
        <v>87</v>
      </c>
      <c r="O99" s="87">
        <v>63</v>
      </c>
      <c r="P99" s="90">
        <f t="shared" ref="P99" si="1031">RANK(O99,O$5:O$104,0)</f>
        <v>92</v>
      </c>
      <c r="Q99" s="89">
        <v>100</v>
      </c>
      <c r="R99" s="90">
        <f t="shared" ref="R99" si="1032">RANK(Q99,Q$5:Q$104,0)</f>
        <v>49</v>
      </c>
      <c r="S99" s="107">
        <v>112</v>
      </c>
      <c r="T99" s="90">
        <f t="shared" ref="T99" si="1033">RANK(S99,S$5:S$104,0)</f>
        <v>56</v>
      </c>
      <c r="U99" s="108">
        <v>92</v>
      </c>
      <c r="V99" s="90">
        <f t="shared" ref="V99" si="1034">RANK(U99,U$5:U$104,0)</f>
        <v>90</v>
      </c>
      <c r="W99" s="108">
        <v>90</v>
      </c>
      <c r="X99" s="90">
        <f t="shared" ref="X99" si="1035">RANK(W99,W$5:W$104,0)</f>
        <v>43</v>
      </c>
      <c r="Y99" s="91">
        <v>95</v>
      </c>
      <c r="Z99" s="88">
        <f t="shared" ref="Z99" si="1036">RANK(Y99,Y$5:Y$104,0)</f>
        <v>73</v>
      </c>
      <c r="AA99" s="108">
        <f t="shared" si="717"/>
        <v>90.5</v>
      </c>
      <c r="AB99" s="90">
        <f t="shared" ref="AB99" si="1037">RANK(AA99,AA$5:AA$104,0)</f>
        <v>81</v>
      </c>
    </row>
    <row r="100" spans="1:28" x14ac:dyDescent="0.2">
      <c r="A100" s="6">
        <v>296</v>
      </c>
      <c r="B100" s="86" t="s">
        <v>253</v>
      </c>
      <c r="C100" s="89">
        <v>71</v>
      </c>
      <c r="D100" s="90">
        <f t="shared" ref="D100" si="1038">RANK(C100,C$5:C$104,0)</f>
        <v>37</v>
      </c>
      <c r="E100" s="89">
        <v>104</v>
      </c>
      <c r="F100" s="90">
        <f t="shared" ref="F100" si="1039">RANK(E100,E$5:E$104,0)</f>
        <v>76</v>
      </c>
      <c r="G100" s="89">
        <v>110</v>
      </c>
      <c r="H100" s="90">
        <f t="shared" si="708"/>
        <v>16</v>
      </c>
      <c r="I100" s="246">
        <v>96</v>
      </c>
      <c r="J100" s="90">
        <f t="shared" si="708"/>
        <v>53</v>
      </c>
      <c r="K100" s="154">
        <v>115</v>
      </c>
      <c r="L100" s="90">
        <f t="shared" ref="L100" si="1040">RANK(K100,K$5:K$104,0)</f>
        <v>67</v>
      </c>
      <c r="M100" s="24">
        <v>65</v>
      </c>
      <c r="N100" s="90">
        <f t="shared" ref="N100" si="1041">RANK(M100,M$5:M$104,0)</f>
        <v>89</v>
      </c>
      <c r="O100" s="87">
        <v>66</v>
      </c>
      <c r="P100" s="90">
        <f t="shared" ref="P100" si="1042">RANK(O100,O$5:O$104,0)</f>
        <v>80</v>
      </c>
      <c r="Q100" s="89">
        <v>95</v>
      </c>
      <c r="R100" s="90">
        <f t="shared" ref="R100" si="1043">RANK(Q100,Q$5:Q$104,0)</f>
        <v>65</v>
      </c>
      <c r="S100" s="107">
        <v>112.33</v>
      </c>
      <c r="T100" s="90">
        <f t="shared" ref="T100" si="1044">RANK(S100,S$5:S$104,0)</f>
        <v>50</v>
      </c>
      <c r="U100" s="108">
        <v>98</v>
      </c>
      <c r="V100" s="90">
        <f t="shared" ref="V100" si="1045">RANK(U100,U$5:U$104,0)</f>
        <v>76</v>
      </c>
      <c r="W100" s="108">
        <v>92.5</v>
      </c>
      <c r="X100" s="90">
        <f t="shared" ref="X100" si="1046">RANK(W100,W$5:W$104,0)</f>
        <v>40</v>
      </c>
      <c r="Y100" s="91">
        <v>105</v>
      </c>
      <c r="Z100" s="88">
        <f t="shared" ref="Z100" si="1047">RANK(Y100,Y$5:Y$104,0)</f>
        <v>24</v>
      </c>
      <c r="AA100" s="108">
        <f t="shared" si="717"/>
        <v>94.152499999999989</v>
      </c>
      <c r="AB100" s="90">
        <f t="shared" ref="AB100" si="1048">RANK(AA100,AA$5:AA$104,0)</f>
        <v>72</v>
      </c>
    </row>
    <row r="101" spans="1:28" x14ac:dyDescent="0.2">
      <c r="A101" s="6">
        <v>297</v>
      </c>
      <c r="B101" s="93" t="s">
        <v>256</v>
      </c>
      <c r="C101" s="89">
        <v>68</v>
      </c>
      <c r="D101" s="90">
        <f t="shared" ref="D101" si="1049">RANK(C101,C$5:C$104,0)</f>
        <v>52</v>
      </c>
      <c r="E101" s="89">
        <v>97</v>
      </c>
      <c r="F101" s="90">
        <f t="shared" ref="F101" si="1050">RANK(E101,E$5:E$104,0)</f>
        <v>88</v>
      </c>
      <c r="G101" s="89">
        <v>100</v>
      </c>
      <c r="H101" s="90">
        <f t="shared" si="708"/>
        <v>48</v>
      </c>
      <c r="I101" s="246">
        <v>100</v>
      </c>
      <c r="J101" s="90">
        <f t="shared" si="708"/>
        <v>39</v>
      </c>
      <c r="K101" s="154">
        <v>102</v>
      </c>
      <c r="L101" s="90">
        <f t="shared" ref="L101" si="1051">RANK(K101,K$5:K$104,0)</f>
        <v>94</v>
      </c>
      <c r="M101" s="24">
        <v>70</v>
      </c>
      <c r="N101" s="90">
        <f t="shared" ref="N101" si="1052">RANK(M101,M$5:M$104,0)</f>
        <v>76</v>
      </c>
      <c r="O101" s="87">
        <v>70</v>
      </c>
      <c r="P101" s="90">
        <f t="shared" ref="P101" si="1053">RANK(O101,O$5:O$104,0)</f>
        <v>48</v>
      </c>
      <c r="Q101" s="89">
        <v>80</v>
      </c>
      <c r="R101" s="90">
        <f t="shared" ref="R101" si="1054">RANK(Q101,Q$5:Q$104,0)</f>
        <v>89</v>
      </c>
      <c r="S101" s="107">
        <v>102.67</v>
      </c>
      <c r="T101" s="90">
        <f t="shared" ref="T101" si="1055">RANK(S101,S$5:S$104,0)</f>
        <v>77</v>
      </c>
      <c r="U101" s="108">
        <v>99</v>
      </c>
      <c r="V101" s="90">
        <f t="shared" ref="V101" si="1056">RANK(U101,U$5:U$104,0)</f>
        <v>74</v>
      </c>
      <c r="W101" s="108">
        <v>90</v>
      </c>
      <c r="X101" s="90">
        <f t="shared" ref="X101" si="1057">RANK(W101,W$5:W$104,0)</f>
        <v>43</v>
      </c>
      <c r="Y101" s="91">
        <v>95</v>
      </c>
      <c r="Z101" s="88">
        <f t="shared" ref="Z101" si="1058">RANK(Y101,Y$5:Y$104,0)</f>
        <v>73</v>
      </c>
      <c r="AA101" s="108">
        <f t="shared" si="717"/>
        <v>89.472500000000011</v>
      </c>
      <c r="AB101" s="90">
        <f t="shared" ref="AB101" si="1059">RANK(AA101,AA$5:AA$104,0)</f>
        <v>85</v>
      </c>
    </row>
    <row r="102" spans="1:28" x14ac:dyDescent="0.2">
      <c r="A102" s="6">
        <v>298</v>
      </c>
      <c r="B102" s="93" t="s">
        <v>259</v>
      </c>
      <c r="C102" s="89">
        <v>63</v>
      </c>
      <c r="D102" s="90">
        <f t="shared" ref="D102" si="1060">RANK(C102,C$5:C$104,0)</f>
        <v>75</v>
      </c>
      <c r="E102" s="89">
        <v>101</v>
      </c>
      <c r="F102" s="90">
        <f t="shared" ref="F102" si="1061">RANK(E102,E$5:E$104,0)</f>
        <v>81</v>
      </c>
      <c r="G102" s="89">
        <v>100</v>
      </c>
      <c r="H102" s="90">
        <f t="shared" si="708"/>
        <v>48</v>
      </c>
      <c r="I102" s="246"/>
      <c r="J102" s="90"/>
      <c r="K102" s="154">
        <v>103</v>
      </c>
      <c r="L102" s="90">
        <f t="shared" ref="L102" si="1062">RANK(K102,K$5:K$104,0)</f>
        <v>92</v>
      </c>
      <c r="M102" s="24">
        <v>65</v>
      </c>
      <c r="N102" s="90">
        <f t="shared" ref="N102" si="1063">RANK(M102,M$5:M$104,0)</f>
        <v>89</v>
      </c>
      <c r="O102" s="87">
        <v>66</v>
      </c>
      <c r="P102" s="90">
        <f t="shared" ref="P102" si="1064">RANK(O102,O$5:O$104,0)</f>
        <v>80</v>
      </c>
      <c r="Q102" s="89">
        <v>75</v>
      </c>
      <c r="R102" s="90">
        <f t="shared" ref="R102" si="1065">RANK(Q102,Q$5:Q$104,0)</f>
        <v>92</v>
      </c>
      <c r="S102" s="107">
        <v>98.33</v>
      </c>
      <c r="T102" s="90">
        <f t="shared" ref="T102" si="1066">RANK(S102,S$5:S$104,0)</f>
        <v>82</v>
      </c>
      <c r="U102" s="108">
        <v>74</v>
      </c>
      <c r="V102" s="90">
        <f t="shared" ref="V102" si="1067">RANK(U102,U$5:U$104,0)</f>
        <v>100</v>
      </c>
      <c r="W102" s="108">
        <v>85</v>
      </c>
      <c r="X102" s="90">
        <f t="shared" ref="X102" si="1068">RANK(W102,W$5:W$104,0)</f>
        <v>48</v>
      </c>
      <c r="Y102" s="91">
        <v>100</v>
      </c>
      <c r="Z102" s="88">
        <f t="shared" ref="Z102" si="1069">RANK(Y102,Y$5:Y$104,0)</f>
        <v>47</v>
      </c>
      <c r="AA102" s="108">
        <f t="shared" si="717"/>
        <v>84.575454545454534</v>
      </c>
      <c r="AB102" s="90">
        <f t="shared" ref="AB102" si="1070">RANK(AA102,AA$5:AA$104,0)</f>
        <v>93</v>
      </c>
    </row>
    <row r="103" spans="1:28" x14ac:dyDescent="0.2">
      <c r="A103" s="6">
        <v>299</v>
      </c>
      <c r="B103" s="93" t="s">
        <v>197</v>
      </c>
      <c r="C103" s="89">
        <v>62</v>
      </c>
      <c r="D103" s="90">
        <f t="shared" ref="D103" si="1071">RANK(C103,C$5:C$104,0)</f>
        <v>84</v>
      </c>
      <c r="E103" s="89">
        <v>93</v>
      </c>
      <c r="F103" s="90">
        <f t="shared" ref="F103" si="1072">RANK(E103,E$5:E$104,0)</f>
        <v>94</v>
      </c>
      <c r="G103" s="89">
        <v>95</v>
      </c>
      <c r="H103" s="90">
        <f t="shared" si="708"/>
        <v>77</v>
      </c>
      <c r="I103" s="246">
        <v>88</v>
      </c>
      <c r="J103" s="90">
        <f t="shared" si="708"/>
        <v>88</v>
      </c>
      <c r="K103" s="154">
        <v>100</v>
      </c>
      <c r="L103" s="90">
        <f t="shared" ref="L103" si="1073">RANK(K103,K$5:K$104,0)</f>
        <v>96</v>
      </c>
      <c r="M103" s="24">
        <v>60</v>
      </c>
      <c r="N103" s="90">
        <f t="shared" ref="N103" si="1074">RANK(M103,M$5:M$104,0)</f>
        <v>97</v>
      </c>
      <c r="O103" s="87">
        <v>68</v>
      </c>
      <c r="P103" s="90">
        <f t="shared" ref="P103" si="1075">RANK(O103,O$5:O$104,0)</f>
        <v>65</v>
      </c>
      <c r="Q103" s="89">
        <v>85</v>
      </c>
      <c r="R103" s="90">
        <f t="shared" ref="R103" si="1076">RANK(Q103,Q$5:Q$104,0)</f>
        <v>81</v>
      </c>
      <c r="S103" s="107">
        <v>94.33</v>
      </c>
      <c r="T103" s="90">
        <f t="shared" ref="T103" si="1077">RANK(S103,S$5:S$104,0)</f>
        <v>92</v>
      </c>
      <c r="U103" s="108">
        <v>78</v>
      </c>
      <c r="V103" s="90">
        <f t="shared" ref="V103" si="1078">RANK(U103,U$5:U$104,0)</f>
        <v>99</v>
      </c>
      <c r="W103" s="108">
        <v>85</v>
      </c>
      <c r="X103" s="90">
        <f t="shared" ref="X103" si="1079">RANK(W103,W$5:W$104,0)</f>
        <v>48</v>
      </c>
      <c r="Y103" s="91">
        <v>95</v>
      </c>
      <c r="Z103" s="88">
        <f t="shared" ref="Z103" si="1080">RANK(Y103,Y$5:Y$104,0)</f>
        <v>73</v>
      </c>
      <c r="AA103" s="108">
        <f t="shared" si="717"/>
        <v>83.610833333333332</v>
      </c>
      <c r="AB103" s="90">
        <f t="shared" ref="AB103" si="1081">RANK(AA103,AA$5:AA$104,0)</f>
        <v>96</v>
      </c>
    </row>
    <row r="104" spans="1:28" x14ac:dyDescent="0.2">
      <c r="A104" s="17">
        <v>300</v>
      </c>
      <c r="B104" s="94" t="s">
        <v>262</v>
      </c>
      <c r="C104" s="97">
        <v>66</v>
      </c>
      <c r="D104" s="98">
        <f t="shared" ref="D104" si="1082">RANK(C104,C$5:C$104,0)</f>
        <v>64</v>
      </c>
      <c r="E104" s="97">
        <v>87</v>
      </c>
      <c r="F104" s="98">
        <f t="shared" ref="F104" si="1083">RANK(E104,E$5:E$104,0)</f>
        <v>99</v>
      </c>
      <c r="G104" s="97">
        <v>110</v>
      </c>
      <c r="H104" s="98">
        <f t="shared" si="708"/>
        <v>16</v>
      </c>
      <c r="I104" s="247">
        <v>98</v>
      </c>
      <c r="J104" s="98">
        <f t="shared" si="708"/>
        <v>46</v>
      </c>
      <c r="K104" s="252">
        <v>109</v>
      </c>
      <c r="L104" s="98">
        <f t="shared" ref="L104" si="1084">RANK(K104,K$5:K$104,0)</f>
        <v>83</v>
      </c>
      <c r="M104" s="25">
        <v>80</v>
      </c>
      <c r="N104" s="98">
        <f t="shared" ref="N104" si="1085">RANK(M104,M$5:M$104,0)</f>
        <v>32</v>
      </c>
      <c r="O104" s="95">
        <v>70</v>
      </c>
      <c r="P104" s="98">
        <f t="shared" ref="P104" si="1086">RANK(O104,O$5:O$104,0)</f>
        <v>48</v>
      </c>
      <c r="Q104" s="97">
        <v>85</v>
      </c>
      <c r="R104" s="98">
        <f t="shared" ref="R104" si="1087">RANK(Q104,Q$5:Q$104,0)</f>
        <v>81</v>
      </c>
      <c r="S104" s="109">
        <v>108.33</v>
      </c>
      <c r="T104" s="98">
        <f t="shared" ref="T104" si="1088">RANK(S104,S$5:S$104,0)</f>
        <v>65</v>
      </c>
      <c r="U104" s="110">
        <v>87</v>
      </c>
      <c r="V104" s="98">
        <f t="shared" ref="V104" si="1089">RANK(U104,U$5:U$104,0)</f>
        <v>94</v>
      </c>
      <c r="W104" s="110">
        <v>85</v>
      </c>
      <c r="X104" s="98">
        <f t="shared" ref="X104" si="1090">RANK(W104,W$5:W$104,0)</f>
        <v>48</v>
      </c>
      <c r="Y104" s="99">
        <v>95</v>
      </c>
      <c r="Z104" s="96">
        <f t="shared" ref="Z104" si="1091">RANK(Y104,Y$5:Y$104,0)</f>
        <v>73</v>
      </c>
      <c r="AA104" s="110">
        <f t="shared" si="717"/>
        <v>90.027499999999989</v>
      </c>
      <c r="AB104" s="98">
        <f t="shared" ref="AB104" si="1092">RANK(AA104,AA$5:AA$104,0)</f>
        <v>83</v>
      </c>
    </row>
    <row r="105" spans="1:28" s="30" customFormat="1" x14ac:dyDescent="0.2">
      <c r="B105" s="278" t="s">
        <v>489</v>
      </c>
      <c r="C105" s="276">
        <f>AVERAGE(C5:C104)</f>
        <v>69.81</v>
      </c>
      <c r="D105" s="277"/>
      <c r="E105" s="276">
        <f t="shared" ref="E105" si="1093">AVERAGE(E5:E104)</f>
        <v>114.22</v>
      </c>
      <c r="F105" s="277"/>
      <c r="G105" s="276">
        <f t="shared" ref="G105" si="1094">AVERAGE(G5:G104)</f>
        <v>102.65</v>
      </c>
      <c r="H105" s="277"/>
      <c r="I105" s="276">
        <f t="shared" ref="I105" si="1095">AVERAGE(I5:I104)</f>
        <v>100.13131313131314</v>
      </c>
      <c r="J105" s="277"/>
      <c r="K105" s="276">
        <f t="shared" ref="K105" si="1096">AVERAGE(K5:K104)</f>
        <v>123.43</v>
      </c>
      <c r="L105" s="277"/>
      <c r="M105" s="276">
        <f t="shared" ref="M105" si="1097">AVERAGE(M5:M104)</f>
        <v>77.14</v>
      </c>
      <c r="N105" s="277"/>
      <c r="O105" s="276">
        <f t="shared" ref="O105" si="1098">AVERAGE(O5:O104)</f>
        <v>70.05</v>
      </c>
      <c r="P105" s="277"/>
      <c r="Q105" s="276">
        <f t="shared" ref="Q105" si="1099">AVERAGE(Q5:Q104)</f>
        <v>101.78571428571429</v>
      </c>
      <c r="R105" s="277"/>
      <c r="S105" s="276">
        <f t="shared" ref="S105" si="1100">AVERAGE(S5:S104)</f>
        <v>110.3099</v>
      </c>
      <c r="T105" s="277"/>
      <c r="U105" s="276">
        <f t="shared" ref="U105" si="1101">AVERAGE(U5:U104)</f>
        <v>110.03</v>
      </c>
      <c r="V105" s="277"/>
      <c r="W105" s="276">
        <f t="shared" ref="W105" si="1102">AVERAGE(W5:W104)</f>
        <v>89.125</v>
      </c>
      <c r="X105" s="277"/>
      <c r="Y105" s="276">
        <f t="shared" ref="Y105" si="1103">AVERAGE(Y5:Y104)</f>
        <v>102.04</v>
      </c>
      <c r="Z105" s="277"/>
      <c r="AA105" s="276">
        <f t="shared" ref="AA105" si="1104">AVERAGE(AA5:AA104)</f>
        <v>97.540130303030352</v>
      </c>
      <c r="AB105" s="277"/>
    </row>
  </sheetData>
  <conditionalFormatting sqref="A9 A11:A14 A19 A29 A39 A49 A59 A69 A79 A89 A99 A21:A24 A31:A34 A41:A44 A51:A54 A61:A64 A71:A74 A81:A84 A91:A94 A101:A104">
    <cfRule type="cellIs" dxfId="3" priority="2" stopIfTrue="1" operator="greaterThan">
      <formula>991194</formula>
    </cfRule>
  </conditionalFormatting>
  <pageMargins left="0.7" right="0.7" top="0.75" bottom="0.75" header="0.3" footer="0.3"/>
  <ignoredErrors>
    <ignoredError sqref="AA5:AB83 AA84:AB104" formula="1"/>
    <ignoredError sqref="Q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69"/>
  <sheetViews>
    <sheetView workbookViewId="0">
      <pane xSplit="2" ySplit="4" topLeftCell="C5" activePane="bottomRight" state="frozen"/>
      <selection pane="topRight" activeCell="C1" sqref="C1"/>
      <selection pane="bottomLeft" activeCell="A5" sqref="A5"/>
      <selection pane="bottomRight" activeCell="D5" sqref="D5"/>
    </sheetView>
  </sheetViews>
  <sheetFormatPr defaultRowHeight="12" x14ac:dyDescent="0.2"/>
  <cols>
    <col min="1" max="1" width="9.140625" style="1"/>
    <col min="2" max="2" width="50.7109375" style="1" customWidth="1"/>
    <col min="3" max="8" width="5.140625" style="1" customWidth="1"/>
    <col min="9" max="9" width="5.140625" style="136" customWidth="1"/>
    <col min="10" max="34" width="5.140625" style="1" customWidth="1"/>
    <col min="35" max="35" width="5.140625" style="287" customWidth="1"/>
    <col min="36" max="16384" width="9.140625" style="1"/>
  </cols>
  <sheetData>
    <row r="1" spans="1:35" s="30" customFormat="1" x14ac:dyDescent="0.2">
      <c r="A1" s="30" t="s">
        <v>486</v>
      </c>
      <c r="C1" s="112" t="s">
        <v>568</v>
      </c>
      <c r="D1" s="137"/>
      <c r="E1" s="50"/>
      <c r="F1" s="112" t="s">
        <v>576</v>
      </c>
      <c r="G1" s="137"/>
      <c r="H1" s="50"/>
      <c r="I1" s="112" t="s">
        <v>307</v>
      </c>
      <c r="J1" s="137"/>
      <c r="K1" s="50"/>
      <c r="L1" s="112" t="s">
        <v>559</v>
      </c>
      <c r="M1" s="137"/>
      <c r="N1" s="50"/>
      <c r="O1" s="113" t="s">
        <v>289</v>
      </c>
      <c r="P1" s="113"/>
      <c r="Q1" s="114"/>
      <c r="R1" s="112" t="s">
        <v>551</v>
      </c>
      <c r="S1" s="137"/>
      <c r="T1" s="50"/>
      <c r="U1" s="112" t="s">
        <v>332</v>
      </c>
      <c r="V1" s="137"/>
      <c r="W1" s="50"/>
      <c r="X1" s="115" t="s">
        <v>339</v>
      </c>
      <c r="Y1" s="137"/>
      <c r="Z1" s="50"/>
      <c r="AA1" s="69" t="s">
        <v>388</v>
      </c>
      <c r="AB1" s="138"/>
      <c r="AC1" s="50"/>
      <c r="AD1" s="69" t="s">
        <v>375</v>
      </c>
      <c r="AE1" s="138"/>
      <c r="AF1" s="50"/>
      <c r="AG1" s="112" t="s">
        <v>579</v>
      </c>
      <c r="AH1" s="137"/>
      <c r="AI1" s="284"/>
    </row>
    <row r="2" spans="1:35" s="30" customFormat="1" x14ac:dyDescent="0.2">
      <c r="A2" s="30" t="s">
        <v>503</v>
      </c>
      <c r="C2" s="243" t="s">
        <v>561</v>
      </c>
      <c r="D2" s="69"/>
      <c r="E2" s="244"/>
      <c r="F2" s="243" t="s">
        <v>570</v>
      </c>
      <c r="G2" s="69"/>
      <c r="H2" s="244"/>
      <c r="I2" s="116" t="s">
        <v>511</v>
      </c>
      <c r="J2" s="139"/>
      <c r="K2" s="140"/>
      <c r="L2" s="116" t="s">
        <v>552</v>
      </c>
      <c r="M2" s="139"/>
      <c r="N2" s="140"/>
      <c r="O2" s="117" t="s">
        <v>286</v>
      </c>
      <c r="P2" s="117"/>
      <c r="Q2" s="118"/>
      <c r="R2" s="116" t="s">
        <v>525</v>
      </c>
      <c r="S2" s="139"/>
      <c r="T2" s="140"/>
      <c r="U2" s="116" t="s">
        <v>313</v>
      </c>
      <c r="V2" s="139"/>
      <c r="W2" s="140"/>
      <c r="X2" s="116" t="s">
        <v>333</v>
      </c>
      <c r="Y2" s="139"/>
      <c r="Z2" s="140"/>
      <c r="AA2" s="116" t="s">
        <v>384</v>
      </c>
      <c r="AB2" s="139"/>
      <c r="AC2" s="140"/>
      <c r="AD2" s="116" t="s">
        <v>368</v>
      </c>
      <c r="AE2" s="139"/>
      <c r="AF2" s="140"/>
      <c r="AG2" s="243"/>
      <c r="AH2" s="69"/>
      <c r="AI2" s="285"/>
    </row>
    <row r="3" spans="1:35" s="30" customFormat="1" ht="13.5" x14ac:dyDescent="0.2">
      <c r="C3" s="75" t="s">
        <v>569</v>
      </c>
      <c r="D3" s="111"/>
      <c r="E3" s="76"/>
      <c r="F3" s="75" t="s">
        <v>577</v>
      </c>
      <c r="G3" s="111"/>
      <c r="H3" s="76"/>
      <c r="I3" s="122" t="s">
        <v>490</v>
      </c>
      <c r="J3" s="117"/>
      <c r="K3" s="118"/>
      <c r="L3" s="122" t="s">
        <v>560</v>
      </c>
      <c r="M3" s="117"/>
      <c r="N3" s="118"/>
      <c r="O3" s="119"/>
      <c r="P3" s="120"/>
      <c r="Q3" s="121"/>
      <c r="R3" s="75" t="s">
        <v>269</v>
      </c>
      <c r="S3" s="111"/>
      <c r="T3" s="76"/>
      <c r="U3" s="122" t="s">
        <v>490</v>
      </c>
      <c r="V3" s="111"/>
      <c r="W3" s="76"/>
      <c r="X3" s="75"/>
      <c r="Y3" s="111"/>
      <c r="Z3" s="76"/>
      <c r="AA3" s="75" t="s">
        <v>493</v>
      </c>
      <c r="AB3" s="111"/>
      <c r="AC3" s="76"/>
      <c r="AD3" s="75" t="s">
        <v>376</v>
      </c>
      <c r="AE3" s="111"/>
      <c r="AF3" s="76"/>
      <c r="AG3" s="75"/>
      <c r="AH3" s="111"/>
      <c r="AI3" s="286"/>
    </row>
    <row r="4" spans="1:35" s="30" customFormat="1" x14ac:dyDescent="0.2">
      <c r="A4" s="48" t="s">
        <v>487</v>
      </c>
      <c r="B4" s="262" t="s">
        <v>3</v>
      </c>
      <c r="C4" s="126" t="s">
        <v>270</v>
      </c>
      <c r="D4" s="124" t="s">
        <v>271</v>
      </c>
      <c r="E4" s="125" t="s">
        <v>267</v>
      </c>
      <c r="F4" s="126" t="s">
        <v>270</v>
      </c>
      <c r="G4" s="124" t="s">
        <v>271</v>
      </c>
      <c r="H4" s="125" t="s">
        <v>267</v>
      </c>
      <c r="I4" s="126" t="s">
        <v>270</v>
      </c>
      <c r="J4" s="124" t="s">
        <v>271</v>
      </c>
      <c r="K4" s="125" t="s">
        <v>267</v>
      </c>
      <c r="L4" s="126" t="s">
        <v>270</v>
      </c>
      <c r="M4" s="124" t="s">
        <v>271</v>
      </c>
      <c r="N4" s="125" t="s">
        <v>267</v>
      </c>
      <c r="O4" s="123" t="s">
        <v>270</v>
      </c>
      <c r="P4" s="124" t="s">
        <v>271</v>
      </c>
      <c r="Q4" s="125" t="s">
        <v>267</v>
      </c>
      <c r="R4" s="123" t="s">
        <v>270</v>
      </c>
      <c r="S4" s="124" t="s">
        <v>271</v>
      </c>
      <c r="T4" s="125" t="s">
        <v>267</v>
      </c>
      <c r="U4" s="126" t="s">
        <v>270</v>
      </c>
      <c r="V4" s="124" t="s">
        <v>271</v>
      </c>
      <c r="W4" s="125" t="s">
        <v>267</v>
      </c>
      <c r="X4" s="126" t="s">
        <v>270</v>
      </c>
      <c r="Y4" s="124" t="s">
        <v>271</v>
      </c>
      <c r="Z4" s="125" t="s">
        <v>267</v>
      </c>
      <c r="AA4" s="126" t="s">
        <v>270</v>
      </c>
      <c r="AB4" s="124" t="s">
        <v>271</v>
      </c>
      <c r="AC4" s="125" t="s">
        <v>267</v>
      </c>
      <c r="AD4" s="126" t="s">
        <v>270</v>
      </c>
      <c r="AE4" s="124" t="s">
        <v>271</v>
      </c>
      <c r="AF4" s="125" t="s">
        <v>267</v>
      </c>
      <c r="AG4" s="265" t="s">
        <v>270</v>
      </c>
      <c r="AH4" s="266" t="s">
        <v>271</v>
      </c>
      <c r="AI4" s="267" t="s">
        <v>267</v>
      </c>
    </row>
    <row r="5" spans="1:35" x14ac:dyDescent="0.2">
      <c r="A5" s="3">
        <v>201</v>
      </c>
      <c r="B5" s="80" t="s">
        <v>10</v>
      </c>
      <c r="C5" s="268">
        <v>3433.333333333333</v>
      </c>
      <c r="D5" s="274">
        <f>(C5/3333)*100</f>
        <v>103.01030103010301</v>
      </c>
      <c r="E5" s="84">
        <f>RANK(C5,C$5:C$104,0)</f>
        <v>4</v>
      </c>
      <c r="F5" s="71">
        <v>4750</v>
      </c>
      <c r="G5" s="274">
        <f>(F5/5110)*100</f>
        <v>92.954990215264189</v>
      </c>
      <c r="H5" s="84">
        <f>RANK(F5,F$5:F$104,0)</f>
        <v>56</v>
      </c>
      <c r="I5" s="127">
        <v>4000</v>
      </c>
      <c r="J5" s="128">
        <f>(I5/4000)*100</f>
        <v>100</v>
      </c>
      <c r="K5" s="84">
        <f>RANK(I5,I$5:I$104,0)</f>
        <v>47</v>
      </c>
      <c r="L5" s="254">
        <v>3260</v>
      </c>
      <c r="M5" s="128">
        <f>(L5/7460)*100</f>
        <v>43.699731903485258</v>
      </c>
      <c r="N5" s="82">
        <f>RANK(L5,L$5:L$104,0)</f>
        <v>97</v>
      </c>
      <c r="O5" s="106">
        <v>1733.3333333333335</v>
      </c>
      <c r="P5" s="128">
        <f>(O5/1900)*100</f>
        <v>91.228070175438603</v>
      </c>
      <c r="Q5" s="82">
        <f>RANK(O5,O$5:O$104,0)</f>
        <v>21</v>
      </c>
      <c r="R5" s="127">
        <v>1733.3333333333335</v>
      </c>
      <c r="S5" s="128">
        <f>(R5/2933)*100</f>
        <v>59.097624730082963</v>
      </c>
      <c r="T5" s="82">
        <f>RANK(R5,R$5:R$104,0)</f>
        <v>76</v>
      </c>
      <c r="U5" s="106">
        <v>3844</v>
      </c>
      <c r="V5" s="128">
        <f>(U5/3656)*100</f>
        <v>105.14223194748358</v>
      </c>
      <c r="W5" s="82">
        <f>RANK(U5,U$5:U$104,0)</f>
        <v>45</v>
      </c>
      <c r="X5" s="106">
        <v>2000</v>
      </c>
      <c r="Y5" s="128">
        <f>(X5/2000)*100</f>
        <v>100</v>
      </c>
      <c r="Z5" s="82">
        <f>RANK(X5,X$5:X$104,0)</f>
        <v>15</v>
      </c>
      <c r="AA5" s="83">
        <v>2541.666666666667</v>
      </c>
      <c r="AB5" s="128">
        <f>(AA5/2598)*100</f>
        <v>97.831665383628447</v>
      </c>
      <c r="AC5" s="82">
        <f>RANK(AA5,AA$5:AA$104,0)</f>
        <v>68</v>
      </c>
      <c r="AD5" s="129">
        <v>1984.4683393070491</v>
      </c>
      <c r="AE5" s="128">
        <f>(AD5/2238)*100</f>
        <v>88.671507565104974</v>
      </c>
      <c r="AF5" s="84">
        <f>RANK(AD5,AD$5:AD$104,0)</f>
        <v>46</v>
      </c>
      <c r="AG5" s="106">
        <f>AVERAGE(C5,F5,I5,L5,O5,R5,U5,AA5,AD5)</f>
        <v>3031.1261117748568</v>
      </c>
      <c r="AH5" s="128">
        <f>(AG5/3732)*100</f>
        <v>81.219885095789294</v>
      </c>
      <c r="AI5" s="84">
        <f>RANK(AG5,AG$5:AG$104,0)</f>
        <v>59</v>
      </c>
    </row>
    <row r="6" spans="1:35" x14ac:dyDescent="0.2">
      <c r="A6" s="6">
        <v>202</v>
      </c>
      <c r="B6" s="86" t="s">
        <v>13</v>
      </c>
      <c r="C6" s="269">
        <v>1680</v>
      </c>
      <c r="D6" s="273">
        <f t="shared" ref="D6:D69" si="0">(C6/3333)*100</f>
        <v>50.405040504050405</v>
      </c>
      <c r="E6" s="90">
        <f t="shared" ref="E6:E69" si="1">RANK(C6,C$5:C$104,0)</f>
        <v>38</v>
      </c>
      <c r="F6" s="72">
        <v>6110</v>
      </c>
      <c r="G6" s="273">
        <f t="shared" ref="G6:G69" si="2">(F6/5110)*100</f>
        <v>119.56947162426614</v>
      </c>
      <c r="H6" s="90">
        <f t="shared" ref="H6:H69" si="3">RANK(F6,F$5:F$104,0)</f>
        <v>21</v>
      </c>
      <c r="I6" s="130">
        <v>4400</v>
      </c>
      <c r="J6" s="131">
        <f t="shared" ref="J6:J69" si="4">(I6/4000)*100</f>
        <v>110.00000000000001</v>
      </c>
      <c r="K6" s="90">
        <f t="shared" ref="K6:K69" si="5">RANK(I6,I$5:I$104,0)</f>
        <v>36</v>
      </c>
      <c r="L6" s="164">
        <v>3430</v>
      </c>
      <c r="M6" s="131">
        <f t="shared" ref="M6:M69" si="6">(L6/7460)*100</f>
        <v>45.978552278820374</v>
      </c>
      <c r="N6" s="88">
        <f t="shared" ref="N6:N69" si="7">RANK(L6,L$5:L$104,0)</f>
        <v>96</v>
      </c>
      <c r="O6" s="108">
        <v>1800</v>
      </c>
      <c r="P6" s="131">
        <f t="shared" ref="P6:P69" si="8">(O6/1900)*100</f>
        <v>94.73684210526315</v>
      </c>
      <c r="Q6" s="88">
        <f t="shared" ref="Q6:Q69" si="9">RANK(O6,O$5:O$104,0)</f>
        <v>17</v>
      </c>
      <c r="R6" s="130">
        <v>1700</v>
      </c>
      <c r="S6" s="131">
        <f t="shared" ref="S6:S69" si="10">(R6/2933)*100</f>
        <v>57.961131946812138</v>
      </c>
      <c r="T6" s="88">
        <f t="shared" ref="T6:T69" si="11">RANK(R6,R$5:R$104,0)</f>
        <v>79</v>
      </c>
      <c r="U6" s="108">
        <v>3844</v>
      </c>
      <c r="V6" s="131">
        <f t="shared" ref="V6:V69" si="12">(U6/3656)*100</f>
        <v>105.14223194748358</v>
      </c>
      <c r="W6" s="88">
        <f t="shared" ref="W6:W69" si="13">RANK(U6,U$5:U$104,0)</f>
        <v>45</v>
      </c>
      <c r="X6" s="108">
        <v>2250</v>
      </c>
      <c r="Y6" s="131">
        <f t="shared" ref="Y6:Y65" si="14">(X6/2000)*100</f>
        <v>112.5</v>
      </c>
      <c r="Z6" s="88">
        <f t="shared" ref="Z6:Z65" si="15">RANK(X6,X$5:X$104,0)</f>
        <v>9</v>
      </c>
      <c r="AA6" s="89">
        <v>4708.3333333333339</v>
      </c>
      <c r="AB6" s="131">
        <f t="shared" ref="AB6:AB69" si="16">(AA6/2598)*100</f>
        <v>181.22915062868876</v>
      </c>
      <c r="AC6" s="88">
        <f t="shared" ref="AC6:AC69" si="17">RANK(AA6,AA$5:AA$104,0)</f>
        <v>17</v>
      </c>
      <c r="AD6" s="132">
        <v>2425.3285543608126</v>
      </c>
      <c r="AE6" s="131">
        <f t="shared" ref="AE6:AE69" si="18">(AD6/2238)*100</f>
        <v>108.37035542273514</v>
      </c>
      <c r="AF6" s="90">
        <f t="shared" ref="AF6:AF69" si="19">RANK(AD6,AD$5:AD$104,0)</f>
        <v>8</v>
      </c>
      <c r="AG6" s="108">
        <f t="shared" ref="AG6:AG69" si="20">AVERAGE(C6,F6,I6,L6,O6,R6,U6,AA6,AD6)</f>
        <v>3344.1846541882387</v>
      </c>
      <c r="AH6" s="131">
        <f t="shared" ref="AH6:AH69" si="21">(AG6/3732)*100</f>
        <v>89.608377657777027</v>
      </c>
      <c r="AI6" s="90">
        <f t="shared" ref="AI6:AI69" si="22">RANK(AG6,AG$5:AG$104,0)</f>
        <v>33</v>
      </c>
    </row>
    <row r="7" spans="1:35" x14ac:dyDescent="0.2">
      <c r="A7" s="6">
        <v>203</v>
      </c>
      <c r="B7" s="86" t="s">
        <v>15</v>
      </c>
      <c r="C7" s="269">
        <v>1220</v>
      </c>
      <c r="D7" s="273">
        <f t="shared" si="0"/>
        <v>36.603660366036607</v>
      </c>
      <c r="E7" s="90">
        <f t="shared" si="1"/>
        <v>64</v>
      </c>
      <c r="F7" s="72">
        <v>4400</v>
      </c>
      <c r="G7" s="273">
        <f t="shared" si="2"/>
        <v>86.105675146771034</v>
      </c>
      <c r="H7" s="90">
        <f t="shared" si="3"/>
        <v>63</v>
      </c>
      <c r="I7" s="130">
        <v>3100</v>
      </c>
      <c r="J7" s="131">
        <f t="shared" si="4"/>
        <v>77.5</v>
      </c>
      <c r="K7" s="90">
        <f t="shared" si="5"/>
        <v>72</v>
      </c>
      <c r="L7" s="164">
        <v>4660</v>
      </c>
      <c r="M7" s="131">
        <f t="shared" si="6"/>
        <v>62.466487935656836</v>
      </c>
      <c r="N7" s="88">
        <f t="shared" si="7"/>
        <v>34</v>
      </c>
      <c r="O7" s="108">
        <v>2366.6666666666665</v>
      </c>
      <c r="P7" s="131">
        <f t="shared" si="8"/>
        <v>124.56140350877192</v>
      </c>
      <c r="Q7" s="88">
        <f t="shared" si="9"/>
        <v>1</v>
      </c>
      <c r="R7" s="130">
        <v>1800</v>
      </c>
      <c r="S7" s="131">
        <f t="shared" si="10"/>
        <v>61.370610296624619</v>
      </c>
      <c r="T7" s="88">
        <f t="shared" si="11"/>
        <v>67</v>
      </c>
      <c r="U7" s="108">
        <v>3019</v>
      </c>
      <c r="V7" s="131">
        <f t="shared" si="12"/>
        <v>82.576586433260388</v>
      </c>
      <c r="W7" s="88">
        <f t="shared" si="13"/>
        <v>63</v>
      </c>
      <c r="X7" s="108"/>
      <c r="Y7" s="131"/>
      <c r="Z7" s="88"/>
      <c r="AA7" s="89">
        <v>2416.666666666667</v>
      </c>
      <c r="AB7" s="131">
        <f t="shared" si="16"/>
        <v>93.020272004105735</v>
      </c>
      <c r="AC7" s="88">
        <f t="shared" si="17"/>
        <v>74</v>
      </c>
      <c r="AD7" s="132">
        <v>2236.5591397849466</v>
      </c>
      <c r="AE7" s="131">
        <f t="shared" si="18"/>
        <v>99.935618399684827</v>
      </c>
      <c r="AF7" s="90">
        <f t="shared" si="19"/>
        <v>24</v>
      </c>
      <c r="AG7" s="108">
        <f t="shared" si="20"/>
        <v>2802.0991636798085</v>
      </c>
      <c r="AH7" s="131">
        <f t="shared" si="21"/>
        <v>75.08304297105596</v>
      </c>
      <c r="AI7" s="90">
        <f t="shared" si="22"/>
        <v>80</v>
      </c>
    </row>
    <row r="8" spans="1:35" x14ac:dyDescent="0.2">
      <c r="A8" s="6">
        <v>204</v>
      </c>
      <c r="B8" s="86" t="s">
        <v>17</v>
      </c>
      <c r="C8" s="269">
        <v>853.33333333333326</v>
      </c>
      <c r="D8" s="273">
        <f t="shared" si="0"/>
        <v>25.602560256025601</v>
      </c>
      <c r="E8" s="90">
        <f t="shared" si="1"/>
        <v>88</v>
      </c>
      <c r="F8" s="72">
        <v>4540</v>
      </c>
      <c r="G8" s="273">
        <f t="shared" si="2"/>
        <v>88.845401174168288</v>
      </c>
      <c r="H8" s="90">
        <f t="shared" si="3"/>
        <v>61</v>
      </c>
      <c r="I8" s="130">
        <v>3000</v>
      </c>
      <c r="J8" s="131">
        <f t="shared" si="4"/>
        <v>75</v>
      </c>
      <c r="K8" s="90">
        <f t="shared" si="5"/>
        <v>75</v>
      </c>
      <c r="L8" s="164">
        <v>5040</v>
      </c>
      <c r="M8" s="131">
        <f t="shared" si="6"/>
        <v>67.560321715817693</v>
      </c>
      <c r="N8" s="88">
        <f t="shared" si="7"/>
        <v>26</v>
      </c>
      <c r="O8" s="108">
        <v>1933.3333333333335</v>
      </c>
      <c r="P8" s="131">
        <f t="shared" si="8"/>
        <v>101.75438596491229</v>
      </c>
      <c r="Q8" s="88">
        <f t="shared" si="9"/>
        <v>10</v>
      </c>
      <c r="R8" s="130">
        <v>1500</v>
      </c>
      <c r="S8" s="131">
        <f t="shared" si="10"/>
        <v>51.142175247187183</v>
      </c>
      <c r="T8" s="88">
        <f t="shared" si="11"/>
        <v>89</v>
      </c>
      <c r="U8" s="108">
        <v>4969</v>
      </c>
      <c r="V8" s="131">
        <f t="shared" si="12"/>
        <v>135.91356673960613</v>
      </c>
      <c r="W8" s="88">
        <f t="shared" si="13"/>
        <v>30</v>
      </c>
      <c r="X8" s="108">
        <v>2100</v>
      </c>
      <c r="Y8" s="131">
        <f t="shared" si="14"/>
        <v>105</v>
      </c>
      <c r="Z8" s="88">
        <f t="shared" si="15"/>
        <v>13</v>
      </c>
      <c r="AA8" s="89">
        <v>3208.3333333333339</v>
      </c>
      <c r="AB8" s="131">
        <f t="shared" si="16"/>
        <v>123.49243007441623</v>
      </c>
      <c r="AC8" s="88">
        <f t="shared" si="17"/>
        <v>53</v>
      </c>
      <c r="AD8" s="132">
        <v>1566.3082437275987</v>
      </c>
      <c r="AE8" s="131">
        <f t="shared" si="18"/>
        <v>69.986963526702354</v>
      </c>
      <c r="AF8" s="90">
        <f t="shared" si="19"/>
        <v>83</v>
      </c>
      <c r="AG8" s="108">
        <f t="shared" si="20"/>
        <v>2956.7009159697332</v>
      </c>
      <c r="AH8" s="131">
        <f t="shared" si="21"/>
        <v>79.225640835201844</v>
      </c>
      <c r="AI8" s="90">
        <f t="shared" si="22"/>
        <v>66</v>
      </c>
    </row>
    <row r="9" spans="1:35" x14ac:dyDescent="0.2">
      <c r="A9" s="6">
        <v>205</v>
      </c>
      <c r="B9" s="92" t="s">
        <v>19</v>
      </c>
      <c r="C9" s="270">
        <v>1766.6666666666665</v>
      </c>
      <c r="D9" s="273">
        <f t="shared" si="0"/>
        <v>53.005300530052999</v>
      </c>
      <c r="E9" s="90">
        <f t="shared" si="1"/>
        <v>35</v>
      </c>
      <c r="F9" s="72">
        <v>4550</v>
      </c>
      <c r="G9" s="273">
        <f t="shared" si="2"/>
        <v>89.041095890410958</v>
      </c>
      <c r="H9" s="90">
        <f t="shared" si="3"/>
        <v>60</v>
      </c>
      <c r="I9" s="130">
        <v>5500</v>
      </c>
      <c r="J9" s="131">
        <f t="shared" si="4"/>
        <v>137.5</v>
      </c>
      <c r="K9" s="90">
        <f t="shared" si="5"/>
        <v>10</v>
      </c>
      <c r="L9" s="164">
        <v>3910</v>
      </c>
      <c r="M9" s="131">
        <f t="shared" si="6"/>
        <v>52.412868632707777</v>
      </c>
      <c r="N9" s="88">
        <f t="shared" si="7"/>
        <v>80</v>
      </c>
      <c r="O9" s="108">
        <v>1433.3333333333335</v>
      </c>
      <c r="P9" s="131">
        <f t="shared" si="8"/>
        <v>75.438596491228083</v>
      </c>
      <c r="Q9" s="88">
        <f t="shared" si="9"/>
        <v>52</v>
      </c>
      <c r="R9" s="130">
        <v>2133.3333333333335</v>
      </c>
      <c r="S9" s="131">
        <f t="shared" si="10"/>
        <v>72.735538129332895</v>
      </c>
      <c r="T9" s="88">
        <f t="shared" si="11"/>
        <v>26</v>
      </c>
      <c r="U9" s="108"/>
      <c r="V9" s="131"/>
      <c r="W9" s="88"/>
      <c r="X9" s="108"/>
      <c r="Y9" s="131"/>
      <c r="Z9" s="88"/>
      <c r="AA9" s="89">
        <v>2083.3333333333335</v>
      </c>
      <c r="AB9" s="131">
        <f t="shared" si="16"/>
        <v>80.189889658711834</v>
      </c>
      <c r="AC9" s="88">
        <f t="shared" si="17"/>
        <v>86</v>
      </c>
      <c r="AD9" s="132">
        <v>1794.5041816009561</v>
      </c>
      <c r="AE9" s="131">
        <f t="shared" si="18"/>
        <v>80.183386130516368</v>
      </c>
      <c r="AF9" s="90">
        <f t="shared" si="19"/>
        <v>66</v>
      </c>
      <c r="AG9" s="108">
        <f t="shared" si="20"/>
        <v>2896.3963560334523</v>
      </c>
      <c r="AH9" s="131">
        <f t="shared" si="21"/>
        <v>77.609763023404398</v>
      </c>
      <c r="AI9" s="90">
        <f t="shared" si="22"/>
        <v>74</v>
      </c>
    </row>
    <row r="10" spans="1:35" x14ac:dyDescent="0.2">
      <c r="A10" s="6">
        <v>206</v>
      </c>
      <c r="B10" s="86" t="s">
        <v>21</v>
      </c>
      <c r="C10" s="269">
        <v>3333.3333333333298</v>
      </c>
      <c r="D10" s="273">
        <f t="shared" si="0"/>
        <v>100.01000100009992</v>
      </c>
      <c r="E10" s="90">
        <f t="shared" si="1"/>
        <v>5</v>
      </c>
      <c r="F10" s="72">
        <v>5110</v>
      </c>
      <c r="G10" s="273">
        <f t="shared" si="2"/>
        <v>100</v>
      </c>
      <c r="H10" s="90">
        <f t="shared" si="3"/>
        <v>43</v>
      </c>
      <c r="I10" s="130">
        <v>4000</v>
      </c>
      <c r="J10" s="131">
        <f t="shared" si="4"/>
        <v>100</v>
      </c>
      <c r="K10" s="90">
        <f t="shared" si="5"/>
        <v>47</v>
      </c>
      <c r="L10" s="164">
        <v>7460</v>
      </c>
      <c r="M10" s="131">
        <f t="shared" si="6"/>
        <v>100</v>
      </c>
      <c r="N10" s="88">
        <f t="shared" si="7"/>
        <v>4</v>
      </c>
      <c r="O10" s="108">
        <v>1900</v>
      </c>
      <c r="P10" s="131">
        <f t="shared" si="8"/>
        <v>100</v>
      </c>
      <c r="Q10" s="88">
        <f t="shared" si="9"/>
        <v>13</v>
      </c>
      <c r="R10" s="130">
        <v>2933.333333333333</v>
      </c>
      <c r="S10" s="131">
        <f t="shared" si="10"/>
        <v>100.01136492783269</v>
      </c>
      <c r="T10" s="88">
        <f t="shared" si="11"/>
        <v>1</v>
      </c>
      <c r="U10" s="108">
        <v>3656</v>
      </c>
      <c r="V10" s="131">
        <f t="shared" si="12"/>
        <v>100</v>
      </c>
      <c r="W10" s="88">
        <f t="shared" si="13"/>
        <v>51</v>
      </c>
      <c r="X10" s="108">
        <v>2000</v>
      </c>
      <c r="Y10" s="131">
        <f t="shared" si="14"/>
        <v>100</v>
      </c>
      <c r="Z10" s="88">
        <f t="shared" si="15"/>
        <v>15</v>
      </c>
      <c r="AA10" s="89">
        <v>2958.3333333333339</v>
      </c>
      <c r="AB10" s="131">
        <f t="shared" si="16"/>
        <v>113.86964331537082</v>
      </c>
      <c r="AC10" s="88">
        <f t="shared" si="17"/>
        <v>59</v>
      </c>
      <c r="AD10" s="132">
        <v>2237.7538829151736</v>
      </c>
      <c r="AE10" s="131">
        <f t="shared" si="18"/>
        <v>99.989002811223131</v>
      </c>
      <c r="AF10" s="90">
        <f t="shared" si="19"/>
        <v>23</v>
      </c>
      <c r="AG10" s="108">
        <f t="shared" si="20"/>
        <v>3732.083764768352</v>
      </c>
      <c r="AH10" s="131">
        <f t="shared" si="21"/>
        <v>100.0022445007597</v>
      </c>
      <c r="AI10" s="90">
        <f t="shared" si="22"/>
        <v>9</v>
      </c>
    </row>
    <row r="11" spans="1:35" x14ac:dyDescent="0.2">
      <c r="A11" s="6">
        <v>207</v>
      </c>
      <c r="B11" s="93" t="s">
        <v>22</v>
      </c>
      <c r="C11" s="271">
        <v>1866.6666666666665</v>
      </c>
      <c r="D11" s="273">
        <f t="shared" si="0"/>
        <v>56.005600560056003</v>
      </c>
      <c r="E11" s="90">
        <f t="shared" si="1"/>
        <v>31</v>
      </c>
      <c r="F11" s="72">
        <v>4990</v>
      </c>
      <c r="G11" s="273">
        <f t="shared" si="2"/>
        <v>97.651663405088058</v>
      </c>
      <c r="H11" s="90">
        <f t="shared" si="3"/>
        <v>47</v>
      </c>
      <c r="I11" s="130">
        <v>3100</v>
      </c>
      <c r="J11" s="131">
        <f t="shared" si="4"/>
        <v>77.5</v>
      </c>
      <c r="K11" s="90">
        <f t="shared" si="5"/>
        <v>72</v>
      </c>
      <c r="L11" s="164">
        <v>4320</v>
      </c>
      <c r="M11" s="131">
        <f t="shared" si="6"/>
        <v>57.908847184986598</v>
      </c>
      <c r="N11" s="88">
        <f t="shared" si="7"/>
        <v>45</v>
      </c>
      <c r="O11" s="108">
        <v>1700</v>
      </c>
      <c r="P11" s="131">
        <f t="shared" si="8"/>
        <v>89.473684210526315</v>
      </c>
      <c r="Q11" s="88">
        <f t="shared" si="9"/>
        <v>24</v>
      </c>
      <c r="R11" s="130">
        <v>1966.6666666666665</v>
      </c>
      <c r="S11" s="131">
        <f t="shared" si="10"/>
        <v>67.053074212978743</v>
      </c>
      <c r="T11" s="88">
        <f t="shared" si="11"/>
        <v>50</v>
      </c>
      <c r="U11" s="108">
        <v>4969</v>
      </c>
      <c r="V11" s="131">
        <f t="shared" si="12"/>
        <v>135.91356673960613</v>
      </c>
      <c r="W11" s="88">
        <f t="shared" si="13"/>
        <v>30</v>
      </c>
      <c r="X11" s="108"/>
      <c r="Y11" s="131"/>
      <c r="Z11" s="88"/>
      <c r="AA11" s="89">
        <v>2791.666666666667</v>
      </c>
      <c r="AB11" s="131">
        <f t="shared" si="16"/>
        <v>107.45445214267386</v>
      </c>
      <c r="AC11" s="88">
        <f t="shared" si="17"/>
        <v>65</v>
      </c>
      <c r="AD11" s="132">
        <v>2020.3106332138591</v>
      </c>
      <c r="AE11" s="131">
        <f t="shared" si="18"/>
        <v>90.273039911253761</v>
      </c>
      <c r="AF11" s="90">
        <f t="shared" si="19"/>
        <v>43</v>
      </c>
      <c r="AG11" s="108">
        <f t="shared" si="20"/>
        <v>3080.4789592459842</v>
      </c>
      <c r="AH11" s="131">
        <f t="shared" si="21"/>
        <v>82.542308661467956</v>
      </c>
      <c r="AI11" s="90">
        <f t="shared" si="22"/>
        <v>54</v>
      </c>
    </row>
    <row r="12" spans="1:35" x14ac:dyDescent="0.2">
      <c r="A12" s="6">
        <v>208</v>
      </c>
      <c r="B12" s="93" t="s">
        <v>27</v>
      </c>
      <c r="C12" s="271">
        <v>1626.6666666666665</v>
      </c>
      <c r="D12" s="273">
        <f t="shared" si="0"/>
        <v>48.804880488048802</v>
      </c>
      <c r="E12" s="90">
        <f t="shared" si="1"/>
        <v>39</v>
      </c>
      <c r="F12" s="72">
        <v>4110</v>
      </c>
      <c r="G12" s="273">
        <f t="shared" si="2"/>
        <v>80.430528375733857</v>
      </c>
      <c r="H12" s="90">
        <f t="shared" si="3"/>
        <v>70</v>
      </c>
      <c r="I12" s="130">
        <v>5050</v>
      </c>
      <c r="J12" s="131">
        <f t="shared" si="4"/>
        <v>126.25</v>
      </c>
      <c r="K12" s="90">
        <f t="shared" si="5"/>
        <v>18</v>
      </c>
      <c r="L12" s="164">
        <v>3200</v>
      </c>
      <c r="M12" s="131">
        <f t="shared" si="6"/>
        <v>42.89544235924933</v>
      </c>
      <c r="N12" s="88">
        <f t="shared" si="7"/>
        <v>98</v>
      </c>
      <c r="O12" s="108">
        <v>1933.3333333333335</v>
      </c>
      <c r="P12" s="131">
        <f t="shared" si="8"/>
        <v>101.75438596491229</v>
      </c>
      <c r="Q12" s="88">
        <f t="shared" si="9"/>
        <v>10</v>
      </c>
      <c r="R12" s="130">
        <v>1833.3333333333335</v>
      </c>
      <c r="S12" s="131">
        <f t="shared" si="10"/>
        <v>62.507103079895444</v>
      </c>
      <c r="T12" s="88">
        <f t="shared" si="11"/>
        <v>64</v>
      </c>
      <c r="U12" s="108">
        <v>3225</v>
      </c>
      <c r="V12" s="131">
        <f t="shared" si="12"/>
        <v>88.211159737417944</v>
      </c>
      <c r="W12" s="88">
        <f t="shared" si="13"/>
        <v>58</v>
      </c>
      <c r="X12" s="108"/>
      <c r="Y12" s="131"/>
      <c r="Z12" s="88"/>
      <c r="AA12" s="89">
        <v>2541.666666666667</v>
      </c>
      <c r="AB12" s="131">
        <f t="shared" si="16"/>
        <v>97.831665383628447</v>
      </c>
      <c r="AC12" s="88">
        <f t="shared" si="17"/>
        <v>68</v>
      </c>
      <c r="AD12" s="132">
        <v>1912.783751493429</v>
      </c>
      <c r="AE12" s="131">
        <f t="shared" si="18"/>
        <v>85.468442872807373</v>
      </c>
      <c r="AF12" s="90">
        <f t="shared" si="19"/>
        <v>51</v>
      </c>
      <c r="AG12" s="108">
        <f t="shared" si="20"/>
        <v>2825.8648612770476</v>
      </c>
      <c r="AH12" s="131">
        <f t="shared" si="21"/>
        <v>75.719851588345321</v>
      </c>
      <c r="AI12" s="90">
        <f t="shared" si="22"/>
        <v>79</v>
      </c>
    </row>
    <row r="13" spans="1:35" x14ac:dyDescent="0.2">
      <c r="A13" s="6">
        <v>209</v>
      </c>
      <c r="B13" s="93" t="s">
        <v>30</v>
      </c>
      <c r="C13" s="271">
        <v>1300</v>
      </c>
      <c r="D13" s="273">
        <f t="shared" si="0"/>
        <v>39.003900390039007</v>
      </c>
      <c r="E13" s="90">
        <f t="shared" si="1"/>
        <v>57</v>
      </c>
      <c r="F13" s="72">
        <v>6640</v>
      </c>
      <c r="G13" s="273">
        <f t="shared" si="2"/>
        <v>129.9412915851272</v>
      </c>
      <c r="H13" s="90">
        <f t="shared" si="3"/>
        <v>11</v>
      </c>
      <c r="I13" s="130">
        <v>2000</v>
      </c>
      <c r="J13" s="131">
        <f t="shared" si="4"/>
        <v>50</v>
      </c>
      <c r="K13" s="90">
        <f t="shared" si="5"/>
        <v>95</v>
      </c>
      <c r="L13" s="164">
        <v>5720</v>
      </c>
      <c r="M13" s="131">
        <f t="shared" si="6"/>
        <v>76.675603217158169</v>
      </c>
      <c r="N13" s="88">
        <f t="shared" si="7"/>
        <v>18</v>
      </c>
      <c r="O13" s="108">
        <v>2366.6666666666665</v>
      </c>
      <c r="P13" s="131">
        <f t="shared" si="8"/>
        <v>124.56140350877192</v>
      </c>
      <c r="Q13" s="88">
        <f t="shared" si="9"/>
        <v>1</v>
      </c>
      <c r="R13" s="130">
        <v>2100</v>
      </c>
      <c r="S13" s="131">
        <f t="shared" si="10"/>
        <v>71.599045346062056</v>
      </c>
      <c r="T13" s="88">
        <f t="shared" si="11"/>
        <v>30</v>
      </c>
      <c r="U13" s="108">
        <v>6525</v>
      </c>
      <c r="V13" s="131">
        <f t="shared" si="12"/>
        <v>178.47374179431071</v>
      </c>
      <c r="W13" s="88">
        <f t="shared" si="13"/>
        <v>12</v>
      </c>
      <c r="X13" s="108"/>
      <c r="Y13" s="131"/>
      <c r="Z13" s="88"/>
      <c r="AA13" s="89">
        <v>3958.3333333333339</v>
      </c>
      <c r="AB13" s="131">
        <f t="shared" si="16"/>
        <v>152.36079035155251</v>
      </c>
      <c r="AC13" s="88">
        <f t="shared" si="17"/>
        <v>38</v>
      </c>
      <c r="AD13" s="132">
        <v>1676.2246117084828</v>
      </c>
      <c r="AE13" s="131">
        <f t="shared" si="18"/>
        <v>74.898329388225321</v>
      </c>
      <c r="AF13" s="90">
        <f t="shared" si="19"/>
        <v>77</v>
      </c>
      <c r="AG13" s="108">
        <f t="shared" si="20"/>
        <v>3587.3582901898317</v>
      </c>
      <c r="AH13" s="131">
        <f t="shared" si="21"/>
        <v>96.12428430305016</v>
      </c>
      <c r="AI13" s="90">
        <f t="shared" si="22"/>
        <v>15</v>
      </c>
    </row>
    <row r="14" spans="1:35" x14ac:dyDescent="0.2">
      <c r="A14" s="17">
        <v>210</v>
      </c>
      <c r="B14" s="94" t="s">
        <v>34</v>
      </c>
      <c r="C14" s="272">
        <v>1586.6666666666665</v>
      </c>
      <c r="D14" s="275">
        <f t="shared" si="0"/>
        <v>47.604760476047602</v>
      </c>
      <c r="E14" s="98">
        <f t="shared" si="1"/>
        <v>41</v>
      </c>
      <c r="F14" s="73">
        <v>7190</v>
      </c>
      <c r="G14" s="275">
        <f t="shared" si="2"/>
        <v>140.70450097847359</v>
      </c>
      <c r="H14" s="98">
        <f t="shared" si="3"/>
        <v>7</v>
      </c>
      <c r="I14" s="133">
        <v>1400</v>
      </c>
      <c r="J14" s="134">
        <f t="shared" si="4"/>
        <v>35</v>
      </c>
      <c r="K14" s="98">
        <f t="shared" si="5"/>
        <v>99</v>
      </c>
      <c r="L14" s="255">
        <v>6880</v>
      </c>
      <c r="M14" s="134">
        <f t="shared" si="6"/>
        <v>92.225201072386056</v>
      </c>
      <c r="N14" s="96">
        <f t="shared" si="7"/>
        <v>9</v>
      </c>
      <c r="O14" s="110">
        <v>1533.3333333333335</v>
      </c>
      <c r="P14" s="134">
        <f t="shared" si="8"/>
        <v>80.701754385964918</v>
      </c>
      <c r="Q14" s="96">
        <f t="shared" si="9"/>
        <v>41</v>
      </c>
      <c r="R14" s="133">
        <v>2066.6666666666665</v>
      </c>
      <c r="S14" s="134">
        <f t="shared" si="10"/>
        <v>70.462552562791231</v>
      </c>
      <c r="T14" s="96">
        <f t="shared" si="11"/>
        <v>34</v>
      </c>
      <c r="U14" s="110">
        <v>1594</v>
      </c>
      <c r="V14" s="134">
        <f t="shared" si="12"/>
        <v>43.599562363238512</v>
      </c>
      <c r="W14" s="96">
        <f t="shared" si="13"/>
        <v>72</v>
      </c>
      <c r="X14" s="110"/>
      <c r="Y14" s="134"/>
      <c r="Z14" s="96"/>
      <c r="AA14" s="97">
        <v>6041.6666666666679</v>
      </c>
      <c r="AB14" s="134">
        <f t="shared" si="16"/>
        <v>232.55068001026436</v>
      </c>
      <c r="AC14" s="96">
        <f t="shared" si="17"/>
        <v>3</v>
      </c>
      <c r="AD14" s="135">
        <v>1962.962962962963</v>
      </c>
      <c r="AE14" s="134">
        <f t="shared" si="18"/>
        <v>87.710588157415685</v>
      </c>
      <c r="AF14" s="98">
        <f t="shared" si="19"/>
        <v>48</v>
      </c>
      <c r="AG14" s="110">
        <f t="shared" si="20"/>
        <v>3361.699588477366</v>
      </c>
      <c r="AH14" s="134">
        <f t="shared" si="21"/>
        <v>90.077695296821176</v>
      </c>
      <c r="AI14" s="98">
        <f t="shared" si="22"/>
        <v>30</v>
      </c>
    </row>
    <row r="15" spans="1:35" x14ac:dyDescent="0.2">
      <c r="A15" s="3">
        <v>211</v>
      </c>
      <c r="B15" s="80" t="s">
        <v>34</v>
      </c>
      <c r="C15" s="268">
        <v>1360</v>
      </c>
      <c r="D15" s="274">
        <f t="shared" si="0"/>
        <v>40.804080408040804</v>
      </c>
      <c r="E15" s="84">
        <f t="shared" si="1"/>
        <v>51</v>
      </c>
      <c r="F15" s="71">
        <v>6180</v>
      </c>
      <c r="G15" s="274">
        <f t="shared" si="2"/>
        <v>120.93933463796478</v>
      </c>
      <c r="H15" s="84">
        <f t="shared" si="3"/>
        <v>17</v>
      </c>
      <c r="I15" s="127">
        <v>1600</v>
      </c>
      <c r="J15" s="128">
        <f t="shared" si="4"/>
        <v>40</v>
      </c>
      <c r="K15" s="84">
        <f t="shared" si="5"/>
        <v>98</v>
      </c>
      <c r="L15" s="254">
        <v>7200</v>
      </c>
      <c r="M15" s="128">
        <f t="shared" si="6"/>
        <v>96.514745308310992</v>
      </c>
      <c r="N15" s="82">
        <f t="shared" si="7"/>
        <v>6</v>
      </c>
      <c r="O15" s="106">
        <v>1600</v>
      </c>
      <c r="P15" s="128">
        <f t="shared" si="8"/>
        <v>84.210526315789465</v>
      </c>
      <c r="Q15" s="82">
        <f t="shared" si="9"/>
        <v>33</v>
      </c>
      <c r="R15" s="127">
        <v>1766.6666666666665</v>
      </c>
      <c r="S15" s="128">
        <f t="shared" si="10"/>
        <v>60.23411751335378</v>
      </c>
      <c r="T15" s="82">
        <f t="shared" si="11"/>
        <v>70</v>
      </c>
      <c r="U15" s="106">
        <v>4538</v>
      </c>
      <c r="V15" s="128">
        <f t="shared" si="12"/>
        <v>124.12472647702405</v>
      </c>
      <c r="W15" s="82">
        <f t="shared" si="13"/>
        <v>36</v>
      </c>
      <c r="X15" s="106"/>
      <c r="Y15" s="128"/>
      <c r="Z15" s="82"/>
      <c r="AA15" s="83">
        <v>4625</v>
      </c>
      <c r="AB15" s="128">
        <f t="shared" si="16"/>
        <v>178.02155504234025</v>
      </c>
      <c r="AC15" s="82">
        <f t="shared" si="17"/>
        <v>18</v>
      </c>
      <c r="AD15" s="129">
        <v>2388.2915173237757</v>
      </c>
      <c r="AE15" s="128">
        <f t="shared" si="18"/>
        <v>106.71543866504807</v>
      </c>
      <c r="AF15" s="84">
        <f t="shared" si="19"/>
        <v>10</v>
      </c>
      <c r="AG15" s="106">
        <f t="shared" si="20"/>
        <v>3473.1064648878269</v>
      </c>
      <c r="AH15" s="128">
        <f t="shared" si="21"/>
        <v>93.062874193135769</v>
      </c>
      <c r="AI15" s="84">
        <f t="shared" si="22"/>
        <v>23</v>
      </c>
    </row>
    <row r="16" spans="1:35" x14ac:dyDescent="0.2">
      <c r="A16" s="6">
        <v>212</v>
      </c>
      <c r="B16" s="86" t="s">
        <v>39</v>
      </c>
      <c r="C16" s="269">
        <v>1420</v>
      </c>
      <c r="D16" s="273">
        <f t="shared" si="0"/>
        <v>42.604260426042607</v>
      </c>
      <c r="E16" s="90">
        <f t="shared" si="1"/>
        <v>47</v>
      </c>
      <c r="F16" s="72">
        <v>5350</v>
      </c>
      <c r="G16" s="273">
        <f t="shared" si="2"/>
        <v>104.69667318982387</v>
      </c>
      <c r="H16" s="90">
        <f t="shared" si="3"/>
        <v>33</v>
      </c>
      <c r="I16" s="130">
        <v>4250</v>
      </c>
      <c r="J16" s="131">
        <f t="shared" si="4"/>
        <v>106.25</v>
      </c>
      <c r="K16" s="90">
        <f t="shared" si="5"/>
        <v>43</v>
      </c>
      <c r="L16" s="164">
        <v>6800</v>
      </c>
      <c r="M16" s="131">
        <f t="shared" si="6"/>
        <v>91.152815013404833</v>
      </c>
      <c r="N16" s="88">
        <f t="shared" si="7"/>
        <v>10</v>
      </c>
      <c r="O16" s="108">
        <v>1800</v>
      </c>
      <c r="P16" s="131">
        <f t="shared" si="8"/>
        <v>94.73684210526315</v>
      </c>
      <c r="Q16" s="88">
        <f t="shared" si="9"/>
        <v>17</v>
      </c>
      <c r="R16" s="130">
        <v>2200</v>
      </c>
      <c r="S16" s="131">
        <f t="shared" si="10"/>
        <v>75.00852369587453</v>
      </c>
      <c r="T16" s="88">
        <f t="shared" si="11"/>
        <v>17</v>
      </c>
      <c r="U16" s="108">
        <v>4125</v>
      </c>
      <c r="V16" s="131">
        <f t="shared" si="12"/>
        <v>112.82822757111597</v>
      </c>
      <c r="W16" s="88">
        <f t="shared" si="13"/>
        <v>41</v>
      </c>
      <c r="X16" s="108"/>
      <c r="Y16" s="131"/>
      <c r="Z16" s="88"/>
      <c r="AA16" s="89">
        <v>2375</v>
      </c>
      <c r="AB16" s="131">
        <f t="shared" si="16"/>
        <v>91.416474210931483</v>
      </c>
      <c r="AC16" s="88">
        <f t="shared" si="17"/>
        <v>75</v>
      </c>
      <c r="AD16" s="132">
        <v>1597.3715651135008</v>
      </c>
      <c r="AE16" s="131">
        <f t="shared" si="18"/>
        <v>71.374958226697984</v>
      </c>
      <c r="AF16" s="90">
        <f t="shared" si="19"/>
        <v>82</v>
      </c>
      <c r="AG16" s="108">
        <f t="shared" si="20"/>
        <v>3324.1523961237222</v>
      </c>
      <c r="AH16" s="131">
        <f t="shared" si="21"/>
        <v>89.071607613175829</v>
      </c>
      <c r="AI16" s="90">
        <f t="shared" si="22"/>
        <v>35</v>
      </c>
    </row>
    <row r="17" spans="1:35" x14ac:dyDescent="0.2">
      <c r="A17" s="6">
        <v>213</v>
      </c>
      <c r="B17" s="86" t="s">
        <v>41</v>
      </c>
      <c r="C17" s="269">
        <v>880</v>
      </c>
      <c r="D17" s="273">
        <f t="shared" si="0"/>
        <v>26.402640264026399</v>
      </c>
      <c r="E17" s="90">
        <f t="shared" si="1"/>
        <v>85</v>
      </c>
      <c r="F17" s="72">
        <v>5210</v>
      </c>
      <c r="G17" s="273">
        <f t="shared" si="2"/>
        <v>101.95694716242663</v>
      </c>
      <c r="H17" s="90">
        <f t="shared" si="3"/>
        <v>39</v>
      </c>
      <c r="I17" s="130">
        <v>4400</v>
      </c>
      <c r="J17" s="131">
        <f t="shared" si="4"/>
        <v>110.00000000000001</v>
      </c>
      <c r="K17" s="90">
        <f t="shared" si="5"/>
        <v>36</v>
      </c>
      <c r="L17" s="164">
        <v>5410</v>
      </c>
      <c r="M17" s="131">
        <f t="shared" si="6"/>
        <v>72.520107238605902</v>
      </c>
      <c r="N17" s="88">
        <f t="shared" si="7"/>
        <v>21</v>
      </c>
      <c r="O17" s="108">
        <v>2100</v>
      </c>
      <c r="P17" s="131">
        <f t="shared" si="8"/>
        <v>110.5263157894737</v>
      </c>
      <c r="Q17" s="88">
        <f t="shared" si="9"/>
        <v>4</v>
      </c>
      <c r="R17" s="130">
        <v>1966.6666666666665</v>
      </c>
      <c r="S17" s="131">
        <f t="shared" si="10"/>
        <v>67.053074212978743</v>
      </c>
      <c r="T17" s="88">
        <f t="shared" si="11"/>
        <v>50</v>
      </c>
      <c r="U17" s="108">
        <v>3750</v>
      </c>
      <c r="V17" s="131">
        <f t="shared" si="12"/>
        <v>102.5711159737418</v>
      </c>
      <c r="W17" s="88">
        <f t="shared" si="13"/>
        <v>50</v>
      </c>
      <c r="X17" s="108"/>
      <c r="Y17" s="131"/>
      <c r="Z17" s="88"/>
      <c r="AA17" s="89">
        <v>5208.3333333333339</v>
      </c>
      <c r="AB17" s="131">
        <f t="shared" si="16"/>
        <v>200.47472414677961</v>
      </c>
      <c r="AC17" s="88">
        <f t="shared" si="17"/>
        <v>10</v>
      </c>
      <c r="AD17" s="132">
        <v>2144.5639187574675</v>
      </c>
      <c r="AE17" s="131">
        <f t="shared" si="18"/>
        <v>95.825018711236268</v>
      </c>
      <c r="AF17" s="90">
        <f t="shared" si="19"/>
        <v>30</v>
      </c>
      <c r="AG17" s="108">
        <f t="shared" si="20"/>
        <v>3452.1737687508298</v>
      </c>
      <c r="AH17" s="131">
        <f t="shared" si="21"/>
        <v>92.501976654631022</v>
      </c>
      <c r="AI17" s="90">
        <f t="shared" si="22"/>
        <v>24</v>
      </c>
    </row>
    <row r="18" spans="1:35" x14ac:dyDescent="0.2">
      <c r="A18" s="6">
        <v>214</v>
      </c>
      <c r="B18" s="86" t="s">
        <v>44</v>
      </c>
      <c r="C18" s="269">
        <v>1246.6666666666667</v>
      </c>
      <c r="D18" s="273">
        <f t="shared" si="0"/>
        <v>37.403740374037412</v>
      </c>
      <c r="E18" s="90">
        <f t="shared" si="1"/>
        <v>60</v>
      </c>
      <c r="F18" s="72">
        <v>5230</v>
      </c>
      <c r="G18" s="273">
        <f t="shared" si="2"/>
        <v>102.34833659491194</v>
      </c>
      <c r="H18" s="90">
        <f t="shared" si="3"/>
        <v>38</v>
      </c>
      <c r="I18" s="130">
        <v>3600</v>
      </c>
      <c r="J18" s="131">
        <f t="shared" si="4"/>
        <v>90</v>
      </c>
      <c r="K18" s="90">
        <f t="shared" si="5"/>
        <v>58</v>
      </c>
      <c r="L18" s="164">
        <v>6400</v>
      </c>
      <c r="M18" s="131">
        <f t="shared" si="6"/>
        <v>85.79088471849866</v>
      </c>
      <c r="N18" s="88">
        <f t="shared" si="7"/>
        <v>13</v>
      </c>
      <c r="O18" s="108">
        <v>1966.6666666666665</v>
      </c>
      <c r="P18" s="131">
        <f t="shared" si="8"/>
        <v>103.50877192982455</v>
      </c>
      <c r="Q18" s="88">
        <f t="shared" si="9"/>
        <v>7</v>
      </c>
      <c r="R18" s="130">
        <v>1833.3333333333335</v>
      </c>
      <c r="S18" s="131">
        <f t="shared" si="10"/>
        <v>62.507103079895444</v>
      </c>
      <c r="T18" s="88">
        <f t="shared" si="11"/>
        <v>64</v>
      </c>
      <c r="U18" s="108">
        <v>2306</v>
      </c>
      <c r="V18" s="131">
        <f t="shared" si="12"/>
        <v>63.074398249452955</v>
      </c>
      <c r="W18" s="88">
        <f t="shared" si="13"/>
        <v>70</v>
      </c>
      <c r="X18" s="108">
        <v>2300</v>
      </c>
      <c r="Y18" s="131">
        <f t="shared" si="14"/>
        <v>114.99999999999999</v>
      </c>
      <c r="Z18" s="88">
        <f t="shared" si="15"/>
        <v>7</v>
      </c>
      <c r="AA18" s="89">
        <v>5416.6666666666679</v>
      </c>
      <c r="AB18" s="131">
        <f t="shared" si="16"/>
        <v>208.49371311265079</v>
      </c>
      <c r="AC18" s="88">
        <f t="shared" si="17"/>
        <v>8</v>
      </c>
      <c r="AD18" s="132">
        <v>1510.1553166069298</v>
      </c>
      <c r="AE18" s="131">
        <f t="shared" si="18"/>
        <v>67.477896184402582</v>
      </c>
      <c r="AF18" s="90">
        <f t="shared" si="19"/>
        <v>86</v>
      </c>
      <c r="AG18" s="108">
        <f t="shared" si="20"/>
        <v>3278.832072215585</v>
      </c>
      <c r="AH18" s="131">
        <f t="shared" si="21"/>
        <v>87.85723666172521</v>
      </c>
      <c r="AI18" s="90">
        <f t="shared" si="22"/>
        <v>39</v>
      </c>
    </row>
    <row r="19" spans="1:35" x14ac:dyDescent="0.2">
      <c r="A19" s="6">
        <v>215</v>
      </c>
      <c r="B19" s="92" t="s">
        <v>47</v>
      </c>
      <c r="C19" s="270">
        <v>1800</v>
      </c>
      <c r="D19" s="273">
        <f t="shared" si="0"/>
        <v>54.005400540054005</v>
      </c>
      <c r="E19" s="90">
        <f t="shared" si="1"/>
        <v>33</v>
      </c>
      <c r="F19" s="72">
        <v>3500</v>
      </c>
      <c r="G19" s="273">
        <f t="shared" si="2"/>
        <v>68.493150684931507</v>
      </c>
      <c r="H19" s="90">
        <f t="shared" si="3"/>
        <v>87</v>
      </c>
      <c r="I19" s="130">
        <v>2600</v>
      </c>
      <c r="J19" s="131">
        <f t="shared" si="4"/>
        <v>65</v>
      </c>
      <c r="K19" s="90">
        <f t="shared" si="5"/>
        <v>85</v>
      </c>
      <c r="L19" s="164">
        <v>4840</v>
      </c>
      <c r="M19" s="131">
        <f t="shared" si="6"/>
        <v>64.879356568364614</v>
      </c>
      <c r="N19" s="88">
        <f t="shared" si="7"/>
        <v>30</v>
      </c>
      <c r="O19" s="108">
        <v>1100</v>
      </c>
      <c r="P19" s="131">
        <f t="shared" si="8"/>
        <v>57.894736842105267</v>
      </c>
      <c r="Q19" s="88">
        <f t="shared" si="9"/>
        <v>87</v>
      </c>
      <c r="R19" s="130">
        <v>1700</v>
      </c>
      <c r="S19" s="131">
        <f t="shared" si="10"/>
        <v>57.961131946812138</v>
      </c>
      <c r="T19" s="88">
        <f t="shared" si="11"/>
        <v>79</v>
      </c>
      <c r="U19" s="108">
        <v>6581</v>
      </c>
      <c r="V19" s="131">
        <f t="shared" si="12"/>
        <v>180.00547045951859</v>
      </c>
      <c r="W19" s="88">
        <f t="shared" si="13"/>
        <v>11</v>
      </c>
      <c r="X19" s="108"/>
      <c r="Y19" s="131"/>
      <c r="Z19" s="88"/>
      <c r="AA19" s="89">
        <v>4416.666666666667</v>
      </c>
      <c r="AB19" s="131">
        <f t="shared" si="16"/>
        <v>170.00256607646909</v>
      </c>
      <c r="AC19" s="88">
        <f t="shared" si="17"/>
        <v>20</v>
      </c>
      <c r="AD19" s="132">
        <v>2265.2329749103947</v>
      </c>
      <c r="AE19" s="131">
        <f t="shared" si="18"/>
        <v>101.21684427660387</v>
      </c>
      <c r="AF19" s="90">
        <f t="shared" si="19"/>
        <v>22</v>
      </c>
      <c r="AG19" s="108">
        <f t="shared" si="20"/>
        <v>3200.3221823974513</v>
      </c>
      <c r="AH19" s="131">
        <f t="shared" si="21"/>
        <v>85.753541864883474</v>
      </c>
      <c r="AI19" s="90">
        <f t="shared" si="22"/>
        <v>44</v>
      </c>
    </row>
    <row r="20" spans="1:35" x14ac:dyDescent="0.2">
      <c r="A20" s="6">
        <v>216</v>
      </c>
      <c r="B20" s="86" t="s">
        <v>50</v>
      </c>
      <c r="C20" s="269">
        <v>1093.3333333333333</v>
      </c>
      <c r="D20" s="273">
        <f t="shared" si="0"/>
        <v>32.803280328032805</v>
      </c>
      <c r="E20" s="90">
        <f t="shared" si="1"/>
        <v>71</v>
      </c>
      <c r="F20" s="72">
        <v>4820</v>
      </c>
      <c r="G20" s="273">
        <f t="shared" si="2"/>
        <v>94.324853228962809</v>
      </c>
      <c r="H20" s="90">
        <f t="shared" si="3"/>
        <v>52</v>
      </c>
      <c r="I20" s="130">
        <v>3500</v>
      </c>
      <c r="J20" s="131">
        <f t="shared" si="4"/>
        <v>87.5</v>
      </c>
      <c r="K20" s="90">
        <f t="shared" si="5"/>
        <v>60</v>
      </c>
      <c r="L20" s="164">
        <v>6000</v>
      </c>
      <c r="M20" s="131">
        <f t="shared" si="6"/>
        <v>80.428954423592486</v>
      </c>
      <c r="N20" s="88">
        <f t="shared" si="7"/>
        <v>15</v>
      </c>
      <c r="O20" s="108">
        <v>1700</v>
      </c>
      <c r="P20" s="131">
        <f t="shared" si="8"/>
        <v>89.473684210526315</v>
      </c>
      <c r="Q20" s="88">
        <f t="shared" si="9"/>
        <v>24</v>
      </c>
      <c r="R20" s="130">
        <v>1566.6666666666665</v>
      </c>
      <c r="S20" s="131">
        <f t="shared" si="10"/>
        <v>53.415160813728825</v>
      </c>
      <c r="T20" s="88">
        <f t="shared" si="11"/>
        <v>87</v>
      </c>
      <c r="U20" s="108">
        <v>4313</v>
      </c>
      <c r="V20" s="131">
        <f t="shared" si="12"/>
        <v>117.97045951859957</v>
      </c>
      <c r="W20" s="88">
        <f t="shared" si="13"/>
        <v>39</v>
      </c>
      <c r="X20" s="108"/>
      <c r="Y20" s="131"/>
      <c r="Z20" s="88"/>
      <c r="AA20" s="89">
        <v>4333.3333333333339</v>
      </c>
      <c r="AB20" s="131">
        <f t="shared" si="16"/>
        <v>166.79497049012062</v>
      </c>
      <c r="AC20" s="88">
        <f t="shared" si="17"/>
        <v>23</v>
      </c>
      <c r="AD20" s="132">
        <v>945.04181600955803</v>
      </c>
      <c r="AE20" s="131">
        <f t="shared" si="18"/>
        <v>42.227069526789904</v>
      </c>
      <c r="AF20" s="90">
        <f t="shared" si="19"/>
        <v>100</v>
      </c>
      <c r="AG20" s="108">
        <f t="shared" si="20"/>
        <v>3141.2639054825436</v>
      </c>
      <c r="AH20" s="131">
        <f t="shared" si="21"/>
        <v>84.171058560625497</v>
      </c>
      <c r="AI20" s="90">
        <f t="shared" si="22"/>
        <v>47</v>
      </c>
    </row>
    <row r="21" spans="1:35" x14ac:dyDescent="0.2">
      <c r="A21" s="6">
        <v>217</v>
      </c>
      <c r="B21" s="93" t="s">
        <v>53</v>
      </c>
      <c r="C21" s="271">
        <v>1766.6666666666665</v>
      </c>
      <c r="D21" s="273">
        <f t="shared" si="0"/>
        <v>53.005300530052999</v>
      </c>
      <c r="E21" s="90">
        <f t="shared" si="1"/>
        <v>35</v>
      </c>
      <c r="F21" s="72">
        <v>4800</v>
      </c>
      <c r="G21" s="273">
        <f t="shared" si="2"/>
        <v>93.933463796477497</v>
      </c>
      <c r="H21" s="90">
        <f t="shared" si="3"/>
        <v>54</v>
      </c>
      <c r="I21" s="130">
        <v>6750</v>
      </c>
      <c r="J21" s="131">
        <f t="shared" si="4"/>
        <v>168.75</v>
      </c>
      <c r="K21" s="90">
        <f t="shared" si="5"/>
        <v>3</v>
      </c>
      <c r="L21" s="164">
        <v>4460</v>
      </c>
      <c r="M21" s="131">
        <f t="shared" si="6"/>
        <v>59.78552278820375</v>
      </c>
      <c r="N21" s="88">
        <f t="shared" si="7"/>
        <v>38</v>
      </c>
      <c r="O21" s="108">
        <v>2333.3333333333335</v>
      </c>
      <c r="P21" s="131">
        <f t="shared" si="8"/>
        <v>122.80701754385966</v>
      </c>
      <c r="Q21" s="88">
        <f t="shared" si="9"/>
        <v>3</v>
      </c>
      <c r="R21" s="130">
        <v>1400</v>
      </c>
      <c r="S21" s="131">
        <f t="shared" si="10"/>
        <v>47.732696897374701</v>
      </c>
      <c r="T21" s="88">
        <f t="shared" si="11"/>
        <v>94</v>
      </c>
      <c r="U21" s="108">
        <v>9300</v>
      </c>
      <c r="V21" s="131">
        <f t="shared" si="12"/>
        <v>254.37636761487963</v>
      </c>
      <c r="W21" s="88">
        <f t="shared" si="13"/>
        <v>3</v>
      </c>
      <c r="X21" s="108"/>
      <c r="Y21" s="131"/>
      <c r="Z21" s="88"/>
      <c r="AA21" s="89">
        <v>2208.3333333333335</v>
      </c>
      <c r="AB21" s="131">
        <f t="shared" si="16"/>
        <v>85.001283038234547</v>
      </c>
      <c r="AC21" s="88">
        <f t="shared" si="17"/>
        <v>83</v>
      </c>
      <c r="AD21" s="132">
        <v>1910.3942652329752</v>
      </c>
      <c r="AE21" s="131">
        <f t="shared" si="18"/>
        <v>85.361674049730794</v>
      </c>
      <c r="AF21" s="90">
        <f t="shared" si="19"/>
        <v>52</v>
      </c>
      <c r="AG21" s="108">
        <f t="shared" si="20"/>
        <v>3880.9697331740335</v>
      </c>
      <c r="AH21" s="131">
        <f t="shared" si="21"/>
        <v>103.99168631227313</v>
      </c>
      <c r="AI21" s="90">
        <f t="shared" si="22"/>
        <v>7</v>
      </c>
    </row>
    <row r="22" spans="1:35" x14ac:dyDescent="0.2">
      <c r="A22" s="6">
        <v>218</v>
      </c>
      <c r="B22" s="93" t="s">
        <v>56</v>
      </c>
      <c r="C22" s="271">
        <v>1246.6666666666667</v>
      </c>
      <c r="D22" s="273">
        <f t="shared" si="0"/>
        <v>37.403740374037412</v>
      </c>
      <c r="E22" s="90">
        <f t="shared" si="1"/>
        <v>60</v>
      </c>
      <c r="F22" s="72">
        <v>4490</v>
      </c>
      <c r="G22" s="273">
        <f t="shared" si="2"/>
        <v>87.866927592954994</v>
      </c>
      <c r="H22" s="90">
        <f t="shared" si="3"/>
        <v>62</v>
      </c>
      <c r="I22" s="130">
        <v>3500</v>
      </c>
      <c r="J22" s="131">
        <f t="shared" si="4"/>
        <v>87.5</v>
      </c>
      <c r="K22" s="90">
        <f t="shared" si="5"/>
        <v>60</v>
      </c>
      <c r="L22" s="164">
        <v>4680</v>
      </c>
      <c r="M22" s="131">
        <f t="shared" si="6"/>
        <v>62.734584450402139</v>
      </c>
      <c r="N22" s="88">
        <f t="shared" si="7"/>
        <v>32</v>
      </c>
      <c r="O22" s="108">
        <v>1100</v>
      </c>
      <c r="P22" s="131">
        <f t="shared" si="8"/>
        <v>57.894736842105267</v>
      </c>
      <c r="Q22" s="88">
        <f t="shared" si="9"/>
        <v>87</v>
      </c>
      <c r="R22" s="130">
        <v>1866.6666666666665</v>
      </c>
      <c r="S22" s="131">
        <f t="shared" si="10"/>
        <v>63.643595863166269</v>
      </c>
      <c r="T22" s="88">
        <f t="shared" si="11"/>
        <v>58</v>
      </c>
      <c r="U22" s="108">
        <v>6150</v>
      </c>
      <c r="V22" s="131">
        <f t="shared" si="12"/>
        <v>168.21663019693653</v>
      </c>
      <c r="W22" s="88">
        <f t="shared" si="13"/>
        <v>17</v>
      </c>
      <c r="X22" s="108"/>
      <c r="Y22" s="131"/>
      <c r="Z22" s="88"/>
      <c r="AA22" s="89">
        <v>3666.666666666667</v>
      </c>
      <c r="AB22" s="131">
        <f t="shared" si="16"/>
        <v>141.13420579933282</v>
      </c>
      <c r="AC22" s="88">
        <f t="shared" si="17"/>
        <v>45</v>
      </c>
      <c r="AD22" s="132">
        <v>1469.5340501792116</v>
      </c>
      <c r="AE22" s="131">
        <f t="shared" si="18"/>
        <v>65.66282619210061</v>
      </c>
      <c r="AF22" s="90">
        <f t="shared" si="19"/>
        <v>88</v>
      </c>
      <c r="AG22" s="108">
        <f t="shared" si="20"/>
        <v>3129.9482277976908</v>
      </c>
      <c r="AH22" s="131">
        <f t="shared" si="21"/>
        <v>83.867851763067819</v>
      </c>
      <c r="AI22" s="90">
        <f t="shared" si="22"/>
        <v>50</v>
      </c>
    </row>
    <row r="23" spans="1:35" x14ac:dyDescent="0.2">
      <c r="A23" s="6">
        <v>219</v>
      </c>
      <c r="B23" s="93" t="s">
        <v>59</v>
      </c>
      <c r="C23" s="271">
        <v>946.66666666666674</v>
      </c>
      <c r="D23" s="273">
        <f t="shared" si="0"/>
        <v>28.402840284028407</v>
      </c>
      <c r="E23" s="90">
        <f t="shared" si="1"/>
        <v>83</v>
      </c>
      <c r="F23" s="72">
        <v>6510</v>
      </c>
      <c r="G23" s="273">
        <f t="shared" si="2"/>
        <v>127.39726027397261</v>
      </c>
      <c r="H23" s="90">
        <f t="shared" si="3"/>
        <v>13</v>
      </c>
      <c r="I23" s="130">
        <v>4000</v>
      </c>
      <c r="J23" s="131">
        <f t="shared" si="4"/>
        <v>100</v>
      </c>
      <c r="K23" s="90">
        <f t="shared" si="5"/>
        <v>47</v>
      </c>
      <c r="L23" s="164">
        <v>6640</v>
      </c>
      <c r="M23" s="131">
        <f t="shared" si="6"/>
        <v>89.008042895442358</v>
      </c>
      <c r="N23" s="88">
        <f t="shared" si="7"/>
        <v>11</v>
      </c>
      <c r="O23" s="108">
        <v>1133.3333333333333</v>
      </c>
      <c r="P23" s="131">
        <f t="shared" si="8"/>
        <v>59.649122807017541</v>
      </c>
      <c r="Q23" s="88">
        <f t="shared" si="9"/>
        <v>84</v>
      </c>
      <c r="R23" s="130">
        <v>1866.6666666666665</v>
      </c>
      <c r="S23" s="131">
        <f t="shared" si="10"/>
        <v>63.643595863166269</v>
      </c>
      <c r="T23" s="88">
        <f t="shared" si="11"/>
        <v>58</v>
      </c>
      <c r="U23" s="108">
        <v>2869</v>
      </c>
      <c r="V23" s="131">
        <f t="shared" si="12"/>
        <v>78.473741794310726</v>
      </c>
      <c r="W23" s="88">
        <f t="shared" si="13"/>
        <v>66</v>
      </c>
      <c r="X23" s="108">
        <v>2500</v>
      </c>
      <c r="Y23" s="131">
        <f t="shared" si="14"/>
        <v>125</v>
      </c>
      <c r="Z23" s="88">
        <f t="shared" si="15"/>
        <v>4</v>
      </c>
      <c r="AA23" s="89">
        <v>4208.3333333333339</v>
      </c>
      <c r="AB23" s="131">
        <f t="shared" si="16"/>
        <v>161.98357711059793</v>
      </c>
      <c r="AC23" s="88">
        <f t="shared" si="17"/>
        <v>27</v>
      </c>
      <c r="AD23" s="132">
        <v>1767.0250896057348</v>
      </c>
      <c r="AE23" s="131">
        <f t="shared" si="18"/>
        <v>78.955544665135605</v>
      </c>
      <c r="AF23" s="90">
        <f t="shared" si="19"/>
        <v>71</v>
      </c>
      <c r="AG23" s="108">
        <f t="shared" si="20"/>
        <v>3326.7805655117481</v>
      </c>
      <c r="AH23" s="131">
        <f t="shared" si="21"/>
        <v>89.142030158406968</v>
      </c>
      <c r="AI23" s="90">
        <f t="shared" si="22"/>
        <v>34</v>
      </c>
    </row>
    <row r="24" spans="1:35" x14ac:dyDescent="0.2">
      <c r="A24" s="17">
        <v>220</v>
      </c>
      <c r="B24" s="94" t="s">
        <v>62</v>
      </c>
      <c r="C24" s="272">
        <v>1226.6666666666667</v>
      </c>
      <c r="D24" s="275">
        <f t="shared" si="0"/>
        <v>36.803680368036808</v>
      </c>
      <c r="E24" s="98">
        <f t="shared" si="1"/>
        <v>63</v>
      </c>
      <c r="F24" s="73">
        <v>3660</v>
      </c>
      <c r="G24" s="275">
        <f t="shared" si="2"/>
        <v>71.624266144814086</v>
      </c>
      <c r="H24" s="98">
        <f t="shared" si="3"/>
        <v>82</v>
      </c>
      <c r="I24" s="133">
        <v>3000</v>
      </c>
      <c r="J24" s="134">
        <f t="shared" si="4"/>
        <v>75</v>
      </c>
      <c r="K24" s="98">
        <f t="shared" si="5"/>
        <v>75</v>
      </c>
      <c r="L24" s="255">
        <v>4600</v>
      </c>
      <c r="M24" s="134">
        <f t="shared" si="6"/>
        <v>61.662198391420908</v>
      </c>
      <c r="N24" s="96">
        <f t="shared" si="7"/>
        <v>36</v>
      </c>
      <c r="O24" s="110">
        <v>1700</v>
      </c>
      <c r="P24" s="134">
        <f t="shared" si="8"/>
        <v>89.473684210526315</v>
      </c>
      <c r="Q24" s="96">
        <f t="shared" si="9"/>
        <v>24</v>
      </c>
      <c r="R24" s="133">
        <v>1800</v>
      </c>
      <c r="S24" s="134">
        <f t="shared" si="10"/>
        <v>61.370610296624619</v>
      </c>
      <c r="T24" s="96">
        <f t="shared" si="11"/>
        <v>67</v>
      </c>
      <c r="U24" s="110">
        <v>6488</v>
      </c>
      <c r="V24" s="134">
        <f t="shared" si="12"/>
        <v>177.46170678336981</v>
      </c>
      <c r="W24" s="96">
        <f t="shared" si="13"/>
        <v>14</v>
      </c>
      <c r="X24" s="110"/>
      <c r="Y24" s="134"/>
      <c r="Z24" s="96"/>
      <c r="AA24" s="97">
        <v>3875</v>
      </c>
      <c r="AB24" s="134">
        <f t="shared" si="16"/>
        <v>149.15319476520401</v>
      </c>
      <c r="AC24" s="96">
        <f t="shared" si="17"/>
        <v>40</v>
      </c>
      <c r="AD24" s="135">
        <v>1561.5292712066907</v>
      </c>
      <c r="AE24" s="134">
        <f t="shared" si="18"/>
        <v>69.773425880549183</v>
      </c>
      <c r="AF24" s="98">
        <f t="shared" si="19"/>
        <v>84</v>
      </c>
      <c r="AG24" s="110">
        <f t="shared" si="20"/>
        <v>3101.2439930970399</v>
      </c>
      <c r="AH24" s="134">
        <f t="shared" si="21"/>
        <v>83.098713641399783</v>
      </c>
      <c r="AI24" s="98">
        <f t="shared" si="22"/>
        <v>53</v>
      </c>
    </row>
    <row r="25" spans="1:35" x14ac:dyDescent="0.2">
      <c r="A25" s="3">
        <v>221</v>
      </c>
      <c r="B25" s="80" t="s">
        <v>65</v>
      </c>
      <c r="C25" s="268">
        <v>1146.6666666666667</v>
      </c>
      <c r="D25" s="274">
        <f t="shared" si="0"/>
        <v>34.403440344034408</v>
      </c>
      <c r="E25" s="84">
        <f t="shared" si="1"/>
        <v>67</v>
      </c>
      <c r="F25" s="71">
        <v>4110</v>
      </c>
      <c r="G25" s="274">
        <f t="shared" si="2"/>
        <v>80.430528375733857</v>
      </c>
      <c r="H25" s="84">
        <f t="shared" si="3"/>
        <v>70</v>
      </c>
      <c r="I25" s="127">
        <v>4120</v>
      </c>
      <c r="J25" s="128">
        <f t="shared" si="4"/>
        <v>103</v>
      </c>
      <c r="K25" s="84">
        <f t="shared" si="5"/>
        <v>46</v>
      </c>
      <c r="L25" s="254">
        <v>5960</v>
      </c>
      <c r="M25" s="128">
        <f t="shared" si="6"/>
        <v>79.892761394101868</v>
      </c>
      <c r="N25" s="82">
        <f t="shared" si="7"/>
        <v>16</v>
      </c>
      <c r="O25" s="106">
        <v>1733.3333333333335</v>
      </c>
      <c r="P25" s="128">
        <f t="shared" si="8"/>
        <v>91.228070175438603</v>
      </c>
      <c r="Q25" s="82">
        <f t="shared" si="9"/>
        <v>21</v>
      </c>
      <c r="R25" s="127">
        <v>1833.3333333333335</v>
      </c>
      <c r="S25" s="128">
        <f t="shared" si="10"/>
        <v>62.507103079895444</v>
      </c>
      <c r="T25" s="82">
        <f t="shared" si="11"/>
        <v>64</v>
      </c>
      <c r="U25" s="106">
        <v>3188</v>
      </c>
      <c r="V25" s="128">
        <f t="shared" si="12"/>
        <v>87.199124726477024</v>
      </c>
      <c r="W25" s="82">
        <f t="shared" si="13"/>
        <v>59</v>
      </c>
      <c r="X25" s="106">
        <v>2000</v>
      </c>
      <c r="Y25" s="128">
        <f t="shared" si="14"/>
        <v>100</v>
      </c>
      <c r="Z25" s="82">
        <f t="shared" si="15"/>
        <v>15</v>
      </c>
      <c r="AA25" s="83">
        <v>4208.3333333333339</v>
      </c>
      <c r="AB25" s="128">
        <f t="shared" si="16"/>
        <v>161.98357711059793</v>
      </c>
      <c r="AC25" s="82">
        <f t="shared" si="17"/>
        <v>27</v>
      </c>
      <c r="AD25" s="129">
        <v>1886.4994026284351</v>
      </c>
      <c r="AE25" s="128">
        <f t="shared" si="18"/>
        <v>84.293985818964927</v>
      </c>
      <c r="AF25" s="84">
        <f t="shared" si="19"/>
        <v>56</v>
      </c>
      <c r="AG25" s="106">
        <f t="shared" si="20"/>
        <v>3131.7962299216779</v>
      </c>
      <c r="AH25" s="128">
        <f t="shared" si="21"/>
        <v>83.917369504868105</v>
      </c>
      <c r="AI25" s="84">
        <f t="shared" si="22"/>
        <v>49</v>
      </c>
    </row>
    <row r="26" spans="1:35" x14ac:dyDescent="0.2">
      <c r="A26" s="6">
        <v>222</v>
      </c>
      <c r="B26" s="86" t="s">
        <v>68</v>
      </c>
      <c r="C26" s="269">
        <v>1386.6666666666665</v>
      </c>
      <c r="D26" s="273">
        <f t="shared" si="0"/>
        <v>41.604160416041601</v>
      </c>
      <c r="E26" s="90">
        <f t="shared" si="1"/>
        <v>49</v>
      </c>
      <c r="F26" s="72">
        <v>5460</v>
      </c>
      <c r="G26" s="273">
        <f t="shared" si="2"/>
        <v>106.84931506849315</v>
      </c>
      <c r="H26" s="90">
        <f t="shared" si="3"/>
        <v>32</v>
      </c>
      <c r="I26" s="130">
        <v>4400</v>
      </c>
      <c r="J26" s="131">
        <f t="shared" si="4"/>
        <v>110.00000000000001</v>
      </c>
      <c r="K26" s="90">
        <f t="shared" si="5"/>
        <v>36</v>
      </c>
      <c r="L26" s="164">
        <v>4340</v>
      </c>
      <c r="M26" s="131">
        <f t="shared" si="6"/>
        <v>58.176943699731908</v>
      </c>
      <c r="N26" s="88">
        <f t="shared" si="7"/>
        <v>43</v>
      </c>
      <c r="O26" s="108">
        <v>1933.3333333333335</v>
      </c>
      <c r="P26" s="131">
        <f t="shared" si="8"/>
        <v>101.75438596491229</v>
      </c>
      <c r="Q26" s="88">
        <f t="shared" si="9"/>
        <v>10</v>
      </c>
      <c r="R26" s="130">
        <v>2266.6666666666665</v>
      </c>
      <c r="S26" s="131">
        <f t="shared" si="10"/>
        <v>77.281509262416179</v>
      </c>
      <c r="T26" s="88">
        <f t="shared" si="11"/>
        <v>14</v>
      </c>
      <c r="U26" s="108">
        <v>4969</v>
      </c>
      <c r="V26" s="131">
        <f t="shared" si="12"/>
        <v>135.91356673960613</v>
      </c>
      <c r="W26" s="88">
        <f t="shared" si="13"/>
        <v>30</v>
      </c>
      <c r="X26" s="108"/>
      <c r="Y26" s="131"/>
      <c r="Z26" s="88"/>
      <c r="AA26" s="89">
        <v>3083.3333333333339</v>
      </c>
      <c r="AB26" s="131">
        <f t="shared" si="16"/>
        <v>118.68103669489354</v>
      </c>
      <c r="AC26" s="88">
        <f t="shared" si="17"/>
        <v>57</v>
      </c>
      <c r="AD26" s="132">
        <v>1670.250896057348</v>
      </c>
      <c r="AE26" s="131">
        <f t="shared" si="18"/>
        <v>74.631407330533875</v>
      </c>
      <c r="AF26" s="90">
        <f t="shared" si="19"/>
        <v>78</v>
      </c>
      <c r="AG26" s="108">
        <f t="shared" si="20"/>
        <v>3278.8056551174832</v>
      </c>
      <c r="AH26" s="131">
        <f t="shared" si="21"/>
        <v>87.856528808078323</v>
      </c>
      <c r="AI26" s="90">
        <f t="shared" si="22"/>
        <v>40</v>
      </c>
    </row>
    <row r="27" spans="1:35" x14ac:dyDescent="0.2">
      <c r="A27" s="6">
        <v>223</v>
      </c>
      <c r="B27" s="86" t="s">
        <v>72</v>
      </c>
      <c r="C27" s="269">
        <v>1240</v>
      </c>
      <c r="D27" s="273">
        <f t="shared" si="0"/>
        <v>37.203720372037203</v>
      </c>
      <c r="E27" s="90">
        <f t="shared" si="1"/>
        <v>62</v>
      </c>
      <c r="F27" s="72">
        <v>6150</v>
      </c>
      <c r="G27" s="273">
        <f t="shared" si="2"/>
        <v>120.35225048923679</v>
      </c>
      <c r="H27" s="90">
        <f t="shared" si="3"/>
        <v>18</v>
      </c>
      <c r="I27" s="130">
        <v>4400</v>
      </c>
      <c r="J27" s="131">
        <f t="shared" si="4"/>
        <v>110.00000000000001</v>
      </c>
      <c r="K27" s="90">
        <f t="shared" si="5"/>
        <v>36</v>
      </c>
      <c r="L27" s="164">
        <v>4260</v>
      </c>
      <c r="M27" s="131">
        <f t="shared" si="6"/>
        <v>57.104557640750677</v>
      </c>
      <c r="N27" s="88">
        <f t="shared" si="7"/>
        <v>48</v>
      </c>
      <c r="O27" s="108">
        <v>1900</v>
      </c>
      <c r="P27" s="131">
        <f t="shared" si="8"/>
        <v>100</v>
      </c>
      <c r="Q27" s="88">
        <f t="shared" si="9"/>
        <v>13</v>
      </c>
      <c r="R27" s="130">
        <v>2133.3333333333335</v>
      </c>
      <c r="S27" s="131">
        <f t="shared" si="10"/>
        <v>72.735538129332895</v>
      </c>
      <c r="T27" s="88">
        <f t="shared" si="11"/>
        <v>26</v>
      </c>
      <c r="U27" s="108">
        <v>5700</v>
      </c>
      <c r="V27" s="131">
        <f t="shared" si="12"/>
        <v>155.90809628008753</v>
      </c>
      <c r="W27" s="88">
        <f t="shared" si="13"/>
        <v>19</v>
      </c>
      <c r="X27" s="108"/>
      <c r="Y27" s="131"/>
      <c r="Z27" s="88"/>
      <c r="AA27" s="89">
        <v>4000</v>
      </c>
      <c r="AB27" s="131">
        <f t="shared" si="16"/>
        <v>153.96458814472672</v>
      </c>
      <c r="AC27" s="88">
        <f t="shared" si="17"/>
        <v>36</v>
      </c>
      <c r="AD27" s="132">
        <v>1820.7885304659499</v>
      </c>
      <c r="AE27" s="131">
        <f t="shared" si="18"/>
        <v>81.357843184358785</v>
      </c>
      <c r="AF27" s="90">
        <f t="shared" si="19"/>
        <v>63</v>
      </c>
      <c r="AG27" s="108">
        <f t="shared" si="20"/>
        <v>3511.569095977698</v>
      </c>
      <c r="AH27" s="131">
        <f t="shared" si="21"/>
        <v>94.093491317730383</v>
      </c>
      <c r="AI27" s="90">
        <f t="shared" si="22"/>
        <v>20</v>
      </c>
    </row>
    <row r="28" spans="1:35" x14ac:dyDescent="0.2">
      <c r="A28" s="6">
        <v>224</v>
      </c>
      <c r="B28" s="86" t="s">
        <v>75</v>
      </c>
      <c r="C28" s="269">
        <v>1060</v>
      </c>
      <c r="D28" s="273">
        <f t="shared" si="0"/>
        <v>31.803180318031803</v>
      </c>
      <c r="E28" s="90">
        <f t="shared" si="1"/>
        <v>74</v>
      </c>
      <c r="F28" s="72">
        <v>7050</v>
      </c>
      <c r="G28" s="273">
        <f t="shared" si="2"/>
        <v>137.96477495107632</v>
      </c>
      <c r="H28" s="90">
        <f t="shared" si="3"/>
        <v>8</v>
      </c>
      <c r="I28" s="130">
        <v>5400</v>
      </c>
      <c r="J28" s="131">
        <f t="shared" si="4"/>
        <v>135</v>
      </c>
      <c r="K28" s="90">
        <f t="shared" si="5"/>
        <v>12</v>
      </c>
      <c r="L28" s="164">
        <v>4410</v>
      </c>
      <c r="M28" s="131">
        <f t="shared" si="6"/>
        <v>59.115281501340476</v>
      </c>
      <c r="N28" s="88">
        <f t="shared" si="7"/>
        <v>41</v>
      </c>
      <c r="O28" s="108">
        <v>1600</v>
      </c>
      <c r="P28" s="131">
        <f t="shared" si="8"/>
        <v>84.210526315789465</v>
      </c>
      <c r="Q28" s="88">
        <f t="shared" si="9"/>
        <v>33</v>
      </c>
      <c r="R28" s="130">
        <v>2166.6666666666665</v>
      </c>
      <c r="S28" s="131">
        <f t="shared" si="10"/>
        <v>73.872030912603705</v>
      </c>
      <c r="T28" s="88">
        <f t="shared" si="11"/>
        <v>22</v>
      </c>
      <c r="U28" s="108">
        <v>8119</v>
      </c>
      <c r="V28" s="131">
        <f t="shared" si="12"/>
        <v>222.07330415754925</v>
      </c>
      <c r="W28" s="88">
        <f t="shared" si="13"/>
        <v>6</v>
      </c>
      <c r="X28" s="108"/>
      <c r="Y28" s="131"/>
      <c r="Z28" s="88"/>
      <c r="AA28" s="89">
        <v>3208.3333333333339</v>
      </c>
      <c r="AB28" s="131">
        <f t="shared" si="16"/>
        <v>123.49243007441623</v>
      </c>
      <c r="AC28" s="88">
        <f t="shared" si="17"/>
        <v>53</v>
      </c>
      <c r="AD28" s="132">
        <v>1853.0465949820791</v>
      </c>
      <c r="AE28" s="131">
        <f t="shared" si="18"/>
        <v>82.799222295892733</v>
      </c>
      <c r="AF28" s="90">
        <f t="shared" si="19"/>
        <v>59</v>
      </c>
      <c r="AG28" s="108">
        <f t="shared" si="20"/>
        <v>3874.1162883313423</v>
      </c>
      <c r="AH28" s="131">
        <f t="shared" si="21"/>
        <v>103.8080463111292</v>
      </c>
      <c r="AI28" s="90">
        <f t="shared" si="22"/>
        <v>8</v>
      </c>
    </row>
    <row r="29" spans="1:35" x14ac:dyDescent="0.2">
      <c r="A29" s="6">
        <v>225</v>
      </c>
      <c r="B29" s="92" t="s">
        <v>78</v>
      </c>
      <c r="C29" s="270">
        <v>1346.6666666666665</v>
      </c>
      <c r="D29" s="273">
        <f t="shared" si="0"/>
        <v>40.404040404040401</v>
      </c>
      <c r="E29" s="90">
        <f t="shared" si="1"/>
        <v>52</v>
      </c>
      <c r="F29" s="72">
        <v>8690</v>
      </c>
      <c r="G29" s="273">
        <f t="shared" si="2"/>
        <v>170.0587084148728</v>
      </c>
      <c r="H29" s="90">
        <f t="shared" si="3"/>
        <v>1</v>
      </c>
      <c r="I29" s="130">
        <v>4300</v>
      </c>
      <c r="J29" s="131">
        <f t="shared" si="4"/>
        <v>107.5</v>
      </c>
      <c r="K29" s="90">
        <f t="shared" si="5"/>
        <v>41</v>
      </c>
      <c r="L29" s="164">
        <v>5200</v>
      </c>
      <c r="M29" s="131">
        <f t="shared" si="6"/>
        <v>69.705093833780168</v>
      </c>
      <c r="N29" s="88">
        <f t="shared" si="7"/>
        <v>23</v>
      </c>
      <c r="O29" s="108">
        <v>1433.3333333333335</v>
      </c>
      <c r="P29" s="131">
        <f t="shared" si="8"/>
        <v>75.438596491228083</v>
      </c>
      <c r="Q29" s="88">
        <f t="shared" si="9"/>
        <v>52</v>
      </c>
      <c r="R29" s="130">
        <v>2000</v>
      </c>
      <c r="S29" s="131">
        <f t="shared" si="10"/>
        <v>68.189566996249567</v>
      </c>
      <c r="T29" s="88">
        <f t="shared" si="11"/>
        <v>46</v>
      </c>
      <c r="U29" s="108">
        <v>6169</v>
      </c>
      <c r="V29" s="131">
        <f t="shared" si="12"/>
        <v>168.73632385120351</v>
      </c>
      <c r="W29" s="88">
        <f t="shared" si="13"/>
        <v>16</v>
      </c>
      <c r="X29" s="108"/>
      <c r="Y29" s="131"/>
      <c r="Z29" s="88"/>
      <c r="AA29" s="89">
        <v>5000</v>
      </c>
      <c r="AB29" s="131">
        <f t="shared" si="16"/>
        <v>192.45573518090839</v>
      </c>
      <c r="AC29" s="88">
        <f t="shared" si="17"/>
        <v>13</v>
      </c>
      <c r="AD29" s="132">
        <v>2154.1218637992833</v>
      </c>
      <c r="AE29" s="131">
        <f t="shared" si="18"/>
        <v>96.252094003542595</v>
      </c>
      <c r="AF29" s="90">
        <f t="shared" si="19"/>
        <v>29</v>
      </c>
      <c r="AG29" s="108">
        <f t="shared" si="20"/>
        <v>4032.5690959776985</v>
      </c>
      <c r="AH29" s="131">
        <f t="shared" si="21"/>
        <v>108.053834297366</v>
      </c>
      <c r="AI29" s="90">
        <f t="shared" si="22"/>
        <v>4</v>
      </c>
    </row>
    <row r="30" spans="1:35" x14ac:dyDescent="0.2">
      <c r="A30" s="6">
        <v>226</v>
      </c>
      <c r="B30" s="86" t="s">
        <v>81</v>
      </c>
      <c r="C30" s="269">
        <v>1780</v>
      </c>
      <c r="D30" s="273">
        <f t="shared" si="0"/>
        <v>53.405340534053401</v>
      </c>
      <c r="E30" s="90">
        <f t="shared" si="1"/>
        <v>34</v>
      </c>
      <c r="F30" s="72">
        <v>5850</v>
      </c>
      <c r="G30" s="273">
        <f t="shared" si="2"/>
        <v>114.48140900195696</v>
      </c>
      <c r="H30" s="90">
        <f t="shared" si="3"/>
        <v>24</v>
      </c>
      <c r="I30" s="130">
        <v>2850</v>
      </c>
      <c r="J30" s="131">
        <f t="shared" si="4"/>
        <v>71.25</v>
      </c>
      <c r="K30" s="90">
        <f t="shared" si="5"/>
        <v>79</v>
      </c>
      <c r="L30" s="164">
        <v>3860</v>
      </c>
      <c r="M30" s="131">
        <f t="shared" si="6"/>
        <v>51.742627345844504</v>
      </c>
      <c r="N30" s="88">
        <f t="shared" si="7"/>
        <v>81</v>
      </c>
      <c r="O30" s="108">
        <v>1566.6666666666665</v>
      </c>
      <c r="P30" s="131">
        <f t="shared" si="8"/>
        <v>82.456140350877178</v>
      </c>
      <c r="Q30" s="88">
        <f t="shared" si="9"/>
        <v>37</v>
      </c>
      <c r="R30" s="130">
        <v>2166.6666666666665</v>
      </c>
      <c r="S30" s="131">
        <f t="shared" si="10"/>
        <v>73.872030912603705</v>
      </c>
      <c r="T30" s="88">
        <f t="shared" si="11"/>
        <v>22</v>
      </c>
      <c r="U30" s="108">
        <v>5194</v>
      </c>
      <c r="V30" s="131">
        <f t="shared" si="12"/>
        <v>142.06783369803065</v>
      </c>
      <c r="W30" s="88">
        <f t="shared" si="13"/>
        <v>24</v>
      </c>
      <c r="X30" s="108"/>
      <c r="Y30" s="131"/>
      <c r="Z30" s="88"/>
      <c r="AA30" s="89">
        <v>2125</v>
      </c>
      <c r="AB30" s="131">
        <f t="shared" si="16"/>
        <v>81.793687451886072</v>
      </c>
      <c r="AC30" s="88">
        <f t="shared" si="17"/>
        <v>85</v>
      </c>
      <c r="AD30" s="132">
        <v>1817.2043010752691</v>
      </c>
      <c r="AE30" s="131">
        <f t="shared" si="18"/>
        <v>81.197689949743918</v>
      </c>
      <c r="AF30" s="90">
        <f t="shared" si="19"/>
        <v>64</v>
      </c>
      <c r="AG30" s="108">
        <f t="shared" si="20"/>
        <v>3023.2819593787335</v>
      </c>
      <c r="AH30" s="131">
        <f t="shared" si="21"/>
        <v>81.009698804360482</v>
      </c>
      <c r="AI30" s="90">
        <f t="shared" si="22"/>
        <v>60</v>
      </c>
    </row>
    <row r="31" spans="1:35" x14ac:dyDescent="0.2">
      <c r="A31" s="6">
        <v>227</v>
      </c>
      <c r="B31" s="93" t="s">
        <v>84</v>
      </c>
      <c r="C31" s="271">
        <v>1313.3333333333335</v>
      </c>
      <c r="D31" s="273">
        <f t="shared" si="0"/>
        <v>39.40394039403941</v>
      </c>
      <c r="E31" s="90">
        <f t="shared" si="1"/>
        <v>55</v>
      </c>
      <c r="F31" s="72">
        <v>5810</v>
      </c>
      <c r="G31" s="273">
        <f t="shared" si="2"/>
        <v>113.69863013698631</v>
      </c>
      <c r="H31" s="90">
        <f t="shared" si="3"/>
        <v>25</v>
      </c>
      <c r="I31" s="130">
        <v>4650</v>
      </c>
      <c r="J31" s="131">
        <f t="shared" si="4"/>
        <v>116.25000000000001</v>
      </c>
      <c r="K31" s="90">
        <f t="shared" si="5"/>
        <v>28</v>
      </c>
      <c r="L31" s="164">
        <v>4300</v>
      </c>
      <c r="M31" s="131">
        <f t="shared" si="6"/>
        <v>57.640750670241289</v>
      </c>
      <c r="N31" s="88">
        <f t="shared" si="7"/>
        <v>46</v>
      </c>
      <c r="O31" s="108">
        <v>1666.6666666666665</v>
      </c>
      <c r="P31" s="131">
        <f t="shared" si="8"/>
        <v>87.719298245614027</v>
      </c>
      <c r="Q31" s="88">
        <f t="shared" si="9"/>
        <v>31</v>
      </c>
      <c r="R31" s="130">
        <v>2500</v>
      </c>
      <c r="S31" s="131">
        <f t="shared" si="10"/>
        <v>85.236958745311966</v>
      </c>
      <c r="T31" s="88">
        <f t="shared" si="11"/>
        <v>4</v>
      </c>
      <c r="U31" s="108">
        <v>5438</v>
      </c>
      <c r="V31" s="131">
        <f t="shared" si="12"/>
        <v>148.7417943107221</v>
      </c>
      <c r="W31" s="88">
        <f t="shared" si="13"/>
        <v>22</v>
      </c>
      <c r="X31" s="108"/>
      <c r="Y31" s="131"/>
      <c r="Z31" s="88"/>
      <c r="AA31" s="89">
        <v>5750</v>
      </c>
      <c r="AB31" s="131">
        <f t="shared" si="16"/>
        <v>221.32409545804467</v>
      </c>
      <c r="AC31" s="88">
        <f t="shared" si="17"/>
        <v>6</v>
      </c>
      <c r="AD31" s="132">
        <v>2090.8004778972522</v>
      </c>
      <c r="AE31" s="131">
        <f t="shared" si="18"/>
        <v>93.42272019201306</v>
      </c>
      <c r="AF31" s="90">
        <f t="shared" si="19"/>
        <v>35</v>
      </c>
      <c r="AG31" s="108">
        <f t="shared" si="20"/>
        <v>3724.3111642108061</v>
      </c>
      <c r="AH31" s="131">
        <f t="shared" si="21"/>
        <v>99.793975461168444</v>
      </c>
      <c r="AI31" s="90">
        <f t="shared" si="22"/>
        <v>11</v>
      </c>
    </row>
    <row r="32" spans="1:35" x14ac:dyDescent="0.2">
      <c r="A32" s="6">
        <v>228</v>
      </c>
      <c r="B32" s="93" t="s">
        <v>87</v>
      </c>
      <c r="C32" s="271">
        <v>1500</v>
      </c>
      <c r="D32" s="273">
        <f t="shared" si="0"/>
        <v>45.004500450045001</v>
      </c>
      <c r="E32" s="90">
        <f t="shared" si="1"/>
        <v>43</v>
      </c>
      <c r="F32" s="72">
        <v>6500</v>
      </c>
      <c r="G32" s="273">
        <f t="shared" si="2"/>
        <v>127.20156555772995</v>
      </c>
      <c r="H32" s="90">
        <f t="shared" si="3"/>
        <v>14</v>
      </c>
      <c r="I32" s="130">
        <v>5750</v>
      </c>
      <c r="J32" s="131">
        <f t="shared" si="4"/>
        <v>143.75</v>
      </c>
      <c r="K32" s="90">
        <f t="shared" si="5"/>
        <v>7</v>
      </c>
      <c r="L32" s="164">
        <v>4220</v>
      </c>
      <c r="M32" s="131">
        <f t="shared" si="6"/>
        <v>56.568364611260058</v>
      </c>
      <c r="N32" s="88">
        <f t="shared" si="7"/>
        <v>51</v>
      </c>
      <c r="O32" s="108">
        <v>1166.6666666666667</v>
      </c>
      <c r="P32" s="131">
        <f t="shared" si="8"/>
        <v>61.403508771929829</v>
      </c>
      <c r="Q32" s="88">
        <f t="shared" si="9"/>
        <v>80</v>
      </c>
      <c r="R32" s="130">
        <v>2066.6666666666665</v>
      </c>
      <c r="S32" s="131">
        <f t="shared" si="10"/>
        <v>70.462552562791231</v>
      </c>
      <c r="T32" s="88">
        <f t="shared" si="11"/>
        <v>34</v>
      </c>
      <c r="U32" s="108">
        <v>4294</v>
      </c>
      <c r="V32" s="131">
        <f t="shared" si="12"/>
        <v>117.45076586433261</v>
      </c>
      <c r="W32" s="88">
        <f t="shared" si="13"/>
        <v>40</v>
      </c>
      <c r="X32" s="108"/>
      <c r="Y32" s="131"/>
      <c r="Z32" s="88"/>
      <c r="AA32" s="89">
        <v>5041.666666666667</v>
      </c>
      <c r="AB32" s="131">
        <f t="shared" si="16"/>
        <v>194.05953297408266</v>
      </c>
      <c r="AC32" s="88">
        <f t="shared" si="17"/>
        <v>12</v>
      </c>
      <c r="AD32" s="132">
        <v>1893.6678614097971</v>
      </c>
      <c r="AE32" s="131">
        <f t="shared" si="18"/>
        <v>84.614292288194676</v>
      </c>
      <c r="AF32" s="90">
        <f t="shared" si="19"/>
        <v>55</v>
      </c>
      <c r="AG32" s="108">
        <f t="shared" si="20"/>
        <v>3603.6297623788669</v>
      </c>
      <c r="AH32" s="131">
        <f t="shared" si="21"/>
        <v>96.560283021941771</v>
      </c>
      <c r="AI32" s="90">
        <f t="shared" si="22"/>
        <v>14</v>
      </c>
    </row>
    <row r="33" spans="1:35" x14ac:dyDescent="0.2">
      <c r="A33" s="6">
        <v>229</v>
      </c>
      <c r="B33" s="93" t="s">
        <v>90</v>
      </c>
      <c r="C33" s="271">
        <v>866.66666666666674</v>
      </c>
      <c r="D33" s="273">
        <f t="shared" si="0"/>
        <v>26.002600260026004</v>
      </c>
      <c r="E33" s="90">
        <f t="shared" si="1"/>
        <v>87</v>
      </c>
      <c r="F33" s="72">
        <v>4020</v>
      </c>
      <c r="G33" s="273">
        <f t="shared" si="2"/>
        <v>78.669275929549897</v>
      </c>
      <c r="H33" s="90">
        <f t="shared" si="3"/>
        <v>74</v>
      </c>
      <c r="I33" s="130">
        <v>4900</v>
      </c>
      <c r="J33" s="131">
        <f t="shared" si="4"/>
        <v>122.50000000000001</v>
      </c>
      <c r="K33" s="90">
        <f t="shared" si="5"/>
        <v>24</v>
      </c>
      <c r="L33" s="164">
        <v>3860</v>
      </c>
      <c r="M33" s="131">
        <f t="shared" si="6"/>
        <v>51.742627345844504</v>
      </c>
      <c r="N33" s="88">
        <f t="shared" si="7"/>
        <v>81</v>
      </c>
      <c r="O33" s="108">
        <v>1300</v>
      </c>
      <c r="P33" s="131">
        <f t="shared" si="8"/>
        <v>68.421052631578945</v>
      </c>
      <c r="Q33" s="88">
        <f t="shared" si="9"/>
        <v>60</v>
      </c>
      <c r="R33" s="130">
        <v>1200</v>
      </c>
      <c r="S33" s="131">
        <f t="shared" si="10"/>
        <v>40.913740197749746</v>
      </c>
      <c r="T33" s="88">
        <f t="shared" si="11"/>
        <v>97</v>
      </c>
      <c r="U33" s="108"/>
      <c r="V33" s="131"/>
      <c r="W33" s="88"/>
      <c r="X33" s="108"/>
      <c r="Y33" s="131"/>
      <c r="Z33" s="88"/>
      <c r="AA33" s="89">
        <v>1833.3333333333335</v>
      </c>
      <c r="AB33" s="131">
        <f t="shared" si="16"/>
        <v>70.567102899666409</v>
      </c>
      <c r="AC33" s="88">
        <f t="shared" si="17"/>
        <v>89</v>
      </c>
      <c r="AD33" s="132">
        <v>1970.1314217443251</v>
      </c>
      <c r="AE33" s="131">
        <f t="shared" si="18"/>
        <v>88.030894626645434</v>
      </c>
      <c r="AF33" s="90">
        <f t="shared" si="19"/>
        <v>47</v>
      </c>
      <c r="AG33" s="108">
        <f t="shared" si="20"/>
        <v>2493.7664277180406</v>
      </c>
      <c r="AH33" s="131">
        <f t="shared" si="21"/>
        <v>66.821179735210094</v>
      </c>
      <c r="AI33" s="90">
        <f t="shared" si="22"/>
        <v>91</v>
      </c>
    </row>
    <row r="34" spans="1:35" x14ac:dyDescent="0.2">
      <c r="A34" s="17">
        <v>230</v>
      </c>
      <c r="B34" s="94" t="s">
        <v>93</v>
      </c>
      <c r="C34" s="272">
        <v>1120</v>
      </c>
      <c r="D34" s="275">
        <f t="shared" si="0"/>
        <v>33.603360336033603</v>
      </c>
      <c r="E34" s="98">
        <f t="shared" si="1"/>
        <v>68</v>
      </c>
      <c r="F34" s="73">
        <v>4280</v>
      </c>
      <c r="G34" s="275">
        <f t="shared" si="2"/>
        <v>83.757338551859092</v>
      </c>
      <c r="H34" s="98">
        <f t="shared" si="3"/>
        <v>65</v>
      </c>
      <c r="I34" s="133">
        <v>6300</v>
      </c>
      <c r="J34" s="134">
        <f t="shared" si="4"/>
        <v>157.5</v>
      </c>
      <c r="K34" s="98">
        <f t="shared" si="5"/>
        <v>5</v>
      </c>
      <c r="L34" s="255">
        <v>5400</v>
      </c>
      <c r="M34" s="134">
        <f t="shared" si="6"/>
        <v>72.386058981233248</v>
      </c>
      <c r="N34" s="96">
        <f t="shared" si="7"/>
        <v>22</v>
      </c>
      <c r="O34" s="110">
        <v>1466.6666666666665</v>
      </c>
      <c r="P34" s="134">
        <f t="shared" si="8"/>
        <v>77.192982456140342</v>
      </c>
      <c r="Q34" s="96">
        <f t="shared" si="9"/>
        <v>49</v>
      </c>
      <c r="R34" s="133">
        <v>1866.6666666666665</v>
      </c>
      <c r="S34" s="134">
        <f t="shared" si="10"/>
        <v>63.643595863166269</v>
      </c>
      <c r="T34" s="96">
        <f t="shared" si="11"/>
        <v>58</v>
      </c>
      <c r="U34" s="110"/>
      <c r="V34" s="134"/>
      <c r="W34" s="96"/>
      <c r="X34" s="110"/>
      <c r="Y34" s="134"/>
      <c r="Z34" s="96"/>
      <c r="AA34" s="97">
        <v>4625</v>
      </c>
      <c r="AB34" s="134">
        <f t="shared" si="16"/>
        <v>178.02155504234025</v>
      </c>
      <c r="AC34" s="96">
        <f t="shared" si="17"/>
        <v>18</v>
      </c>
      <c r="AD34" s="135">
        <v>2065.710872162485</v>
      </c>
      <c r="AE34" s="134">
        <f t="shared" si="18"/>
        <v>92.301647549708889</v>
      </c>
      <c r="AF34" s="98">
        <f t="shared" si="19"/>
        <v>39</v>
      </c>
      <c r="AG34" s="110">
        <f t="shared" si="20"/>
        <v>3390.5055256869778</v>
      </c>
      <c r="AH34" s="134">
        <f t="shared" si="21"/>
        <v>90.849558566103369</v>
      </c>
      <c r="AI34" s="98">
        <f t="shared" si="22"/>
        <v>27</v>
      </c>
    </row>
    <row r="35" spans="1:35" x14ac:dyDescent="0.2">
      <c r="A35" s="3">
        <v>231</v>
      </c>
      <c r="B35" s="80" t="s">
        <v>96</v>
      </c>
      <c r="C35" s="268">
        <v>746.66666666666674</v>
      </c>
      <c r="D35" s="274">
        <f t="shared" si="0"/>
        <v>22.402240224022403</v>
      </c>
      <c r="E35" s="84">
        <f t="shared" si="1"/>
        <v>97</v>
      </c>
      <c r="F35" s="71">
        <v>2760</v>
      </c>
      <c r="G35" s="274">
        <f t="shared" si="2"/>
        <v>54.011741682974559</v>
      </c>
      <c r="H35" s="84">
        <f t="shared" si="3"/>
        <v>95</v>
      </c>
      <c r="I35" s="127">
        <v>3200</v>
      </c>
      <c r="J35" s="128">
        <f t="shared" si="4"/>
        <v>80</v>
      </c>
      <c r="K35" s="84">
        <f t="shared" si="5"/>
        <v>69</v>
      </c>
      <c r="L35" s="254">
        <v>5000</v>
      </c>
      <c r="M35" s="128">
        <f t="shared" si="6"/>
        <v>67.024128686327074</v>
      </c>
      <c r="N35" s="82">
        <f t="shared" si="7"/>
        <v>27</v>
      </c>
      <c r="O35" s="106">
        <v>1366.6666666666665</v>
      </c>
      <c r="P35" s="128">
        <f t="shared" si="8"/>
        <v>71.929824561403493</v>
      </c>
      <c r="Q35" s="82">
        <f t="shared" si="9"/>
        <v>56</v>
      </c>
      <c r="R35" s="127">
        <v>1766.6666666666665</v>
      </c>
      <c r="S35" s="128">
        <f t="shared" si="10"/>
        <v>60.23411751335378</v>
      </c>
      <c r="T35" s="82">
        <f t="shared" si="11"/>
        <v>70</v>
      </c>
      <c r="U35" s="106"/>
      <c r="V35" s="128"/>
      <c r="W35" s="82"/>
      <c r="X35" s="106"/>
      <c r="Y35" s="128"/>
      <c r="Z35" s="82"/>
      <c r="AA35" s="83">
        <v>2500</v>
      </c>
      <c r="AB35" s="128">
        <f t="shared" si="16"/>
        <v>96.227867590454196</v>
      </c>
      <c r="AC35" s="82">
        <f t="shared" si="17"/>
        <v>71</v>
      </c>
      <c r="AD35" s="129">
        <v>1326.1648745519713</v>
      </c>
      <c r="AE35" s="128">
        <f t="shared" si="18"/>
        <v>59.256696807505413</v>
      </c>
      <c r="AF35" s="84">
        <f t="shared" si="19"/>
        <v>93</v>
      </c>
      <c r="AG35" s="106">
        <f t="shared" si="20"/>
        <v>2333.2706093189963</v>
      </c>
      <c r="AH35" s="128">
        <f t="shared" si="21"/>
        <v>62.520648695578686</v>
      </c>
      <c r="AI35" s="84">
        <f t="shared" si="22"/>
        <v>96</v>
      </c>
    </row>
    <row r="36" spans="1:35" x14ac:dyDescent="0.2">
      <c r="A36" s="6">
        <v>232</v>
      </c>
      <c r="B36" s="86" t="s">
        <v>100</v>
      </c>
      <c r="C36" s="269">
        <v>800</v>
      </c>
      <c r="D36" s="273">
        <f t="shared" si="0"/>
        <v>24.002400240024002</v>
      </c>
      <c r="E36" s="90">
        <f t="shared" si="1"/>
        <v>92</v>
      </c>
      <c r="F36" s="72">
        <v>5200</v>
      </c>
      <c r="G36" s="273">
        <f t="shared" si="2"/>
        <v>101.76125244618395</v>
      </c>
      <c r="H36" s="90">
        <f t="shared" si="3"/>
        <v>40</v>
      </c>
      <c r="I36" s="130">
        <v>2200</v>
      </c>
      <c r="J36" s="131">
        <f t="shared" si="4"/>
        <v>55.000000000000007</v>
      </c>
      <c r="K36" s="90">
        <f t="shared" si="5"/>
        <v>91</v>
      </c>
      <c r="L36" s="164">
        <v>4080</v>
      </c>
      <c r="M36" s="131">
        <f t="shared" si="6"/>
        <v>54.6916890080429</v>
      </c>
      <c r="N36" s="88">
        <f t="shared" si="7"/>
        <v>62</v>
      </c>
      <c r="O36" s="108">
        <v>1233.3333333333333</v>
      </c>
      <c r="P36" s="131">
        <f t="shared" si="8"/>
        <v>64.912280701754383</v>
      </c>
      <c r="Q36" s="88">
        <f t="shared" si="9"/>
        <v>65</v>
      </c>
      <c r="R36" s="130">
        <v>1666.6666666666665</v>
      </c>
      <c r="S36" s="131">
        <f t="shared" si="10"/>
        <v>56.824639163541299</v>
      </c>
      <c r="T36" s="88">
        <f t="shared" si="11"/>
        <v>82</v>
      </c>
      <c r="U36" s="108">
        <v>3975</v>
      </c>
      <c r="V36" s="131">
        <f t="shared" si="12"/>
        <v>108.7253829321663</v>
      </c>
      <c r="W36" s="88">
        <f t="shared" si="13"/>
        <v>42</v>
      </c>
      <c r="X36" s="108"/>
      <c r="Y36" s="131"/>
      <c r="Z36" s="88"/>
      <c r="AA36" s="89">
        <v>3916.666666666667</v>
      </c>
      <c r="AB36" s="131">
        <f t="shared" si="16"/>
        <v>150.75699255837824</v>
      </c>
      <c r="AC36" s="88">
        <f t="shared" si="17"/>
        <v>39</v>
      </c>
      <c r="AD36" s="132">
        <v>1618.8769414575868</v>
      </c>
      <c r="AE36" s="131">
        <f t="shared" si="18"/>
        <v>72.335877634387259</v>
      </c>
      <c r="AF36" s="90">
        <f t="shared" si="19"/>
        <v>79</v>
      </c>
      <c r="AG36" s="108">
        <f t="shared" si="20"/>
        <v>2743.3937342360282</v>
      </c>
      <c r="AH36" s="131">
        <f t="shared" si="21"/>
        <v>73.510014315006117</v>
      </c>
      <c r="AI36" s="90">
        <f t="shared" si="22"/>
        <v>84</v>
      </c>
    </row>
    <row r="37" spans="1:35" x14ac:dyDescent="0.2">
      <c r="A37" s="6">
        <v>233</v>
      </c>
      <c r="B37" s="86" t="s">
        <v>103</v>
      </c>
      <c r="C37" s="269">
        <v>840</v>
      </c>
      <c r="D37" s="273">
        <f t="shared" si="0"/>
        <v>25.202520252025202</v>
      </c>
      <c r="E37" s="90">
        <f t="shared" si="1"/>
        <v>89</v>
      </c>
      <c r="F37" s="72">
        <v>2700</v>
      </c>
      <c r="G37" s="273">
        <f t="shared" si="2"/>
        <v>52.837573385518589</v>
      </c>
      <c r="H37" s="90">
        <f t="shared" si="3"/>
        <v>96</v>
      </c>
      <c r="I37" s="130">
        <v>2700</v>
      </c>
      <c r="J37" s="131">
        <f t="shared" si="4"/>
        <v>67.5</v>
      </c>
      <c r="K37" s="90">
        <f t="shared" si="5"/>
        <v>83</v>
      </c>
      <c r="L37" s="164">
        <v>5110</v>
      </c>
      <c r="M37" s="131">
        <f t="shared" si="6"/>
        <v>68.498659517426276</v>
      </c>
      <c r="N37" s="88">
        <f t="shared" si="7"/>
        <v>25</v>
      </c>
      <c r="O37" s="108">
        <v>1800</v>
      </c>
      <c r="P37" s="131">
        <f t="shared" si="8"/>
        <v>94.73684210526315</v>
      </c>
      <c r="Q37" s="88">
        <f t="shared" si="9"/>
        <v>17</v>
      </c>
      <c r="R37" s="130">
        <v>2033.3333333333335</v>
      </c>
      <c r="S37" s="131">
        <f t="shared" si="10"/>
        <v>69.326059779520406</v>
      </c>
      <c r="T37" s="88">
        <f t="shared" si="11"/>
        <v>39</v>
      </c>
      <c r="U37" s="108">
        <v>2400</v>
      </c>
      <c r="V37" s="131">
        <f t="shared" si="12"/>
        <v>65.645514223194752</v>
      </c>
      <c r="W37" s="88">
        <f t="shared" si="13"/>
        <v>69</v>
      </c>
      <c r="X37" s="108"/>
      <c r="Y37" s="131"/>
      <c r="Z37" s="88"/>
      <c r="AA37" s="89">
        <v>2500</v>
      </c>
      <c r="AB37" s="131">
        <f t="shared" si="16"/>
        <v>96.227867590454196</v>
      </c>
      <c r="AC37" s="88">
        <f t="shared" si="17"/>
        <v>71</v>
      </c>
      <c r="AD37" s="132">
        <v>1555.5555555555557</v>
      </c>
      <c r="AE37" s="131">
        <f t="shared" si="18"/>
        <v>69.506503822857709</v>
      </c>
      <c r="AF37" s="90">
        <f t="shared" si="19"/>
        <v>85</v>
      </c>
      <c r="AG37" s="108">
        <f t="shared" si="20"/>
        <v>2404.320987654321</v>
      </c>
      <c r="AH37" s="131">
        <f t="shared" si="21"/>
        <v>64.42446376351343</v>
      </c>
      <c r="AI37" s="90">
        <f t="shared" si="22"/>
        <v>94</v>
      </c>
    </row>
    <row r="38" spans="1:35" x14ac:dyDescent="0.2">
      <c r="A38" s="6">
        <v>234</v>
      </c>
      <c r="B38" s="86" t="s">
        <v>106</v>
      </c>
      <c r="C38" s="269">
        <v>1346.6666666666665</v>
      </c>
      <c r="D38" s="273">
        <f t="shared" si="0"/>
        <v>40.404040404040401</v>
      </c>
      <c r="E38" s="90">
        <f t="shared" si="1"/>
        <v>52</v>
      </c>
      <c r="F38" s="72">
        <v>6250</v>
      </c>
      <c r="G38" s="273">
        <f t="shared" si="2"/>
        <v>122.30919765166341</v>
      </c>
      <c r="H38" s="90">
        <f t="shared" si="3"/>
        <v>16</v>
      </c>
      <c r="I38" s="130">
        <v>2560</v>
      </c>
      <c r="J38" s="131">
        <f t="shared" si="4"/>
        <v>64</v>
      </c>
      <c r="K38" s="90">
        <f t="shared" si="5"/>
        <v>86</v>
      </c>
      <c r="L38" s="164">
        <v>3940</v>
      </c>
      <c r="M38" s="131">
        <f t="shared" si="6"/>
        <v>52.815013404825741</v>
      </c>
      <c r="N38" s="88">
        <f t="shared" si="7"/>
        <v>72</v>
      </c>
      <c r="O38" s="108">
        <v>1700</v>
      </c>
      <c r="P38" s="131">
        <f t="shared" si="8"/>
        <v>89.473684210526315</v>
      </c>
      <c r="Q38" s="88">
        <f t="shared" si="9"/>
        <v>24</v>
      </c>
      <c r="R38" s="130">
        <v>1900</v>
      </c>
      <c r="S38" s="131">
        <f t="shared" si="10"/>
        <v>64.780088646437093</v>
      </c>
      <c r="T38" s="88">
        <f t="shared" si="11"/>
        <v>54</v>
      </c>
      <c r="U38" s="108">
        <v>3900</v>
      </c>
      <c r="V38" s="131">
        <f t="shared" si="12"/>
        <v>106.67396061269147</v>
      </c>
      <c r="W38" s="88">
        <f t="shared" si="13"/>
        <v>44</v>
      </c>
      <c r="X38" s="108"/>
      <c r="Y38" s="131"/>
      <c r="Z38" s="88"/>
      <c r="AA38" s="89">
        <v>2250</v>
      </c>
      <c r="AB38" s="131">
        <f t="shared" si="16"/>
        <v>86.60508083140877</v>
      </c>
      <c r="AC38" s="88">
        <f t="shared" si="17"/>
        <v>81</v>
      </c>
      <c r="AD38" s="132">
        <v>2345.2807646356036</v>
      </c>
      <c r="AE38" s="131">
        <f t="shared" si="18"/>
        <v>104.79359984966952</v>
      </c>
      <c r="AF38" s="90">
        <f t="shared" si="19"/>
        <v>15</v>
      </c>
      <c r="AG38" s="108">
        <f t="shared" si="20"/>
        <v>2910.2163812558078</v>
      </c>
      <c r="AH38" s="131">
        <f t="shared" si="21"/>
        <v>77.980074524539333</v>
      </c>
      <c r="AI38" s="90">
        <f t="shared" si="22"/>
        <v>71</v>
      </c>
    </row>
    <row r="39" spans="1:35" x14ac:dyDescent="0.2">
      <c r="A39" s="6">
        <v>235</v>
      </c>
      <c r="B39" s="92" t="s">
        <v>72</v>
      </c>
      <c r="C39" s="270">
        <v>1013.3333333333333</v>
      </c>
      <c r="D39" s="273">
        <f t="shared" si="0"/>
        <v>30.403040304030398</v>
      </c>
      <c r="E39" s="90">
        <f t="shared" si="1"/>
        <v>77</v>
      </c>
      <c r="F39" s="72">
        <v>6440</v>
      </c>
      <c r="G39" s="273">
        <f t="shared" si="2"/>
        <v>126.02739726027397</v>
      </c>
      <c r="H39" s="90">
        <f t="shared" si="3"/>
        <v>15</v>
      </c>
      <c r="I39" s="130">
        <v>2260</v>
      </c>
      <c r="J39" s="131">
        <f t="shared" si="4"/>
        <v>56.499999999999993</v>
      </c>
      <c r="K39" s="90">
        <f t="shared" si="5"/>
        <v>90</v>
      </c>
      <c r="L39" s="164">
        <v>4160</v>
      </c>
      <c r="M39" s="131">
        <f t="shared" si="6"/>
        <v>55.76407506702413</v>
      </c>
      <c r="N39" s="88">
        <f t="shared" si="7"/>
        <v>54</v>
      </c>
      <c r="O39" s="108">
        <v>2066.6666666666665</v>
      </c>
      <c r="P39" s="131">
        <f t="shared" si="8"/>
        <v>108.77192982456138</v>
      </c>
      <c r="Q39" s="88">
        <f t="shared" si="9"/>
        <v>5</v>
      </c>
      <c r="R39" s="130">
        <v>2033.3333333333335</v>
      </c>
      <c r="S39" s="131">
        <f t="shared" si="10"/>
        <v>69.326059779520406</v>
      </c>
      <c r="T39" s="88">
        <f t="shared" si="11"/>
        <v>39</v>
      </c>
      <c r="U39" s="108">
        <v>3075</v>
      </c>
      <c r="V39" s="131">
        <f t="shared" si="12"/>
        <v>84.108315098468267</v>
      </c>
      <c r="W39" s="88">
        <f t="shared" si="13"/>
        <v>62</v>
      </c>
      <c r="X39" s="108"/>
      <c r="Y39" s="131"/>
      <c r="Z39" s="88"/>
      <c r="AA39" s="89">
        <v>5458.3333333333339</v>
      </c>
      <c r="AB39" s="131">
        <f t="shared" si="16"/>
        <v>210.097510905825</v>
      </c>
      <c r="AC39" s="88">
        <f t="shared" si="17"/>
        <v>7</v>
      </c>
      <c r="AD39" s="132">
        <v>2193.5483870967746</v>
      </c>
      <c r="AE39" s="131">
        <f t="shared" si="18"/>
        <v>98.013779584306278</v>
      </c>
      <c r="AF39" s="90">
        <f t="shared" si="19"/>
        <v>27</v>
      </c>
      <c r="AG39" s="108">
        <f t="shared" si="20"/>
        <v>3188.912783751493</v>
      </c>
      <c r="AH39" s="131">
        <f t="shared" si="21"/>
        <v>85.447823787553403</v>
      </c>
      <c r="AI39" s="90">
        <f t="shared" si="22"/>
        <v>45</v>
      </c>
    </row>
    <row r="40" spans="1:35" x14ac:dyDescent="0.2">
      <c r="A40" s="6">
        <v>236</v>
      </c>
      <c r="B40" s="86" t="s">
        <v>110</v>
      </c>
      <c r="C40" s="269">
        <v>920</v>
      </c>
      <c r="D40" s="273">
        <f t="shared" si="0"/>
        <v>27.602760276027606</v>
      </c>
      <c r="E40" s="90">
        <f t="shared" si="1"/>
        <v>84</v>
      </c>
      <c r="F40" s="72">
        <v>4980</v>
      </c>
      <c r="G40" s="273">
        <f t="shared" si="2"/>
        <v>97.455968688845402</v>
      </c>
      <c r="H40" s="90">
        <f t="shared" si="3"/>
        <v>49</v>
      </c>
      <c r="I40" s="130">
        <v>3200</v>
      </c>
      <c r="J40" s="131">
        <f t="shared" si="4"/>
        <v>80</v>
      </c>
      <c r="K40" s="90">
        <f t="shared" si="5"/>
        <v>69</v>
      </c>
      <c r="L40" s="164">
        <v>3850</v>
      </c>
      <c r="M40" s="131">
        <f t="shared" si="6"/>
        <v>51.608579088471849</v>
      </c>
      <c r="N40" s="88">
        <f t="shared" si="7"/>
        <v>84</v>
      </c>
      <c r="O40" s="108">
        <v>1500</v>
      </c>
      <c r="P40" s="131">
        <f t="shared" si="8"/>
        <v>78.94736842105263</v>
      </c>
      <c r="Q40" s="88">
        <f t="shared" si="9"/>
        <v>43</v>
      </c>
      <c r="R40" s="130">
        <v>2133.3333333333335</v>
      </c>
      <c r="S40" s="131">
        <f t="shared" si="10"/>
        <v>72.735538129332895</v>
      </c>
      <c r="T40" s="88">
        <f t="shared" si="11"/>
        <v>26</v>
      </c>
      <c r="U40" s="108">
        <v>3113</v>
      </c>
      <c r="V40" s="131">
        <f t="shared" si="12"/>
        <v>85.147702407002186</v>
      </c>
      <c r="W40" s="88">
        <f t="shared" si="13"/>
        <v>60</v>
      </c>
      <c r="X40" s="108"/>
      <c r="Y40" s="131"/>
      <c r="Z40" s="88"/>
      <c r="AA40" s="89">
        <v>3333.3333333333339</v>
      </c>
      <c r="AB40" s="131">
        <f t="shared" si="16"/>
        <v>128.30382345393895</v>
      </c>
      <c r="AC40" s="88">
        <f t="shared" si="17"/>
        <v>50</v>
      </c>
      <c r="AD40" s="132">
        <v>2007.168458781362</v>
      </c>
      <c r="AE40" s="131">
        <f t="shared" si="18"/>
        <v>89.685811384332524</v>
      </c>
      <c r="AF40" s="90">
        <f t="shared" si="19"/>
        <v>45</v>
      </c>
      <c r="AG40" s="108">
        <f t="shared" si="20"/>
        <v>2781.870569494225</v>
      </c>
      <c r="AH40" s="131">
        <f t="shared" si="21"/>
        <v>74.541012044325427</v>
      </c>
      <c r="AI40" s="90">
        <f t="shared" si="22"/>
        <v>81</v>
      </c>
    </row>
    <row r="41" spans="1:35" x14ac:dyDescent="0.2">
      <c r="A41" s="6">
        <v>237</v>
      </c>
      <c r="B41" s="93" t="s">
        <v>113</v>
      </c>
      <c r="C41" s="271">
        <v>800</v>
      </c>
      <c r="D41" s="273">
        <f t="shared" si="0"/>
        <v>24.002400240024002</v>
      </c>
      <c r="E41" s="90">
        <f t="shared" si="1"/>
        <v>92</v>
      </c>
      <c r="F41" s="72">
        <v>2600</v>
      </c>
      <c r="G41" s="273">
        <f t="shared" si="2"/>
        <v>50.880626223091973</v>
      </c>
      <c r="H41" s="90">
        <f t="shared" si="3"/>
        <v>97</v>
      </c>
      <c r="I41" s="130">
        <v>2650</v>
      </c>
      <c r="J41" s="131">
        <f t="shared" si="4"/>
        <v>66.25</v>
      </c>
      <c r="K41" s="90">
        <f t="shared" si="5"/>
        <v>84</v>
      </c>
      <c r="L41" s="164">
        <v>3800</v>
      </c>
      <c r="M41" s="131">
        <f t="shared" si="6"/>
        <v>50.938337801608583</v>
      </c>
      <c r="N41" s="88">
        <f t="shared" si="7"/>
        <v>90</v>
      </c>
      <c r="O41" s="108">
        <v>1566.6666666666665</v>
      </c>
      <c r="P41" s="131">
        <f t="shared" si="8"/>
        <v>82.456140350877178</v>
      </c>
      <c r="Q41" s="88">
        <f t="shared" si="9"/>
        <v>37</v>
      </c>
      <c r="R41" s="130">
        <v>2166.6666666666665</v>
      </c>
      <c r="S41" s="131">
        <f t="shared" si="10"/>
        <v>73.872030912603705</v>
      </c>
      <c r="T41" s="88">
        <f t="shared" si="11"/>
        <v>22</v>
      </c>
      <c r="U41" s="108">
        <v>3806</v>
      </c>
      <c r="V41" s="131">
        <f t="shared" si="12"/>
        <v>104.10284463894968</v>
      </c>
      <c r="W41" s="88">
        <f t="shared" si="13"/>
        <v>47</v>
      </c>
      <c r="X41" s="108"/>
      <c r="Y41" s="131"/>
      <c r="Z41" s="88"/>
      <c r="AA41" s="89">
        <v>1750</v>
      </c>
      <c r="AB41" s="131">
        <f t="shared" si="16"/>
        <v>67.359507313317934</v>
      </c>
      <c r="AC41" s="88">
        <f t="shared" si="17"/>
        <v>92</v>
      </c>
      <c r="AD41" s="132">
        <v>1704.8984468339308</v>
      </c>
      <c r="AE41" s="131">
        <f t="shared" si="18"/>
        <v>76.179555265144359</v>
      </c>
      <c r="AF41" s="90">
        <f t="shared" si="19"/>
        <v>74</v>
      </c>
      <c r="AG41" s="108">
        <f t="shared" si="20"/>
        <v>2316.025753351918</v>
      </c>
      <c r="AH41" s="131">
        <f t="shared" si="21"/>
        <v>62.058567881884187</v>
      </c>
      <c r="AI41" s="90">
        <f t="shared" si="22"/>
        <v>97</v>
      </c>
    </row>
    <row r="42" spans="1:35" x14ac:dyDescent="0.2">
      <c r="A42" s="6">
        <v>238</v>
      </c>
      <c r="B42" s="93" t="s">
        <v>116</v>
      </c>
      <c r="C42" s="271">
        <v>666.66666666666674</v>
      </c>
      <c r="D42" s="273">
        <f t="shared" si="0"/>
        <v>20.002000200020003</v>
      </c>
      <c r="E42" s="90">
        <f t="shared" si="1"/>
        <v>98</v>
      </c>
      <c r="F42" s="72">
        <v>4290</v>
      </c>
      <c r="G42" s="273">
        <f t="shared" si="2"/>
        <v>83.953033268101763</v>
      </c>
      <c r="H42" s="90">
        <f t="shared" si="3"/>
        <v>64</v>
      </c>
      <c r="I42" s="130">
        <v>1700</v>
      </c>
      <c r="J42" s="131">
        <f t="shared" si="4"/>
        <v>42.5</v>
      </c>
      <c r="K42" s="90">
        <f t="shared" si="5"/>
        <v>97</v>
      </c>
      <c r="L42" s="164">
        <v>4100</v>
      </c>
      <c r="M42" s="131">
        <f t="shared" si="6"/>
        <v>54.959785522788209</v>
      </c>
      <c r="N42" s="88">
        <f t="shared" si="7"/>
        <v>60</v>
      </c>
      <c r="O42" s="108">
        <v>1100</v>
      </c>
      <c r="P42" s="131">
        <f t="shared" si="8"/>
        <v>57.894736842105267</v>
      </c>
      <c r="Q42" s="88">
        <f t="shared" si="9"/>
        <v>87</v>
      </c>
      <c r="R42" s="130">
        <v>1433.3333333333335</v>
      </c>
      <c r="S42" s="131">
        <f t="shared" si="10"/>
        <v>48.869189680645533</v>
      </c>
      <c r="T42" s="88">
        <f t="shared" si="11"/>
        <v>93</v>
      </c>
      <c r="U42" s="108">
        <v>3113</v>
      </c>
      <c r="V42" s="131">
        <f t="shared" si="12"/>
        <v>85.147702407002186</v>
      </c>
      <c r="W42" s="88">
        <f t="shared" si="13"/>
        <v>60</v>
      </c>
      <c r="X42" s="108"/>
      <c r="Y42" s="131"/>
      <c r="Z42" s="88"/>
      <c r="AA42" s="89">
        <v>1750</v>
      </c>
      <c r="AB42" s="131">
        <f t="shared" si="16"/>
        <v>67.359507313317934</v>
      </c>
      <c r="AC42" s="88">
        <f t="shared" si="17"/>
        <v>92</v>
      </c>
      <c r="AD42" s="132">
        <v>1772.9988052568701</v>
      </c>
      <c r="AE42" s="131">
        <f t="shared" si="18"/>
        <v>79.222466722827079</v>
      </c>
      <c r="AF42" s="90">
        <f t="shared" si="19"/>
        <v>69</v>
      </c>
      <c r="AG42" s="108">
        <f t="shared" si="20"/>
        <v>2213.9998672507631</v>
      </c>
      <c r="AH42" s="131">
        <f t="shared" si="21"/>
        <v>59.324755285390218</v>
      </c>
      <c r="AI42" s="90">
        <f t="shared" si="22"/>
        <v>98</v>
      </c>
    </row>
    <row r="43" spans="1:35" x14ac:dyDescent="0.2">
      <c r="A43" s="6">
        <v>239</v>
      </c>
      <c r="B43" s="93" t="s">
        <v>87</v>
      </c>
      <c r="C43" s="271">
        <v>1100</v>
      </c>
      <c r="D43" s="273">
        <f t="shared" si="0"/>
        <v>33.003300330032999</v>
      </c>
      <c r="E43" s="90">
        <f t="shared" si="1"/>
        <v>70</v>
      </c>
      <c r="F43" s="72">
        <v>7220</v>
      </c>
      <c r="G43" s="273">
        <f t="shared" si="2"/>
        <v>141.29158512720156</v>
      </c>
      <c r="H43" s="90">
        <f t="shared" si="3"/>
        <v>6</v>
      </c>
      <c r="I43" s="130">
        <v>4500</v>
      </c>
      <c r="J43" s="131">
        <f t="shared" si="4"/>
        <v>112.5</v>
      </c>
      <c r="K43" s="90">
        <f t="shared" si="5"/>
        <v>32</v>
      </c>
      <c r="L43" s="164">
        <v>4050</v>
      </c>
      <c r="M43" s="131">
        <f t="shared" si="6"/>
        <v>54.289544235924936</v>
      </c>
      <c r="N43" s="88">
        <f t="shared" si="7"/>
        <v>64</v>
      </c>
      <c r="O43" s="108">
        <v>1233.3333333333333</v>
      </c>
      <c r="P43" s="131">
        <f t="shared" si="8"/>
        <v>64.912280701754383</v>
      </c>
      <c r="Q43" s="88">
        <f t="shared" si="9"/>
        <v>65</v>
      </c>
      <c r="R43" s="130">
        <v>1766.6666666666665</v>
      </c>
      <c r="S43" s="131">
        <f t="shared" si="10"/>
        <v>60.23411751335378</v>
      </c>
      <c r="T43" s="88">
        <f t="shared" si="11"/>
        <v>70</v>
      </c>
      <c r="U43" s="108">
        <v>6506</v>
      </c>
      <c r="V43" s="131">
        <f t="shared" si="12"/>
        <v>177.95404814004377</v>
      </c>
      <c r="W43" s="88">
        <f t="shared" si="13"/>
        <v>13</v>
      </c>
      <c r="X43" s="108"/>
      <c r="Y43" s="131"/>
      <c r="Z43" s="88"/>
      <c r="AA43" s="89">
        <v>4000</v>
      </c>
      <c r="AB43" s="131">
        <f t="shared" si="16"/>
        <v>153.96458814472672</v>
      </c>
      <c r="AC43" s="88">
        <f t="shared" si="17"/>
        <v>36</v>
      </c>
      <c r="AD43" s="132">
        <v>2059.7371565113503</v>
      </c>
      <c r="AE43" s="131">
        <f t="shared" si="18"/>
        <v>92.034725492017444</v>
      </c>
      <c r="AF43" s="90">
        <f t="shared" si="19"/>
        <v>40</v>
      </c>
      <c r="AG43" s="108">
        <f t="shared" si="20"/>
        <v>3603.9707951679279</v>
      </c>
      <c r="AH43" s="131">
        <f t="shared" si="21"/>
        <v>96.569421092388211</v>
      </c>
      <c r="AI43" s="90">
        <f t="shared" si="22"/>
        <v>13</v>
      </c>
    </row>
    <row r="44" spans="1:35" x14ac:dyDescent="0.2">
      <c r="A44" s="17">
        <v>240</v>
      </c>
      <c r="B44" s="94" t="s">
        <v>118</v>
      </c>
      <c r="C44" s="272">
        <v>1806.6666666666665</v>
      </c>
      <c r="D44" s="275">
        <f t="shared" si="0"/>
        <v>54.205420542054206</v>
      </c>
      <c r="E44" s="98">
        <f t="shared" si="1"/>
        <v>32</v>
      </c>
      <c r="F44" s="73">
        <v>5240</v>
      </c>
      <c r="G44" s="275">
        <f t="shared" si="2"/>
        <v>102.5440313111546</v>
      </c>
      <c r="H44" s="98">
        <f t="shared" si="3"/>
        <v>36</v>
      </c>
      <c r="I44" s="133">
        <v>4550</v>
      </c>
      <c r="J44" s="134">
        <f t="shared" si="4"/>
        <v>113.75</v>
      </c>
      <c r="K44" s="98">
        <f t="shared" si="5"/>
        <v>30</v>
      </c>
      <c r="L44" s="255">
        <v>5640</v>
      </c>
      <c r="M44" s="134">
        <f t="shared" si="6"/>
        <v>75.603217158176932</v>
      </c>
      <c r="N44" s="96">
        <f t="shared" si="7"/>
        <v>19</v>
      </c>
      <c r="O44" s="110">
        <v>1400</v>
      </c>
      <c r="P44" s="134">
        <f t="shared" si="8"/>
        <v>73.68421052631578</v>
      </c>
      <c r="Q44" s="96">
        <f t="shared" si="9"/>
        <v>54</v>
      </c>
      <c r="R44" s="133">
        <v>2266.6666666666665</v>
      </c>
      <c r="S44" s="134">
        <f t="shared" si="10"/>
        <v>77.281509262416179</v>
      </c>
      <c r="T44" s="96">
        <f t="shared" si="11"/>
        <v>14</v>
      </c>
      <c r="U44" s="110">
        <v>7425</v>
      </c>
      <c r="V44" s="134">
        <f t="shared" si="12"/>
        <v>203.09080962800877</v>
      </c>
      <c r="W44" s="96">
        <f t="shared" si="13"/>
        <v>9</v>
      </c>
      <c r="X44" s="110"/>
      <c r="Y44" s="134"/>
      <c r="Z44" s="96"/>
      <c r="AA44" s="97">
        <v>5916.6666666666679</v>
      </c>
      <c r="AB44" s="134">
        <f t="shared" si="16"/>
        <v>227.73928663074165</v>
      </c>
      <c r="AC44" s="96">
        <f t="shared" si="17"/>
        <v>5</v>
      </c>
      <c r="AD44" s="135">
        <v>1939.0681003584232</v>
      </c>
      <c r="AE44" s="134">
        <f t="shared" si="18"/>
        <v>86.642899926649832</v>
      </c>
      <c r="AF44" s="98">
        <f t="shared" si="19"/>
        <v>49</v>
      </c>
      <c r="AG44" s="110">
        <f t="shared" si="20"/>
        <v>4020.452011150936</v>
      </c>
      <c r="AH44" s="134">
        <f t="shared" si="21"/>
        <v>107.72915356781714</v>
      </c>
      <c r="AI44" s="98">
        <f t="shared" si="22"/>
        <v>5</v>
      </c>
    </row>
    <row r="45" spans="1:35" x14ac:dyDescent="0.2">
      <c r="A45" s="3">
        <v>241</v>
      </c>
      <c r="B45" s="80" t="s">
        <v>123</v>
      </c>
      <c r="C45" s="268">
        <v>1066.6666666666667</v>
      </c>
      <c r="D45" s="274">
        <f t="shared" si="0"/>
        <v>32.003200320032008</v>
      </c>
      <c r="E45" s="84">
        <f t="shared" si="1"/>
        <v>73</v>
      </c>
      <c r="F45" s="71">
        <v>8210</v>
      </c>
      <c r="G45" s="274">
        <f t="shared" si="2"/>
        <v>160.66536203522506</v>
      </c>
      <c r="H45" s="84">
        <f t="shared" si="3"/>
        <v>2</v>
      </c>
      <c r="I45" s="127">
        <v>2300</v>
      </c>
      <c r="J45" s="128">
        <f t="shared" si="4"/>
        <v>57.499999999999993</v>
      </c>
      <c r="K45" s="84">
        <f t="shared" si="5"/>
        <v>88</v>
      </c>
      <c r="L45" s="254">
        <v>7840</v>
      </c>
      <c r="M45" s="128">
        <f t="shared" si="6"/>
        <v>105.09383378016086</v>
      </c>
      <c r="N45" s="82">
        <f t="shared" si="7"/>
        <v>2</v>
      </c>
      <c r="O45" s="106">
        <v>1100</v>
      </c>
      <c r="P45" s="128">
        <f t="shared" si="8"/>
        <v>57.894736842105267</v>
      </c>
      <c r="Q45" s="82">
        <f t="shared" si="9"/>
        <v>87</v>
      </c>
      <c r="R45" s="127">
        <v>1633.3333333333335</v>
      </c>
      <c r="S45" s="128">
        <f t="shared" si="10"/>
        <v>55.688146380270489</v>
      </c>
      <c r="T45" s="82">
        <f t="shared" si="11"/>
        <v>84</v>
      </c>
      <c r="U45" s="106">
        <v>4781</v>
      </c>
      <c r="V45" s="128">
        <f t="shared" si="12"/>
        <v>130.77133479212253</v>
      </c>
      <c r="W45" s="82">
        <f t="shared" si="13"/>
        <v>35</v>
      </c>
      <c r="X45" s="106">
        <v>2125</v>
      </c>
      <c r="Y45" s="128">
        <f t="shared" si="14"/>
        <v>106.25</v>
      </c>
      <c r="Z45" s="82">
        <f t="shared" si="15"/>
        <v>12</v>
      </c>
      <c r="AA45" s="83">
        <v>4750</v>
      </c>
      <c r="AB45" s="128">
        <f t="shared" si="16"/>
        <v>182.83294842186297</v>
      </c>
      <c r="AC45" s="82">
        <f t="shared" si="17"/>
        <v>16</v>
      </c>
      <c r="AD45" s="129">
        <v>1904.4205495818401</v>
      </c>
      <c r="AE45" s="128">
        <f t="shared" si="18"/>
        <v>85.09475199203932</v>
      </c>
      <c r="AF45" s="84">
        <f t="shared" si="19"/>
        <v>53</v>
      </c>
      <c r="AG45" s="106">
        <f t="shared" si="20"/>
        <v>3731.713394397982</v>
      </c>
      <c r="AH45" s="128">
        <f t="shared" si="21"/>
        <v>99.992320321489331</v>
      </c>
      <c r="AI45" s="84">
        <f t="shared" si="22"/>
        <v>10</v>
      </c>
    </row>
    <row r="46" spans="1:35" x14ac:dyDescent="0.2">
      <c r="A46" s="6">
        <v>242</v>
      </c>
      <c r="B46" s="86" t="s">
        <v>126</v>
      </c>
      <c r="C46" s="269">
        <v>1400</v>
      </c>
      <c r="D46" s="273">
        <f t="shared" si="0"/>
        <v>42.004200420042004</v>
      </c>
      <c r="E46" s="90">
        <f t="shared" si="1"/>
        <v>48</v>
      </c>
      <c r="F46" s="72">
        <v>5240</v>
      </c>
      <c r="G46" s="273">
        <f t="shared" si="2"/>
        <v>102.5440313111546</v>
      </c>
      <c r="H46" s="90">
        <f t="shared" si="3"/>
        <v>36</v>
      </c>
      <c r="I46" s="130">
        <v>3600</v>
      </c>
      <c r="J46" s="131">
        <f t="shared" si="4"/>
        <v>90</v>
      </c>
      <c r="K46" s="90">
        <f t="shared" si="5"/>
        <v>58</v>
      </c>
      <c r="L46" s="164">
        <v>6600</v>
      </c>
      <c r="M46" s="131">
        <f t="shared" si="6"/>
        <v>88.471849865951739</v>
      </c>
      <c r="N46" s="88">
        <f t="shared" si="7"/>
        <v>12</v>
      </c>
      <c r="O46" s="108">
        <v>1133.3333333333333</v>
      </c>
      <c r="P46" s="131">
        <f t="shared" si="8"/>
        <v>59.649122807017541</v>
      </c>
      <c r="Q46" s="88">
        <f t="shared" si="9"/>
        <v>84</v>
      </c>
      <c r="R46" s="130">
        <v>1600</v>
      </c>
      <c r="S46" s="131">
        <f t="shared" si="10"/>
        <v>54.551653596999664</v>
      </c>
      <c r="T46" s="88">
        <f t="shared" si="11"/>
        <v>86</v>
      </c>
      <c r="U46" s="108">
        <v>3938</v>
      </c>
      <c r="V46" s="131">
        <f t="shared" si="12"/>
        <v>107.71334792122538</v>
      </c>
      <c r="W46" s="88">
        <f t="shared" si="13"/>
        <v>43</v>
      </c>
      <c r="X46" s="108"/>
      <c r="Y46" s="131"/>
      <c r="Z46" s="88"/>
      <c r="AA46" s="89">
        <v>4166.666666666667</v>
      </c>
      <c r="AB46" s="131">
        <f t="shared" si="16"/>
        <v>160.37977931742367</v>
      </c>
      <c r="AC46" s="88">
        <f t="shared" si="17"/>
        <v>29</v>
      </c>
      <c r="AD46" s="132">
        <v>1614.0979689366786</v>
      </c>
      <c r="AE46" s="131">
        <f t="shared" si="18"/>
        <v>72.122339988234074</v>
      </c>
      <c r="AF46" s="90">
        <f t="shared" si="19"/>
        <v>81</v>
      </c>
      <c r="AG46" s="108">
        <f t="shared" si="20"/>
        <v>3254.6775521040754</v>
      </c>
      <c r="AH46" s="131">
        <f t="shared" si="21"/>
        <v>87.210009434728704</v>
      </c>
      <c r="AI46" s="90">
        <f t="shared" si="22"/>
        <v>41</v>
      </c>
    </row>
    <row r="47" spans="1:35" x14ac:dyDescent="0.2">
      <c r="A47" s="6">
        <v>243</v>
      </c>
      <c r="B47" s="86" t="s">
        <v>129</v>
      </c>
      <c r="C47" s="269">
        <v>1213.3333333333333</v>
      </c>
      <c r="D47" s="273">
        <f t="shared" si="0"/>
        <v>36.403640364036399</v>
      </c>
      <c r="E47" s="90">
        <f t="shared" si="1"/>
        <v>65</v>
      </c>
      <c r="F47" s="72">
        <v>5550</v>
      </c>
      <c r="G47" s="273">
        <f t="shared" si="2"/>
        <v>108.6105675146771</v>
      </c>
      <c r="H47" s="90">
        <f t="shared" si="3"/>
        <v>30</v>
      </c>
      <c r="I47" s="130">
        <v>5000</v>
      </c>
      <c r="J47" s="131">
        <f t="shared" si="4"/>
        <v>125</v>
      </c>
      <c r="K47" s="90">
        <f t="shared" si="5"/>
        <v>20</v>
      </c>
      <c r="L47" s="164">
        <v>3840</v>
      </c>
      <c r="M47" s="131">
        <f t="shared" si="6"/>
        <v>51.474530831099194</v>
      </c>
      <c r="N47" s="88">
        <f t="shared" si="7"/>
        <v>85</v>
      </c>
      <c r="O47" s="108">
        <v>1200</v>
      </c>
      <c r="P47" s="131">
        <f t="shared" si="8"/>
        <v>63.157894736842103</v>
      </c>
      <c r="Q47" s="88">
        <f t="shared" si="9"/>
        <v>73</v>
      </c>
      <c r="R47" s="130">
        <v>1200</v>
      </c>
      <c r="S47" s="131">
        <f t="shared" si="10"/>
        <v>40.913740197749746</v>
      </c>
      <c r="T47" s="88">
        <f t="shared" si="11"/>
        <v>97</v>
      </c>
      <c r="U47" s="108">
        <v>6694</v>
      </c>
      <c r="V47" s="131">
        <f t="shared" si="12"/>
        <v>183.09628008752736</v>
      </c>
      <c r="W47" s="88">
        <f t="shared" si="13"/>
        <v>10</v>
      </c>
      <c r="X47" s="108"/>
      <c r="Y47" s="131"/>
      <c r="Z47" s="88"/>
      <c r="AA47" s="89">
        <v>1750</v>
      </c>
      <c r="AB47" s="131">
        <f t="shared" si="16"/>
        <v>67.359507313317934</v>
      </c>
      <c r="AC47" s="88">
        <f t="shared" si="17"/>
        <v>92</v>
      </c>
      <c r="AD47" s="132">
        <v>1903.2258064516132</v>
      </c>
      <c r="AE47" s="131">
        <f t="shared" si="18"/>
        <v>85.041367580501031</v>
      </c>
      <c r="AF47" s="90">
        <f t="shared" si="19"/>
        <v>54</v>
      </c>
      <c r="AG47" s="108">
        <f t="shared" si="20"/>
        <v>3150.0621266427715</v>
      </c>
      <c r="AH47" s="131">
        <f t="shared" si="21"/>
        <v>84.406809395572651</v>
      </c>
      <c r="AI47" s="90">
        <f t="shared" si="22"/>
        <v>46</v>
      </c>
    </row>
    <row r="48" spans="1:35" x14ac:dyDescent="0.2">
      <c r="A48" s="6">
        <v>244</v>
      </c>
      <c r="B48" s="86" t="s">
        <v>129</v>
      </c>
      <c r="C48" s="269">
        <v>980</v>
      </c>
      <c r="D48" s="273">
        <f t="shared" si="0"/>
        <v>29.402940294029399</v>
      </c>
      <c r="E48" s="90">
        <f t="shared" si="1"/>
        <v>81</v>
      </c>
      <c r="F48" s="72">
        <v>5780</v>
      </c>
      <c r="G48" s="273">
        <f t="shared" si="2"/>
        <v>113.11154598825833</v>
      </c>
      <c r="H48" s="90">
        <f t="shared" si="3"/>
        <v>26</v>
      </c>
      <c r="I48" s="130">
        <v>3800</v>
      </c>
      <c r="J48" s="131">
        <f t="shared" si="4"/>
        <v>95</v>
      </c>
      <c r="K48" s="90">
        <f t="shared" si="5"/>
        <v>54</v>
      </c>
      <c r="L48" s="164">
        <v>4260</v>
      </c>
      <c r="M48" s="131">
        <f t="shared" si="6"/>
        <v>57.104557640750677</v>
      </c>
      <c r="N48" s="88">
        <f t="shared" si="7"/>
        <v>48</v>
      </c>
      <c r="O48" s="108">
        <v>933.33333333333326</v>
      </c>
      <c r="P48" s="131">
        <f t="shared" si="8"/>
        <v>49.122807017543856</v>
      </c>
      <c r="Q48" s="88">
        <f t="shared" si="9"/>
        <v>99</v>
      </c>
      <c r="R48" s="130">
        <v>1200</v>
      </c>
      <c r="S48" s="131">
        <f t="shared" si="10"/>
        <v>40.913740197749746</v>
      </c>
      <c r="T48" s="88">
        <f t="shared" si="11"/>
        <v>97</v>
      </c>
      <c r="U48" s="108">
        <v>4388</v>
      </c>
      <c r="V48" s="131">
        <f t="shared" si="12"/>
        <v>120.02188183807441</v>
      </c>
      <c r="W48" s="88">
        <f t="shared" si="13"/>
        <v>37</v>
      </c>
      <c r="X48" s="108">
        <v>2000</v>
      </c>
      <c r="Y48" s="131">
        <f t="shared" si="14"/>
        <v>100</v>
      </c>
      <c r="Z48" s="88">
        <f t="shared" si="15"/>
        <v>15</v>
      </c>
      <c r="AA48" s="89">
        <v>3583.3333333333339</v>
      </c>
      <c r="AB48" s="131">
        <f t="shared" si="16"/>
        <v>137.92661021298437</v>
      </c>
      <c r="AC48" s="88">
        <f t="shared" si="17"/>
        <v>46</v>
      </c>
      <c r="AD48" s="132">
        <v>1813.6200716845881</v>
      </c>
      <c r="AE48" s="131">
        <f t="shared" si="18"/>
        <v>81.03753671512905</v>
      </c>
      <c r="AF48" s="90">
        <f t="shared" si="19"/>
        <v>65</v>
      </c>
      <c r="AG48" s="108">
        <f t="shared" si="20"/>
        <v>2970.9207487056956</v>
      </c>
      <c r="AH48" s="131">
        <f t="shared" si="21"/>
        <v>79.606665292221209</v>
      </c>
      <c r="AI48" s="90">
        <f t="shared" si="22"/>
        <v>64</v>
      </c>
    </row>
    <row r="49" spans="1:35" x14ac:dyDescent="0.2">
      <c r="A49" s="6">
        <v>245</v>
      </c>
      <c r="B49" s="92" t="s">
        <v>133</v>
      </c>
      <c r="C49" s="270">
        <v>1060</v>
      </c>
      <c r="D49" s="273">
        <f t="shared" si="0"/>
        <v>31.803180318031803</v>
      </c>
      <c r="E49" s="90">
        <f t="shared" si="1"/>
        <v>74</v>
      </c>
      <c r="F49" s="72">
        <v>4150</v>
      </c>
      <c r="G49" s="273">
        <f t="shared" si="2"/>
        <v>81.213307240704495</v>
      </c>
      <c r="H49" s="90">
        <f t="shared" si="3"/>
        <v>67</v>
      </c>
      <c r="I49" s="130">
        <v>3500</v>
      </c>
      <c r="J49" s="131">
        <f t="shared" si="4"/>
        <v>87.5</v>
      </c>
      <c r="K49" s="90">
        <f t="shared" si="5"/>
        <v>60</v>
      </c>
      <c r="L49" s="164">
        <v>4090</v>
      </c>
      <c r="M49" s="131">
        <f t="shared" si="6"/>
        <v>54.825737265415555</v>
      </c>
      <c r="N49" s="88">
        <f t="shared" si="7"/>
        <v>61</v>
      </c>
      <c r="O49" s="108">
        <v>1166.6666666666667</v>
      </c>
      <c r="P49" s="131">
        <f t="shared" si="8"/>
        <v>61.403508771929829</v>
      </c>
      <c r="Q49" s="88">
        <f t="shared" si="9"/>
        <v>80</v>
      </c>
      <c r="R49" s="130">
        <v>1766.6666666666665</v>
      </c>
      <c r="S49" s="131">
        <f t="shared" si="10"/>
        <v>60.23411751335378</v>
      </c>
      <c r="T49" s="88">
        <f t="shared" si="11"/>
        <v>70</v>
      </c>
      <c r="U49" s="108">
        <v>5119</v>
      </c>
      <c r="V49" s="131">
        <f t="shared" si="12"/>
        <v>140.0164113785558</v>
      </c>
      <c r="W49" s="88">
        <f t="shared" si="13"/>
        <v>25</v>
      </c>
      <c r="X49" s="108">
        <v>2050</v>
      </c>
      <c r="Y49" s="131">
        <f t="shared" si="14"/>
        <v>102.49999999999999</v>
      </c>
      <c r="Z49" s="88">
        <f t="shared" si="15"/>
        <v>14</v>
      </c>
      <c r="AA49" s="89">
        <v>3333.3333333333339</v>
      </c>
      <c r="AB49" s="131">
        <f t="shared" si="16"/>
        <v>128.30382345393895</v>
      </c>
      <c r="AC49" s="88">
        <f t="shared" si="17"/>
        <v>50</v>
      </c>
      <c r="AD49" s="132">
        <v>1770.6093189964158</v>
      </c>
      <c r="AE49" s="131">
        <f t="shared" si="18"/>
        <v>79.115697899750486</v>
      </c>
      <c r="AF49" s="90">
        <f t="shared" si="19"/>
        <v>70</v>
      </c>
      <c r="AG49" s="108">
        <f t="shared" si="20"/>
        <v>2884.0306650736757</v>
      </c>
      <c r="AH49" s="131">
        <f t="shared" si="21"/>
        <v>77.278420821909862</v>
      </c>
      <c r="AI49" s="90">
        <f t="shared" si="22"/>
        <v>77</v>
      </c>
    </row>
    <row r="50" spans="1:35" x14ac:dyDescent="0.2">
      <c r="A50" s="6">
        <v>246</v>
      </c>
      <c r="B50" s="86" t="s">
        <v>129</v>
      </c>
      <c r="C50" s="269">
        <v>1313.3333333333335</v>
      </c>
      <c r="D50" s="273">
        <f t="shared" si="0"/>
        <v>39.40394039403941</v>
      </c>
      <c r="E50" s="90">
        <f t="shared" si="1"/>
        <v>55</v>
      </c>
      <c r="F50" s="72">
        <v>5980</v>
      </c>
      <c r="G50" s="273">
        <f t="shared" si="2"/>
        <v>117.02544031311155</v>
      </c>
      <c r="H50" s="90">
        <f t="shared" si="3"/>
        <v>23</v>
      </c>
      <c r="I50" s="130">
        <v>6200</v>
      </c>
      <c r="J50" s="131">
        <f t="shared" si="4"/>
        <v>155</v>
      </c>
      <c r="K50" s="90">
        <f t="shared" si="5"/>
        <v>6</v>
      </c>
      <c r="L50" s="164">
        <v>3920</v>
      </c>
      <c r="M50" s="131">
        <f t="shared" si="6"/>
        <v>52.546916890080432</v>
      </c>
      <c r="N50" s="88">
        <f t="shared" si="7"/>
        <v>77</v>
      </c>
      <c r="O50" s="108">
        <v>1200</v>
      </c>
      <c r="P50" s="131">
        <f t="shared" si="8"/>
        <v>63.157894736842103</v>
      </c>
      <c r="Q50" s="88">
        <f t="shared" si="9"/>
        <v>73</v>
      </c>
      <c r="R50" s="130">
        <v>2033.3333333333335</v>
      </c>
      <c r="S50" s="131">
        <f t="shared" si="10"/>
        <v>69.326059779520406</v>
      </c>
      <c r="T50" s="88">
        <f t="shared" si="11"/>
        <v>39</v>
      </c>
      <c r="U50" s="108">
        <v>6375</v>
      </c>
      <c r="V50" s="131">
        <f t="shared" si="12"/>
        <v>174.37089715536104</v>
      </c>
      <c r="W50" s="88">
        <f t="shared" si="13"/>
        <v>15</v>
      </c>
      <c r="X50" s="108"/>
      <c r="Y50" s="131"/>
      <c r="Z50" s="88"/>
      <c r="AA50" s="89">
        <v>3500</v>
      </c>
      <c r="AB50" s="131">
        <f t="shared" si="16"/>
        <v>134.71901462663587</v>
      </c>
      <c r="AC50" s="88">
        <f t="shared" si="17"/>
        <v>48</v>
      </c>
      <c r="AD50" s="132">
        <v>2281.9593787335725</v>
      </c>
      <c r="AE50" s="131">
        <f t="shared" si="18"/>
        <v>101.96422603813997</v>
      </c>
      <c r="AF50" s="90">
        <f t="shared" si="19"/>
        <v>21</v>
      </c>
      <c r="AG50" s="108">
        <f t="shared" si="20"/>
        <v>3644.8473383778046</v>
      </c>
      <c r="AH50" s="131">
        <f t="shared" si="21"/>
        <v>97.664719677861854</v>
      </c>
      <c r="AI50" s="90">
        <f t="shared" si="22"/>
        <v>12</v>
      </c>
    </row>
    <row r="51" spans="1:35" x14ac:dyDescent="0.2">
      <c r="A51" s="6">
        <v>247</v>
      </c>
      <c r="B51" s="93" t="s">
        <v>136</v>
      </c>
      <c r="C51" s="271">
        <v>973.33333333333326</v>
      </c>
      <c r="D51" s="273">
        <f t="shared" si="0"/>
        <v>29.202920292029198</v>
      </c>
      <c r="E51" s="90">
        <f t="shared" si="1"/>
        <v>82</v>
      </c>
      <c r="F51" s="72">
        <v>5150</v>
      </c>
      <c r="G51" s="273">
        <f t="shared" si="2"/>
        <v>100.78277886497065</v>
      </c>
      <c r="H51" s="90">
        <f t="shared" si="3"/>
        <v>42</v>
      </c>
      <c r="I51" s="130">
        <v>5000</v>
      </c>
      <c r="J51" s="131">
        <f t="shared" si="4"/>
        <v>125</v>
      </c>
      <c r="K51" s="90">
        <f t="shared" si="5"/>
        <v>20</v>
      </c>
      <c r="L51" s="164">
        <v>3740</v>
      </c>
      <c r="M51" s="131">
        <f t="shared" si="6"/>
        <v>50.134048257372655</v>
      </c>
      <c r="N51" s="88">
        <f t="shared" si="7"/>
        <v>94</v>
      </c>
      <c r="O51" s="108">
        <v>1233.3333333333333</v>
      </c>
      <c r="P51" s="131">
        <f t="shared" si="8"/>
        <v>64.912280701754383</v>
      </c>
      <c r="Q51" s="88">
        <f t="shared" si="9"/>
        <v>65</v>
      </c>
      <c r="R51" s="130">
        <v>1700</v>
      </c>
      <c r="S51" s="131">
        <f t="shared" si="10"/>
        <v>57.961131946812138</v>
      </c>
      <c r="T51" s="88">
        <f t="shared" si="11"/>
        <v>79</v>
      </c>
      <c r="U51" s="108">
        <v>5044</v>
      </c>
      <c r="V51" s="131">
        <f t="shared" si="12"/>
        <v>137.96498905908098</v>
      </c>
      <c r="W51" s="88">
        <f t="shared" si="13"/>
        <v>27</v>
      </c>
      <c r="X51" s="108"/>
      <c r="Y51" s="131"/>
      <c r="Z51" s="88"/>
      <c r="AA51" s="89">
        <v>1833.3333333333335</v>
      </c>
      <c r="AB51" s="131">
        <f t="shared" si="16"/>
        <v>70.567102899666409</v>
      </c>
      <c r="AC51" s="88">
        <f t="shared" si="17"/>
        <v>89</v>
      </c>
      <c r="AD51" s="132">
        <v>1928.3154121863802</v>
      </c>
      <c r="AE51" s="131">
        <f t="shared" si="18"/>
        <v>86.162440222805188</v>
      </c>
      <c r="AF51" s="90">
        <f t="shared" si="19"/>
        <v>50</v>
      </c>
      <c r="AG51" s="108">
        <f t="shared" si="20"/>
        <v>2955.8128235762642</v>
      </c>
      <c r="AH51" s="131">
        <f t="shared" si="21"/>
        <v>79.20184414727396</v>
      </c>
      <c r="AI51" s="90">
        <f t="shared" si="22"/>
        <v>67</v>
      </c>
    </row>
    <row r="52" spans="1:35" x14ac:dyDescent="0.2">
      <c r="A52" s="6">
        <v>248</v>
      </c>
      <c r="B52" s="93" t="s">
        <v>139</v>
      </c>
      <c r="C52" s="271">
        <v>1460</v>
      </c>
      <c r="D52" s="273">
        <f t="shared" si="0"/>
        <v>43.804380438043808</v>
      </c>
      <c r="E52" s="90">
        <f t="shared" si="1"/>
        <v>44</v>
      </c>
      <c r="F52" s="72">
        <v>4150</v>
      </c>
      <c r="G52" s="273">
        <f t="shared" si="2"/>
        <v>81.213307240704495</v>
      </c>
      <c r="H52" s="90">
        <f t="shared" si="3"/>
        <v>67</v>
      </c>
      <c r="I52" s="130">
        <v>2900</v>
      </c>
      <c r="J52" s="131">
        <f t="shared" si="4"/>
        <v>72.5</v>
      </c>
      <c r="K52" s="90">
        <f t="shared" si="5"/>
        <v>78</v>
      </c>
      <c r="L52" s="164">
        <v>3940</v>
      </c>
      <c r="M52" s="131">
        <f t="shared" si="6"/>
        <v>52.815013404825741</v>
      </c>
      <c r="N52" s="88">
        <f t="shared" si="7"/>
        <v>72</v>
      </c>
      <c r="O52" s="108">
        <v>1066.6666666666667</v>
      </c>
      <c r="P52" s="131">
        <f t="shared" si="8"/>
        <v>56.140350877192994</v>
      </c>
      <c r="Q52" s="88">
        <f t="shared" si="9"/>
        <v>93</v>
      </c>
      <c r="R52" s="130">
        <v>2200</v>
      </c>
      <c r="S52" s="131">
        <f t="shared" si="10"/>
        <v>75.00852369587453</v>
      </c>
      <c r="T52" s="88">
        <f t="shared" si="11"/>
        <v>17</v>
      </c>
      <c r="U52" s="108">
        <v>6019</v>
      </c>
      <c r="V52" s="131">
        <f t="shared" si="12"/>
        <v>164.63347921225383</v>
      </c>
      <c r="W52" s="88">
        <f t="shared" si="13"/>
        <v>18</v>
      </c>
      <c r="X52" s="108"/>
      <c r="Y52" s="131"/>
      <c r="Z52" s="88"/>
      <c r="AA52" s="89">
        <v>3166.666666666667</v>
      </c>
      <c r="AB52" s="131">
        <f t="shared" si="16"/>
        <v>121.88863228124198</v>
      </c>
      <c r="AC52" s="88">
        <f t="shared" si="17"/>
        <v>55</v>
      </c>
      <c r="AD52" s="132">
        <v>2077.6583034647551</v>
      </c>
      <c r="AE52" s="131">
        <f t="shared" si="18"/>
        <v>92.835491665091823</v>
      </c>
      <c r="AF52" s="90">
        <f t="shared" si="19"/>
        <v>37</v>
      </c>
      <c r="AG52" s="108">
        <f t="shared" si="20"/>
        <v>2997.7768485331208</v>
      </c>
      <c r="AH52" s="131">
        <f t="shared" si="21"/>
        <v>80.326282115035383</v>
      </c>
      <c r="AI52" s="90">
        <f t="shared" si="22"/>
        <v>62</v>
      </c>
    </row>
    <row r="53" spans="1:35" x14ac:dyDescent="0.2">
      <c r="A53" s="6">
        <v>249</v>
      </c>
      <c r="B53" s="93" t="s">
        <v>142</v>
      </c>
      <c r="C53" s="271">
        <v>1093.3333333333333</v>
      </c>
      <c r="D53" s="273">
        <f t="shared" si="0"/>
        <v>32.803280328032805</v>
      </c>
      <c r="E53" s="90">
        <f t="shared" si="1"/>
        <v>71</v>
      </c>
      <c r="F53" s="72">
        <v>3990</v>
      </c>
      <c r="G53" s="273">
        <f t="shared" si="2"/>
        <v>78.082191780821915</v>
      </c>
      <c r="H53" s="90">
        <f t="shared" si="3"/>
        <v>75</v>
      </c>
      <c r="I53" s="130">
        <v>4900</v>
      </c>
      <c r="J53" s="131">
        <f t="shared" si="4"/>
        <v>122.50000000000001</v>
      </c>
      <c r="K53" s="90">
        <f t="shared" si="5"/>
        <v>24</v>
      </c>
      <c r="L53" s="164">
        <v>4280</v>
      </c>
      <c r="M53" s="131">
        <f t="shared" si="6"/>
        <v>57.372654155495987</v>
      </c>
      <c r="N53" s="88">
        <f t="shared" si="7"/>
        <v>47</v>
      </c>
      <c r="O53" s="108">
        <v>1033.3333333333333</v>
      </c>
      <c r="P53" s="131">
        <f t="shared" si="8"/>
        <v>54.385964912280691</v>
      </c>
      <c r="Q53" s="88">
        <f t="shared" si="9"/>
        <v>95</v>
      </c>
      <c r="R53" s="130">
        <v>1466.6666666666665</v>
      </c>
      <c r="S53" s="131">
        <f t="shared" si="10"/>
        <v>50.005682463916344</v>
      </c>
      <c r="T53" s="88">
        <f t="shared" si="11"/>
        <v>92</v>
      </c>
      <c r="U53" s="108">
        <v>3806</v>
      </c>
      <c r="V53" s="131">
        <f t="shared" si="12"/>
        <v>104.10284463894968</v>
      </c>
      <c r="W53" s="88">
        <f t="shared" si="13"/>
        <v>47</v>
      </c>
      <c r="X53" s="108"/>
      <c r="Y53" s="131"/>
      <c r="Z53" s="88"/>
      <c r="AA53" s="89">
        <v>4333.3333333333339</v>
      </c>
      <c r="AB53" s="131">
        <f t="shared" si="16"/>
        <v>166.79497049012062</v>
      </c>
      <c r="AC53" s="88">
        <f t="shared" si="17"/>
        <v>23</v>
      </c>
      <c r="AD53" s="132">
        <v>1170.8482676224612</v>
      </c>
      <c r="AE53" s="131">
        <f t="shared" si="18"/>
        <v>52.316723307527312</v>
      </c>
      <c r="AF53" s="90">
        <f t="shared" si="19"/>
        <v>95</v>
      </c>
      <c r="AG53" s="108">
        <f t="shared" si="20"/>
        <v>2897.0572149210138</v>
      </c>
      <c r="AH53" s="131">
        <f t="shared" si="21"/>
        <v>77.627470925000381</v>
      </c>
      <c r="AI53" s="90">
        <f t="shared" si="22"/>
        <v>73</v>
      </c>
    </row>
    <row r="54" spans="1:35" x14ac:dyDescent="0.2">
      <c r="A54" s="17">
        <v>250</v>
      </c>
      <c r="B54" s="94" t="s">
        <v>113</v>
      </c>
      <c r="C54" s="272">
        <v>986.66666666666674</v>
      </c>
      <c r="D54" s="275">
        <f t="shared" si="0"/>
        <v>29.602960296029607</v>
      </c>
      <c r="E54" s="98">
        <f t="shared" si="1"/>
        <v>80</v>
      </c>
      <c r="F54" s="73">
        <v>6960</v>
      </c>
      <c r="G54" s="275">
        <f t="shared" si="2"/>
        <v>136.20352250489236</v>
      </c>
      <c r="H54" s="98">
        <f t="shared" si="3"/>
        <v>9</v>
      </c>
      <c r="I54" s="133">
        <v>6900</v>
      </c>
      <c r="J54" s="134">
        <f t="shared" si="4"/>
        <v>172.5</v>
      </c>
      <c r="K54" s="98">
        <f t="shared" si="5"/>
        <v>2</v>
      </c>
      <c r="L54" s="255">
        <v>4010</v>
      </c>
      <c r="M54" s="134">
        <f t="shared" si="6"/>
        <v>53.753351206434317</v>
      </c>
      <c r="N54" s="96">
        <f t="shared" si="7"/>
        <v>68</v>
      </c>
      <c r="O54" s="110">
        <v>1233.3333333333333</v>
      </c>
      <c r="P54" s="134">
        <f t="shared" si="8"/>
        <v>64.912280701754383</v>
      </c>
      <c r="Q54" s="96">
        <f t="shared" si="9"/>
        <v>65</v>
      </c>
      <c r="R54" s="133">
        <v>1233.3333333333333</v>
      </c>
      <c r="S54" s="134">
        <f t="shared" si="10"/>
        <v>42.050232981020571</v>
      </c>
      <c r="T54" s="96">
        <f t="shared" si="11"/>
        <v>96</v>
      </c>
      <c r="U54" s="110">
        <v>5044</v>
      </c>
      <c r="V54" s="134">
        <f t="shared" si="12"/>
        <v>137.96498905908098</v>
      </c>
      <c r="W54" s="96">
        <f t="shared" si="13"/>
        <v>27</v>
      </c>
      <c r="X54" s="110">
        <v>2150</v>
      </c>
      <c r="Y54" s="134">
        <f t="shared" si="14"/>
        <v>107.5</v>
      </c>
      <c r="Z54" s="96">
        <f t="shared" si="15"/>
        <v>11</v>
      </c>
      <c r="AA54" s="97">
        <v>3066.666666666667</v>
      </c>
      <c r="AB54" s="134">
        <f t="shared" si="16"/>
        <v>118.03951757762383</v>
      </c>
      <c r="AC54" s="96">
        <f t="shared" si="17"/>
        <v>58</v>
      </c>
      <c r="AD54" s="135">
        <v>1338.1123058542414</v>
      </c>
      <c r="AE54" s="134">
        <f t="shared" si="18"/>
        <v>59.790540922888354</v>
      </c>
      <c r="AF54" s="98">
        <f t="shared" si="19"/>
        <v>92</v>
      </c>
      <c r="AG54" s="110">
        <f t="shared" si="20"/>
        <v>3419.1235895393602</v>
      </c>
      <c r="AH54" s="134">
        <f t="shared" si="21"/>
        <v>91.616387715416934</v>
      </c>
      <c r="AI54" s="98">
        <f t="shared" si="22"/>
        <v>26</v>
      </c>
    </row>
    <row r="55" spans="1:35" x14ac:dyDescent="0.2">
      <c r="A55" s="3">
        <v>251</v>
      </c>
      <c r="B55" s="80" t="s">
        <v>136</v>
      </c>
      <c r="C55" s="268">
        <v>2646.666666666667</v>
      </c>
      <c r="D55" s="274">
        <f t="shared" si="0"/>
        <v>79.407940794079408</v>
      </c>
      <c r="E55" s="84">
        <f t="shared" si="1"/>
        <v>12</v>
      </c>
      <c r="F55" s="71">
        <v>6600</v>
      </c>
      <c r="G55" s="274">
        <f t="shared" si="2"/>
        <v>129.15851272015655</v>
      </c>
      <c r="H55" s="84">
        <f t="shared" si="3"/>
        <v>12</v>
      </c>
      <c r="I55" s="127">
        <v>4840</v>
      </c>
      <c r="J55" s="128">
        <f t="shared" si="4"/>
        <v>121</v>
      </c>
      <c r="K55" s="84">
        <f t="shared" si="5"/>
        <v>26</v>
      </c>
      <c r="L55" s="254">
        <v>4140</v>
      </c>
      <c r="M55" s="128">
        <f t="shared" si="6"/>
        <v>55.495978552278821</v>
      </c>
      <c r="N55" s="82">
        <f t="shared" si="7"/>
        <v>56</v>
      </c>
      <c r="O55" s="106">
        <v>1900</v>
      </c>
      <c r="P55" s="128">
        <f t="shared" si="8"/>
        <v>100</v>
      </c>
      <c r="Q55" s="82">
        <f t="shared" si="9"/>
        <v>13</v>
      </c>
      <c r="R55" s="127">
        <v>1900</v>
      </c>
      <c r="S55" s="128">
        <f t="shared" si="10"/>
        <v>64.780088646437093</v>
      </c>
      <c r="T55" s="82">
        <f t="shared" si="11"/>
        <v>54</v>
      </c>
      <c r="U55" s="106">
        <v>4856</v>
      </c>
      <c r="V55" s="128">
        <f t="shared" si="12"/>
        <v>132.82275711159735</v>
      </c>
      <c r="W55" s="82">
        <f t="shared" si="13"/>
        <v>33</v>
      </c>
      <c r="X55" s="106">
        <v>2175</v>
      </c>
      <c r="Y55" s="128">
        <f t="shared" si="14"/>
        <v>108.74999999999999</v>
      </c>
      <c r="Z55" s="82">
        <f t="shared" si="15"/>
        <v>10</v>
      </c>
      <c r="AA55" s="83">
        <v>2291.666666666667</v>
      </c>
      <c r="AB55" s="128">
        <f t="shared" si="16"/>
        <v>88.208878624583022</v>
      </c>
      <c r="AC55" s="82">
        <f t="shared" si="17"/>
        <v>79</v>
      </c>
      <c r="AD55" s="129">
        <v>2157.7060931899641</v>
      </c>
      <c r="AE55" s="128">
        <f t="shared" si="18"/>
        <v>96.412247238157462</v>
      </c>
      <c r="AF55" s="84">
        <f t="shared" si="19"/>
        <v>28</v>
      </c>
      <c r="AG55" s="106">
        <f t="shared" si="20"/>
        <v>3481.3377140581447</v>
      </c>
      <c r="AH55" s="128">
        <f t="shared" si="21"/>
        <v>93.283432852576226</v>
      </c>
      <c r="AI55" s="84">
        <f t="shared" si="22"/>
        <v>21</v>
      </c>
    </row>
    <row r="56" spans="1:35" x14ac:dyDescent="0.2">
      <c r="A56" s="6">
        <v>252</v>
      </c>
      <c r="B56" s="86" t="s">
        <v>123</v>
      </c>
      <c r="C56" s="269">
        <v>1700</v>
      </c>
      <c r="D56" s="273">
        <f t="shared" si="0"/>
        <v>51.005100510051008</v>
      </c>
      <c r="E56" s="90">
        <f t="shared" si="1"/>
        <v>37</v>
      </c>
      <c r="F56" s="72">
        <v>5770</v>
      </c>
      <c r="G56" s="273">
        <f t="shared" si="2"/>
        <v>112.91585127201567</v>
      </c>
      <c r="H56" s="90">
        <f t="shared" si="3"/>
        <v>27</v>
      </c>
      <c r="I56" s="130">
        <v>5150</v>
      </c>
      <c r="J56" s="131">
        <f t="shared" si="4"/>
        <v>128.75</v>
      </c>
      <c r="K56" s="90">
        <f t="shared" si="5"/>
        <v>15</v>
      </c>
      <c r="L56" s="164">
        <v>4000</v>
      </c>
      <c r="M56" s="131">
        <f t="shared" si="6"/>
        <v>53.619302949061662</v>
      </c>
      <c r="N56" s="88">
        <f t="shared" si="7"/>
        <v>69</v>
      </c>
      <c r="O56" s="108">
        <v>1700</v>
      </c>
      <c r="P56" s="131">
        <f t="shared" si="8"/>
        <v>89.473684210526315</v>
      </c>
      <c r="Q56" s="88">
        <f t="shared" si="9"/>
        <v>24</v>
      </c>
      <c r="R56" s="130">
        <v>1500</v>
      </c>
      <c r="S56" s="131">
        <f t="shared" si="10"/>
        <v>51.142175247187183</v>
      </c>
      <c r="T56" s="88">
        <f t="shared" si="11"/>
        <v>89</v>
      </c>
      <c r="U56" s="108">
        <v>2194</v>
      </c>
      <c r="V56" s="131">
        <f t="shared" si="12"/>
        <v>60.010940919037203</v>
      </c>
      <c r="W56" s="88">
        <f t="shared" si="13"/>
        <v>71</v>
      </c>
      <c r="X56" s="108"/>
      <c r="Y56" s="131"/>
      <c r="Z56" s="88"/>
      <c r="AA56" s="89">
        <v>2958.3333333333339</v>
      </c>
      <c r="AB56" s="131">
        <f t="shared" si="16"/>
        <v>113.86964331537082</v>
      </c>
      <c r="AC56" s="88">
        <f t="shared" si="17"/>
        <v>59</v>
      </c>
      <c r="AD56" s="132">
        <v>2054.9581839904422</v>
      </c>
      <c r="AE56" s="131">
        <f t="shared" si="18"/>
        <v>91.821187845864259</v>
      </c>
      <c r="AF56" s="90">
        <f t="shared" si="19"/>
        <v>42</v>
      </c>
      <c r="AG56" s="108">
        <f t="shared" si="20"/>
        <v>3003.032390813753</v>
      </c>
      <c r="AH56" s="131">
        <f t="shared" si="21"/>
        <v>80.467105863176656</v>
      </c>
      <c r="AI56" s="90">
        <f t="shared" si="22"/>
        <v>61</v>
      </c>
    </row>
    <row r="57" spans="1:35" x14ac:dyDescent="0.2">
      <c r="A57" s="6">
        <v>253</v>
      </c>
      <c r="B57" s="86" t="s">
        <v>146</v>
      </c>
      <c r="C57" s="269">
        <v>1626.6666666666665</v>
      </c>
      <c r="D57" s="273">
        <f t="shared" si="0"/>
        <v>48.804880488048802</v>
      </c>
      <c r="E57" s="90">
        <f t="shared" si="1"/>
        <v>39</v>
      </c>
      <c r="F57" s="72">
        <v>3640</v>
      </c>
      <c r="G57" s="273">
        <f t="shared" si="2"/>
        <v>71.232876712328761</v>
      </c>
      <c r="H57" s="90">
        <f t="shared" si="3"/>
        <v>84</v>
      </c>
      <c r="I57" s="130">
        <v>3650</v>
      </c>
      <c r="J57" s="131">
        <f t="shared" si="4"/>
        <v>91.25</v>
      </c>
      <c r="K57" s="90">
        <f t="shared" si="5"/>
        <v>57</v>
      </c>
      <c r="L57" s="164">
        <v>5200</v>
      </c>
      <c r="M57" s="131">
        <f t="shared" si="6"/>
        <v>69.705093833780168</v>
      </c>
      <c r="N57" s="88">
        <f t="shared" si="7"/>
        <v>23</v>
      </c>
      <c r="O57" s="108">
        <v>1500</v>
      </c>
      <c r="P57" s="131">
        <f t="shared" si="8"/>
        <v>78.94736842105263</v>
      </c>
      <c r="Q57" s="88">
        <f t="shared" si="9"/>
        <v>43</v>
      </c>
      <c r="R57" s="130">
        <v>2033.3333333333335</v>
      </c>
      <c r="S57" s="131">
        <f t="shared" si="10"/>
        <v>69.326059779520406</v>
      </c>
      <c r="T57" s="88">
        <f t="shared" si="11"/>
        <v>39</v>
      </c>
      <c r="U57" s="108">
        <v>5550</v>
      </c>
      <c r="V57" s="131">
        <f t="shared" si="12"/>
        <v>151.80525164113786</v>
      </c>
      <c r="W57" s="88">
        <f t="shared" si="13"/>
        <v>20</v>
      </c>
      <c r="X57" s="108">
        <v>2600</v>
      </c>
      <c r="Y57" s="131">
        <f t="shared" si="14"/>
        <v>130</v>
      </c>
      <c r="Z57" s="88">
        <f t="shared" si="15"/>
        <v>1</v>
      </c>
      <c r="AA57" s="89">
        <v>2625</v>
      </c>
      <c r="AB57" s="131">
        <f t="shared" si="16"/>
        <v>101.03926096997691</v>
      </c>
      <c r="AC57" s="88">
        <f t="shared" si="17"/>
        <v>67</v>
      </c>
      <c r="AD57" s="132">
        <v>2323.7753882915176</v>
      </c>
      <c r="AE57" s="131">
        <f t="shared" si="18"/>
        <v>103.83268044198024</v>
      </c>
      <c r="AF57" s="90">
        <f t="shared" si="19"/>
        <v>17</v>
      </c>
      <c r="AG57" s="108">
        <f t="shared" si="20"/>
        <v>3127.6417098101683</v>
      </c>
      <c r="AH57" s="131">
        <f t="shared" si="21"/>
        <v>83.806047958471822</v>
      </c>
      <c r="AI57" s="90">
        <f t="shared" si="22"/>
        <v>51</v>
      </c>
    </row>
    <row r="58" spans="1:35" x14ac:dyDescent="0.2">
      <c r="A58" s="6">
        <v>254</v>
      </c>
      <c r="B58" s="86" t="s">
        <v>149</v>
      </c>
      <c r="C58" s="269">
        <v>1006.6666666666667</v>
      </c>
      <c r="D58" s="273">
        <f t="shared" si="0"/>
        <v>30.203020302030204</v>
      </c>
      <c r="E58" s="90">
        <f t="shared" si="1"/>
        <v>78</v>
      </c>
      <c r="F58" s="72">
        <v>5080</v>
      </c>
      <c r="G58" s="273">
        <f t="shared" si="2"/>
        <v>99.412915851272004</v>
      </c>
      <c r="H58" s="90">
        <f t="shared" si="3"/>
        <v>44</v>
      </c>
      <c r="I58" s="130">
        <v>5440</v>
      </c>
      <c r="J58" s="131">
        <f t="shared" si="4"/>
        <v>136</v>
      </c>
      <c r="K58" s="90">
        <f t="shared" si="5"/>
        <v>11</v>
      </c>
      <c r="L58" s="164">
        <v>4680</v>
      </c>
      <c r="M58" s="131">
        <f t="shared" si="6"/>
        <v>62.734584450402139</v>
      </c>
      <c r="N58" s="88">
        <f t="shared" si="7"/>
        <v>32</v>
      </c>
      <c r="O58" s="108">
        <v>1700</v>
      </c>
      <c r="P58" s="131">
        <f t="shared" si="8"/>
        <v>89.473684210526315</v>
      </c>
      <c r="Q58" s="88">
        <f t="shared" si="9"/>
        <v>24</v>
      </c>
      <c r="R58" s="130">
        <v>2400</v>
      </c>
      <c r="S58" s="131">
        <f t="shared" si="10"/>
        <v>81.827480395499492</v>
      </c>
      <c r="T58" s="88">
        <f t="shared" si="11"/>
        <v>8</v>
      </c>
      <c r="U58" s="108">
        <v>4988</v>
      </c>
      <c r="V58" s="131">
        <f t="shared" si="12"/>
        <v>136.4332603938731</v>
      </c>
      <c r="W58" s="88">
        <f t="shared" si="13"/>
        <v>29</v>
      </c>
      <c r="X58" s="108"/>
      <c r="Y58" s="131"/>
      <c r="Z58" s="88"/>
      <c r="AA58" s="89">
        <v>4291.666666666667</v>
      </c>
      <c r="AB58" s="131">
        <f t="shared" si="16"/>
        <v>165.19117269694638</v>
      </c>
      <c r="AC58" s="88">
        <f t="shared" si="17"/>
        <v>25</v>
      </c>
      <c r="AD58" s="132">
        <v>1715.6511350059739</v>
      </c>
      <c r="AE58" s="131">
        <f t="shared" si="18"/>
        <v>76.660014968989003</v>
      </c>
      <c r="AF58" s="90">
        <f t="shared" si="19"/>
        <v>73</v>
      </c>
      <c r="AG58" s="108">
        <f t="shared" si="20"/>
        <v>3477.9982742599232</v>
      </c>
      <c r="AH58" s="131">
        <f t="shared" si="21"/>
        <v>93.193951614681765</v>
      </c>
      <c r="AI58" s="90">
        <f t="shared" si="22"/>
        <v>22</v>
      </c>
    </row>
    <row r="59" spans="1:35" x14ac:dyDescent="0.2">
      <c r="A59" s="6">
        <v>255</v>
      </c>
      <c r="B59" s="92" t="s">
        <v>151</v>
      </c>
      <c r="C59" s="270">
        <v>1893.3333333333335</v>
      </c>
      <c r="D59" s="273">
        <f t="shared" si="0"/>
        <v>56.805680568056815</v>
      </c>
      <c r="E59" s="90">
        <f t="shared" si="1"/>
        <v>29</v>
      </c>
      <c r="F59" s="72">
        <v>5480</v>
      </c>
      <c r="G59" s="273">
        <f t="shared" si="2"/>
        <v>107.24070450097847</v>
      </c>
      <c r="H59" s="90">
        <f t="shared" si="3"/>
        <v>31</v>
      </c>
      <c r="I59" s="130">
        <v>4400</v>
      </c>
      <c r="J59" s="131">
        <f t="shared" si="4"/>
        <v>110.00000000000001</v>
      </c>
      <c r="K59" s="90">
        <f t="shared" si="5"/>
        <v>36</v>
      </c>
      <c r="L59" s="164">
        <v>3920</v>
      </c>
      <c r="M59" s="131">
        <f t="shared" si="6"/>
        <v>52.546916890080432</v>
      </c>
      <c r="N59" s="88">
        <f t="shared" si="7"/>
        <v>77</v>
      </c>
      <c r="O59" s="108">
        <v>1500</v>
      </c>
      <c r="P59" s="131">
        <f t="shared" si="8"/>
        <v>78.94736842105263</v>
      </c>
      <c r="Q59" s="88">
        <f t="shared" si="9"/>
        <v>43</v>
      </c>
      <c r="R59" s="130">
        <v>2100</v>
      </c>
      <c r="S59" s="131">
        <f t="shared" si="10"/>
        <v>71.599045346062056</v>
      </c>
      <c r="T59" s="88">
        <f t="shared" si="11"/>
        <v>30</v>
      </c>
      <c r="U59" s="108">
        <v>4369</v>
      </c>
      <c r="V59" s="131">
        <f t="shared" si="12"/>
        <v>119.50218818380745</v>
      </c>
      <c r="W59" s="88">
        <f t="shared" si="13"/>
        <v>38</v>
      </c>
      <c r="X59" s="108"/>
      <c r="Y59" s="131"/>
      <c r="Z59" s="88"/>
      <c r="AA59" s="89">
        <v>4041.666666666667</v>
      </c>
      <c r="AB59" s="131">
        <f t="shared" si="16"/>
        <v>155.56838593790096</v>
      </c>
      <c r="AC59" s="88">
        <f t="shared" si="17"/>
        <v>33</v>
      </c>
      <c r="AD59" s="132">
        <v>2623.6559139784949</v>
      </c>
      <c r="AE59" s="131">
        <f t="shared" si="18"/>
        <v>117.23216773809182</v>
      </c>
      <c r="AF59" s="90">
        <f t="shared" si="19"/>
        <v>3</v>
      </c>
      <c r="AG59" s="108">
        <f t="shared" si="20"/>
        <v>3369.739545997611</v>
      </c>
      <c r="AH59" s="131">
        <f t="shared" si="21"/>
        <v>90.293128242165352</v>
      </c>
      <c r="AI59" s="90">
        <f t="shared" si="22"/>
        <v>28</v>
      </c>
    </row>
    <row r="60" spans="1:35" x14ac:dyDescent="0.2">
      <c r="A60" s="6">
        <v>256</v>
      </c>
      <c r="B60" s="86" t="s">
        <v>154</v>
      </c>
      <c r="C60" s="269">
        <v>2180</v>
      </c>
      <c r="D60" s="273">
        <f t="shared" si="0"/>
        <v>65.40654065406541</v>
      </c>
      <c r="E60" s="90">
        <f t="shared" si="1"/>
        <v>27</v>
      </c>
      <c r="F60" s="72">
        <v>4990</v>
      </c>
      <c r="G60" s="273">
        <f t="shared" si="2"/>
        <v>97.651663405088058</v>
      </c>
      <c r="H60" s="90">
        <f t="shared" si="3"/>
        <v>47</v>
      </c>
      <c r="I60" s="130">
        <v>3500</v>
      </c>
      <c r="J60" s="131">
        <f t="shared" si="4"/>
        <v>87.5</v>
      </c>
      <c r="K60" s="90">
        <f t="shared" si="5"/>
        <v>60</v>
      </c>
      <c r="L60" s="164">
        <v>3800</v>
      </c>
      <c r="M60" s="131">
        <f t="shared" si="6"/>
        <v>50.938337801608583</v>
      </c>
      <c r="N60" s="88">
        <f t="shared" si="7"/>
        <v>90</v>
      </c>
      <c r="O60" s="108">
        <v>1333.3333333333335</v>
      </c>
      <c r="P60" s="131">
        <f t="shared" si="8"/>
        <v>70.175438596491233</v>
      </c>
      <c r="Q60" s="88">
        <f t="shared" si="9"/>
        <v>58</v>
      </c>
      <c r="R60" s="130">
        <v>2200</v>
      </c>
      <c r="S60" s="131">
        <f t="shared" si="10"/>
        <v>75.00852369587453</v>
      </c>
      <c r="T60" s="88">
        <f t="shared" si="11"/>
        <v>17</v>
      </c>
      <c r="U60" s="108">
        <v>9150</v>
      </c>
      <c r="V60" s="131">
        <f t="shared" si="12"/>
        <v>250.27352297593001</v>
      </c>
      <c r="W60" s="88">
        <f t="shared" si="13"/>
        <v>4</v>
      </c>
      <c r="X60" s="108"/>
      <c r="Y60" s="131"/>
      <c r="Z60" s="88"/>
      <c r="AA60" s="89">
        <v>1958.3333333333335</v>
      </c>
      <c r="AB60" s="131">
        <f t="shared" si="16"/>
        <v>75.378496279189122</v>
      </c>
      <c r="AC60" s="88">
        <f t="shared" si="17"/>
        <v>88</v>
      </c>
      <c r="AD60" s="132">
        <v>1794.5041816009561</v>
      </c>
      <c r="AE60" s="131">
        <f t="shared" si="18"/>
        <v>80.183386130516368</v>
      </c>
      <c r="AF60" s="90">
        <f t="shared" si="19"/>
        <v>66</v>
      </c>
      <c r="AG60" s="108">
        <f t="shared" si="20"/>
        <v>3434.0189831408475</v>
      </c>
      <c r="AH60" s="131">
        <f t="shared" si="21"/>
        <v>92.015514017707602</v>
      </c>
      <c r="AI60" s="90">
        <f t="shared" si="22"/>
        <v>25</v>
      </c>
    </row>
    <row r="61" spans="1:35" x14ac:dyDescent="0.2">
      <c r="A61" s="6">
        <v>257</v>
      </c>
      <c r="B61" s="93" t="s">
        <v>156</v>
      </c>
      <c r="C61" s="271">
        <v>1460</v>
      </c>
      <c r="D61" s="273">
        <f t="shared" si="0"/>
        <v>43.804380438043808</v>
      </c>
      <c r="E61" s="90">
        <f t="shared" si="1"/>
        <v>44</v>
      </c>
      <c r="F61" s="72">
        <v>6780</v>
      </c>
      <c r="G61" s="273">
        <f t="shared" si="2"/>
        <v>132.68101761252447</v>
      </c>
      <c r="H61" s="90">
        <f t="shared" si="3"/>
        <v>10</v>
      </c>
      <c r="I61" s="130">
        <v>3200</v>
      </c>
      <c r="J61" s="131">
        <f t="shared" si="4"/>
        <v>80</v>
      </c>
      <c r="K61" s="90">
        <f t="shared" si="5"/>
        <v>69</v>
      </c>
      <c r="L61" s="164">
        <v>4110</v>
      </c>
      <c r="M61" s="131">
        <f t="shared" si="6"/>
        <v>55.093833780160864</v>
      </c>
      <c r="N61" s="88">
        <f t="shared" si="7"/>
        <v>59</v>
      </c>
      <c r="O61" s="108">
        <v>1200</v>
      </c>
      <c r="P61" s="131">
        <f t="shared" si="8"/>
        <v>63.157894736842103</v>
      </c>
      <c r="Q61" s="88">
        <f t="shared" si="9"/>
        <v>73</v>
      </c>
      <c r="R61" s="130">
        <v>2000</v>
      </c>
      <c r="S61" s="131">
        <f t="shared" si="10"/>
        <v>68.189566996249567</v>
      </c>
      <c r="T61" s="88">
        <f t="shared" si="11"/>
        <v>46</v>
      </c>
      <c r="U61" s="108">
        <v>8681</v>
      </c>
      <c r="V61" s="131">
        <f t="shared" si="12"/>
        <v>237.44529540481398</v>
      </c>
      <c r="W61" s="88">
        <f t="shared" si="13"/>
        <v>5</v>
      </c>
      <c r="X61" s="108"/>
      <c r="Y61" s="131"/>
      <c r="Z61" s="88"/>
      <c r="AA61" s="89">
        <v>5250</v>
      </c>
      <c r="AB61" s="131">
        <f t="shared" si="16"/>
        <v>202.07852193995382</v>
      </c>
      <c r="AC61" s="88">
        <f t="shared" si="17"/>
        <v>9</v>
      </c>
      <c r="AD61" s="132">
        <v>2373.9545997610517</v>
      </c>
      <c r="AE61" s="131">
        <f t="shared" si="18"/>
        <v>106.07482572658856</v>
      </c>
      <c r="AF61" s="90">
        <f t="shared" si="19"/>
        <v>12</v>
      </c>
      <c r="AG61" s="108">
        <f t="shared" si="20"/>
        <v>3894.9949555290059</v>
      </c>
      <c r="AH61" s="131">
        <f t="shared" si="21"/>
        <v>104.36749612885868</v>
      </c>
      <c r="AI61" s="90">
        <f t="shared" si="22"/>
        <v>6</v>
      </c>
    </row>
    <row r="62" spans="1:35" x14ac:dyDescent="0.2">
      <c r="A62" s="6">
        <v>258</v>
      </c>
      <c r="B62" s="93" t="s">
        <v>159</v>
      </c>
      <c r="C62" s="271">
        <v>1293.3333333333335</v>
      </c>
      <c r="D62" s="273">
        <f t="shared" si="0"/>
        <v>38.803880388038806</v>
      </c>
      <c r="E62" s="90">
        <f t="shared" si="1"/>
        <v>58</v>
      </c>
      <c r="F62" s="72">
        <v>5660</v>
      </c>
      <c r="G62" s="273">
        <f t="shared" si="2"/>
        <v>110.76320939334639</v>
      </c>
      <c r="H62" s="90">
        <f t="shared" si="3"/>
        <v>28</v>
      </c>
      <c r="I62" s="130">
        <v>3800</v>
      </c>
      <c r="J62" s="131">
        <f t="shared" si="4"/>
        <v>95</v>
      </c>
      <c r="K62" s="90">
        <f t="shared" si="5"/>
        <v>54</v>
      </c>
      <c r="L62" s="164">
        <v>4340</v>
      </c>
      <c r="M62" s="131">
        <f t="shared" si="6"/>
        <v>58.176943699731908</v>
      </c>
      <c r="N62" s="88">
        <f t="shared" si="7"/>
        <v>43</v>
      </c>
      <c r="O62" s="108">
        <v>1200</v>
      </c>
      <c r="P62" s="131">
        <f t="shared" si="8"/>
        <v>63.157894736842103</v>
      </c>
      <c r="Q62" s="88">
        <f t="shared" si="9"/>
        <v>73</v>
      </c>
      <c r="R62" s="130">
        <v>1866.6666666666665</v>
      </c>
      <c r="S62" s="131">
        <f t="shared" si="10"/>
        <v>63.643595863166269</v>
      </c>
      <c r="T62" s="88">
        <f t="shared" si="11"/>
        <v>58</v>
      </c>
      <c r="U62" s="108">
        <v>2475</v>
      </c>
      <c r="V62" s="131">
        <f t="shared" si="12"/>
        <v>67.69693654266959</v>
      </c>
      <c r="W62" s="88">
        <f t="shared" si="13"/>
        <v>67</v>
      </c>
      <c r="X62" s="108"/>
      <c r="Y62" s="131"/>
      <c r="Z62" s="88"/>
      <c r="AA62" s="89">
        <v>5000</v>
      </c>
      <c r="AB62" s="131">
        <f t="shared" si="16"/>
        <v>192.45573518090839</v>
      </c>
      <c r="AC62" s="88">
        <f t="shared" si="17"/>
        <v>13</v>
      </c>
      <c r="AD62" s="132">
        <v>2345.2807646356036</v>
      </c>
      <c r="AE62" s="131">
        <f t="shared" si="18"/>
        <v>104.79359984966952</v>
      </c>
      <c r="AF62" s="90">
        <f t="shared" si="19"/>
        <v>15</v>
      </c>
      <c r="AG62" s="108">
        <f t="shared" si="20"/>
        <v>3108.9200849595118</v>
      </c>
      <c r="AH62" s="131">
        <f t="shared" si="21"/>
        <v>83.304396703095179</v>
      </c>
      <c r="AI62" s="90">
        <f t="shared" si="22"/>
        <v>52</v>
      </c>
    </row>
    <row r="63" spans="1:35" x14ac:dyDescent="0.2">
      <c r="A63" s="6">
        <v>259</v>
      </c>
      <c r="B63" s="93" t="s">
        <v>161</v>
      </c>
      <c r="C63" s="271">
        <v>1026.6666666666667</v>
      </c>
      <c r="D63" s="273">
        <f t="shared" si="0"/>
        <v>30.803080308030808</v>
      </c>
      <c r="E63" s="90">
        <f t="shared" si="1"/>
        <v>76</v>
      </c>
      <c r="F63" s="72">
        <v>3620</v>
      </c>
      <c r="G63" s="273">
        <f t="shared" si="2"/>
        <v>70.841487279843435</v>
      </c>
      <c r="H63" s="90">
        <f t="shared" si="3"/>
        <v>85</v>
      </c>
      <c r="I63" s="130">
        <v>5100</v>
      </c>
      <c r="J63" s="131">
        <f t="shared" si="4"/>
        <v>127.49999999999999</v>
      </c>
      <c r="K63" s="90">
        <f t="shared" si="5"/>
        <v>16</v>
      </c>
      <c r="L63" s="164">
        <v>4019.9999999999995</v>
      </c>
      <c r="M63" s="131">
        <f t="shared" si="6"/>
        <v>53.887399463806965</v>
      </c>
      <c r="N63" s="88">
        <f t="shared" si="7"/>
        <v>67</v>
      </c>
      <c r="O63" s="108">
        <v>1600</v>
      </c>
      <c r="P63" s="131">
        <f t="shared" si="8"/>
        <v>84.210526315789465</v>
      </c>
      <c r="Q63" s="88">
        <f t="shared" si="9"/>
        <v>33</v>
      </c>
      <c r="R63" s="130">
        <v>2033.3333333333335</v>
      </c>
      <c r="S63" s="131">
        <f t="shared" si="10"/>
        <v>69.326059779520406</v>
      </c>
      <c r="T63" s="88">
        <f t="shared" si="11"/>
        <v>39</v>
      </c>
      <c r="U63" s="108">
        <v>7913</v>
      </c>
      <c r="V63" s="131">
        <f t="shared" si="12"/>
        <v>216.43873085339166</v>
      </c>
      <c r="W63" s="88">
        <f t="shared" si="13"/>
        <v>7</v>
      </c>
      <c r="X63" s="108"/>
      <c r="Y63" s="131"/>
      <c r="Z63" s="88"/>
      <c r="AA63" s="89">
        <v>2291.666666666667</v>
      </c>
      <c r="AB63" s="131">
        <f t="shared" si="16"/>
        <v>88.208878624583022</v>
      </c>
      <c r="AC63" s="88">
        <f t="shared" si="17"/>
        <v>79</v>
      </c>
      <c r="AD63" s="132">
        <v>2057.3476702508965</v>
      </c>
      <c r="AE63" s="131">
        <f t="shared" si="18"/>
        <v>91.927956668940851</v>
      </c>
      <c r="AF63" s="90">
        <f t="shared" si="19"/>
        <v>41</v>
      </c>
      <c r="AG63" s="108">
        <f t="shared" si="20"/>
        <v>3295.7793707686183</v>
      </c>
      <c r="AH63" s="131">
        <f t="shared" si="21"/>
        <v>88.311344339995131</v>
      </c>
      <c r="AI63" s="90">
        <f t="shared" si="22"/>
        <v>37</v>
      </c>
    </row>
    <row r="64" spans="1:35" x14ac:dyDescent="0.2">
      <c r="A64" s="17">
        <v>260</v>
      </c>
      <c r="B64" s="94" t="s">
        <v>163</v>
      </c>
      <c r="C64" s="272">
        <v>826.66666666666674</v>
      </c>
      <c r="D64" s="275">
        <f t="shared" si="0"/>
        <v>24.802480248024807</v>
      </c>
      <c r="E64" s="98">
        <f t="shared" si="1"/>
        <v>91</v>
      </c>
      <c r="F64" s="73">
        <v>4070</v>
      </c>
      <c r="G64" s="275">
        <f t="shared" si="2"/>
        <v>79.647749510763205</v>
      </c>
      <c r="H64" s="98">
        <f t="shared" si="3"/>
        <v>72</v>
      </c>
      <c r="I64" s="133">
        <v>3500</v>
      </c>
      <c r="J64" s="134">
        <f t="shared" si="4"/>
        <v>87.5</v>
      </c>
      <c r="K64" s="98">
        <f t="shared" si="5"/>
        <v>60</v>
      </c>
      <c r="L64" s="255">
        <v>3720</v>
      </c>
      <c r="M64" s="134">
        <f t="shared" si="6"/>
        <v>49.865951742627345</v>
      </c>
      <c r="N64" s="96">
        <f t="shared" si="7"/>
        <v>95</v>
      </c>
      <c r="O64" s="110">
        <v>1033.3333333333333</v>
      </c>
      <c r="P64" s="134">
        <f t="shared" si="8"/>
        <v>54.385964912280691</v>
      </c>
      <c r="Q64" s="96">
        <f t="shared" si="9"/>
        <v>95</v>
      </c>
      <c r="R64" s="133">
        <v>2100</v>
      </c>
      <c r="S64" s="134">
        <f t="shared" si="10"/>
        <v>71.599045346062056</v>
      </c>
      <c r="T64" s="96">
        <f t="shared" si="11"/>
        <v>30</v>
      </c>
      <c r="U64" s="110">
        <v>5550</v>
      </c>
      <c r="V64" s="134">
        <f t="shared" si="12"/>
        <v>151.80525164113786</v>
      </c>
      <c r="W64" s="96">
        <f t="shared" si="13"/>
        <v>20</v>
      </c>
      <c r="X64" s="110"/>
      <c r="Y64" s="134"/>
      <c r="Z64" s="96"/>
      <c r="AA64" s="97">
        <v>2958.3333333333339</v>
      </c>
      <c r="AB64" s="134">
        <f t="shared" si="16"/>
        <v>113.86964331537082</v>
      </c>
      <c r="AC64" s="96">
        <f t="shared" si="17"/>
        <v>59</v>
      </c>
      <c r="AD64" s="135">
        <v>1145.7586618876942</v>
      </c>
      <c r="AE64" s="134">
        <f t="shared" si="18"/>
        <v>51.195650665223155</v>
      </c>
      <c r="AF64" s="98">
        <f t="shared" si="19"/>
        <v>96</v>
      </c>
      <c r="AG64" s="110">
        <f t="shared" si="20"/>
        <v>2767.1213328023368</v>
      </c>
      <c r="AH64" s="134">
        <f t="shared" si="21"/>
        <v>74.145802057940429</v>
      </c>
      <c r="AI64" s="98">
        <f t="shared" si="22"/>
        <v>82</v>
      </c>
    </row>
    <row r="65" spans="1:35" x14ac:dyDescent="0.2">
      <c r="A65" s="3">
        <v>261</v>
      </c>
      <c r="B65" s="80" t="s">
        <v>165</v>
      </c>
      <c r="C65" s="268">
        <v>753.33333333333326</v>
      </c>
      <c r="D65" s="274">
        <f t="shared" si="0"/>
        <v>22.602260226022601</v>
      </c>
      <c r="E65" s="84">
        <f t="shared" si="1"/>
        <v>96</v>
      </c>
      <c r="F65" s="71">
        <v>3710</v>
      </c>
      <c r="G65" s="274">
        <f t="shared" si="2"/>
        <v>72.602739726027394</v>
      </c>
      <c r="H65" s="84">
        <f t="shared" si="3"/>
        <v>80</v>
      </c>
      <c r="I65" s="127">
        <v>5000</v>
      </c>
      <c r="J65" s="128">
        <f t="shared" si="4"/>
        <v>125</v>
      </c>
      <c r="K65" s="84">
        <f t="shared" si="5"/>
        <v>20</v>
      </c>
      <c r="L65" s="254">
        <v>4220</v>
      </c>
      <c r="M65" s="128">
        <f t="shared" si="6"/>
        <v>56.568364611260058</v>
      </c>
      <c r="N65" s="82">
        <f t="shared" si="7"/>
        <v>51</v>
      </c>
      <c r="O65" s="106">
        <v>1966.6666666666665</v>
      </c>
      <c r="P65" s="128">
        <f t="shared" si="8"/>
        <v>103.50877192982455</v>
      </c>
      <c r="Q65" s="82">
        <f t="shared" si="9"/>
        <v>7</v>
      </c>
      <c r="R65" s="127">
        <v>1733.3333333333335</v>
      </c>
      <c r="S65" s="128">
        <f t="shared" si="10"/>
        <v>59.097624730082963</v>
      </c>
      <c r="T65" s="82">
        <f t="shared" si="11"/>
        <v>76</v>
      </c>
      <c r="U65" s="106">
        <v>2981</v>
      </c>
      <c r="V65" s="128">
        <f t="shared" si="12"/>
        <v>81.537199124726484</v>
      </c>
      <c r="W65" s="82">
        <f t="shared" si="13"/>
        <v>64</v>
      </c>
      <c r="X65" s="106">
        <v>2400</v>
      </c>
      <c r="Y65" s="128">
        <f t="shared" si="14"/>
        <v>120</v>
      </c>
      <c r="Z65" s="82">
        <f t="shared" si="15"/>
        <v>5</v>
      </c>
      <c r="AA65" s="83">
        <v>3166.666666666667</v>
      </c>
      <c r="AB65" s="128">
        <f t="shared" si="16"/>
        <v>121.88863228124198</v>
      </c>
      <c r="AC65" s="82">
        <f t="shared" si="17"/>
        <v>55</v>
      </c>
      <c r="AD65" s="129">
        <v>1367.9808841099166</v>
      </c>
      <c r="AE65" s="128">
        <f t="shared" si="18"/>
        <v>61.125151211345695</v>
      </c>
      <c r="AF65" s="84">
        <f t="shared" si="19"/>
        <v>91</v>
      </c>
      <c r="AG65" s="106">
        <f t="shared" si="20"/>
        <v>2766.5534315677683</v>
      </c>
      <c r="AH65" s="128">
        <f t="shared" si="21"/>
        <v>74.130584983059165</v>
      </c>
      <c r="AI65" s="84">
        <f t="shared" si="22"/>
        <v>83</v>
      </c>
    </row>
    <row r="66" spans="1:35" x14ac:dyDescent="0.2">
      <c r="A66" s="6">
        <v>262</v>
      </c>
      <c r="B66" s="86" t="s">
        <v>168</v>
      </c>
      <c r="C66" s="269">
        <v>833.33333333333326</v>
      </c>
      <c r="D66" s="273">
        <f t="shared" si="0"/>
        <v>25.002500250025001</v>
      </c>
      <c r="E66" s="90">
        <f t="shared" si="1"/>
        <v>90</v>
      </c>
      <c r="F66" s="72">
        <v>4930</v>
      </c>
      <c r="G66" s="273">
        <f t="shared" si="2"/>
        <v>96.477495107632095</v>
      </c>
      <c r="H66" s="90">
        <f t="shared" si="3"/>
        <v>50</v>
      </c>
      <c r="I66" s="130">
        <v>4500</v>
      </c>
      <c r="J66" s="131">
        <f t="shared" si="4"/>
        <v>112.5</v>
      </c>
      <c r="K66" s="90">
        <f t="shared" si="5"/>
        <v>32</v>
      </c>
      <c r="L66" s="164">
        <v>3930</v>
      </c>
      <c r="M66" s="131">
        <f t="shared" si="6"/>
        <v>52.680965147453087</v>
      </c>
      <c r="N66" s="88">
        <f t="shared" si="7"/>
        <v>76</v>
      </c>
      <c r="O66" s="108">
        <v>1266.6666666666667</v>
      </c>
      <c r="P66" s="131">
        <f t="shared" si="8"/>
        <v>66.666666666666671</v>
      </c>
      <c r="Q66" s="88">
        <f t="shared" si="9"/>
        <v>63</v>
      </c>
      <c r="R66" s="130">
        <v>1533.3333333333335</v>
      </c>
      <c r="S66" s="131">
        <f t="shared" si="10"/>
        <v>52.278668030458007</v>
      </c>
      <c r="T66" s="88">
        <f t="shared" si="11"/>
        <v>88</v>
      </c>
      <c r="U66" s="108">
        <v>2944</v>
      </c>
      <c r="V66" s="131">
        <f t="shared" si="12"/>
        <v>80.525164113785564</v>
      </c>
      <c r="W66" s="88">
        <f t="shared" si="13"/>
        <v>65</v>
      </c>
      <c r="X66" s="108"/>
      <c r="Y66" s="131"/>
      <c r="Z66" s="88"/>
      <c r="AA66" s="89">
        <v>4250</v>
      </c>
      <c r="AB66" s="131">
        <f t="shared" si="16"/>
        <v>163.58737490377214</v>
      </c>
      <c r="AC66" s="88">
        <f t="shared" si="17"/>
        <v>26</v>
      </c>
      <c r="AD66" s="132">
        <v>1838.7096774193549</v>
      </c>
      <c r="AE66" s="131">
        <f t="shared" si="18"/>
        <v>82.158609357433193</v>
      </c>
      <c r="AF66" s="90">
        <f t="shared" si="19"/>
        <v>61</v>
      </c>
      <c r="AG66" s="108">
        <f t="shared" si="20"/>
        <v>2891.7825567502987</v>
      </c>
      <c r="AH66" s="131">
        <f t="shared" si="21"/>
        <v>77.486134961154846</v>
      </c>
      <c r="AI66" s="90">
        <f t="shared" si="22"/>
        <v>75</v>
      </c>
    </row>
    <row r="67" spans="1:35" x14ac:dyDescent="0.2">
      <c r="A67" s="6">
        <v>263</v>
      </c>
      <c r="B67" s="86" t="s">
        <v>168</v>
      </c>
      <c r="C67" s="269">
        <v>1160</v>
      </c>
      <c r="D67" s="273">
        <f t="shared" si="0"/>
        <v>34.803480348034803</v>
      </c>
      <c r="E67" s="90">
        <f t="shared" si="1"/>
        <v>66</v>
      </c>
      <c r="F67" s="72">
        <v>6150</v>
      </c>
      <c r="G67" s="273">
        <f t="shared" si="2"/>
        <v>120.35225048923679</v>
      </c>
      <c r="H67" s="90">
        <f t="shared" si="3"/>
        <v>18</v>
      </c>
      <c r="I67" s="130">
        <v>3230</v>
      </c>
      <c r="J67" s="131">
        <f t="shared" si="4"/>
        <v>80.75</v>
      </c>
      <c r="K67" s="90">
        <f t="shared" si="5"/>
        <v>68</v>
      </c>
      <c r="L67" s="164">
        <v>4380</v>
      </c>
      <c r="M67" s="131">
        <f t="shared" si="6"/>
        <v>58.713136729222512</v>
      </c>
      <c r="N67" s="88">
        <f t="shared" si="7"/>
        <v>42</v>
      </c>
      <c r="O67" s="108">
        <v>1200</v>
      </c>
      <c r="P67" s="131">
        <f t="shared" si="8"/>
        <v>63.157894736842103</v>
      </c>
      <c r="Q67" s="88">
        <f t="shared" si="9"/>
        <v>73</v>
      </c>
      <c r="R67" s="130">
        <v>1733.3333333333335</v>
      </c>
      <c r="S67" s="131">
        <f t="shared" si="10"/>
        <v>59.097624730082963</v>
      </c>
      <c r="T67" s="88">
        <f t="shared" si="11"/>
        <v>76</v>
      </c>
      <c r="U67" s="108">
        <v>3263</v>
      </c>
      <c r="V67" s="131">
        <f t="shared" si="12"/>
        <v>89.250547045951862</v>
      </c>
      <c r="W67" s="88">
        <f t="shared" si="13"/>
        <v>57</v>
      </c>
      <c r="X67" s="108"/>
      <c r="Y67" s="131"/>
      <c r="Z67" s="88"/>
      <c r="AA67" s="89">
        <v>3750</v>
      </c>
      <c r="AB67" s="131">
        <f t="shared" si="16"/>
        <v>144.34180138568129</v>
      </c>
      <c r="AC67" s="88">
        <f t="shared" si="17"/>
        <v>44</v>
      </c>
      <c r="AD67" s="132">
        <v>1839.904420549582</v>
      </c>
      <c r="AE67" s="131">
        <f t="shared" si="18"/>
        <v>82.211993768971496</v>
      </c>
      <c r="AF67" s="90">
        <f t="shared" si="19"/>
        <v>60</v>
      </c>
      <c r="AG67" s="108">
        <f t="shared" si="20"/>
        <v>2967.3597504314348</v>
      </c>
      <c r="AH67" s="131">
        <f t="shared" si="21"/>
        <v>79.511247332032013</v>
      </c>
      <c r="AI67" s="90">
        <f t="shared" si="22"/>
        <v>65</v>
      </c>
    </row>
    <row r="68" spans="1:35" x14ac:dyDescent="0.2">
      <c r="A68" s="6">
        <v>264</v>
      </c>
      <c r="B68" s="86" t="s">
        <v>171</v>
      </c>
      <c r="C68" s="269">
        <v>793.33333333333326</v>
      </c>
      <c r="D68" s="273">
        <f t="shared" si="0"/>
        <v>23.802380238023801</v>
      </c>
      <c r="E68" s="90">
        <f t="shared" si="1"/>
        <v>94</v>
      </c>
      <c r="F68" s="72">
        <v>2600</v>
      </c>
      <c r="G68" s="273">
        <f t="shared" si="2"/>
        <v>50.880626223091973</v>
      </c>
      <c r="H68" s="90">
        <f t="shared" si="3"/>
        <v>97</v>
      </c>
      <c r="I68" s="130">
        <v>2200</v>
      </c>
      <c r="J68" s="131">
        <f t="shared" si="4"/>
        <v>55.000000000000007</v>
      </c>
      <c r="K68" s="90">
        <f t="shared" si="5"/>
        <v>91</v>
      </c>
      <c r="L68" s="164">
        <v>3840</v>
      </c>
      <c r="M68" s="131">
        <f t="shared" si="6"/>
        <v>51.474530831099194</v>
      </c>
      <c r="N68" s="88">
        <f t="shared" si="7"/>
        <v>85</v>
      </c>
      <c r="O68" s="108">
        <v>1333.3333333333335</v>
      </c>
      <c r="P68" s="131">
        <f t="shared" si="8"/>
        <v>70.175438596491233</v>
      </c>
      <c r="Q68" s="88">
        <f t="shared" si="9"/>
        <v>58</v>
      </c>
      <c r="R68" s="130">
        <v>1500</v>
      </c>
      <c r="S68" s="131">
        <f t="shared" si="10"/>
        <v>51.142175247187183</v>
      </c>
      <c r="T68" s="88">
        <f t="shared" si="11"/>
        <v>89</v>
      </c>
      <c r="U68" s="108">
        <v>3769</v>
      </c>
      <c r="V68" s="131">
        <f t="shared" si="12"/>
        <v>103.09080962800876</v>
      </c>
      <c r="W68" s="88">
        <f t="shared" si="13"/>
        <v>49</v>
      </c>
      <c r="X68" s="108"/>
      <c r="Y68" s="131"/>
      <c r="Z68" s="88"/>
      <c r="AA68" s="89">
        <v>2000</v>
      </c>
      <c r="AB68" s="131">
        <f t="shared" si="16"/>
        <v>76.982294072363359</v>
      </c>
      <c r="AC68" s="88">
        <f t="shared" si="17"/>
        <v>87</v>
      </c>
      <c r="AD68" s="132">
        <v>1400.2389486260454</v>
      </c>
      <c r="AE68" s="131">
        <f t="shared" si="18"/>
        <v>62.566530322879601</v>
      </c>
      <c r="AF68" s="90">
        <f t="shared" si="19"/>
        <v>89</v>
      </c>
      <c r="AG68" s="108">
        <f t="shared" si="20"/>
        <v>2159.5450683658564</v>
      </c>
      <c r="AH68" s="131">
        <f t="shared" si="21"/>
        <v>57.865623482472039</v>
      </c>
      <c r="AI68" s="90">
        <f t="shared" si="22"/>
        <v>99</v>
      </c>
    </row>
    <row r="69" spans="1:35" x14ac:dyDescent="0.2">
      <c r="A69" s="6">
        <v>265</v>
      </c>
      <c r="B69" s="92" t="s">
        <v>174</v>
      </c>
      <c r="C69" s="270">
        <v>873.33333333333326</v>
      </c>
      <c r="D69" s="273">
        <f t="shared" si="0"/>
        <v>26.202620262026201</v>
      </c>
      <c r="E69" s="90">
        <f t="shared" si="1"/>
        <v>86</v>
      </c>
      <c r="F69" s="72">
        <v>3100</v>
      </c>
      <c r="G69" s="273">
        <f t="shared" si="2"/>
        <v>60.665362035225044</v>
      </c>
      <c r="H69" s="90">
        <f t="shared" si="3"/>
        <v>90</v>
      </c>
      <c r="I69" s="130">
        <v>3350</v>
      </c>
      <c r="J69" s="131">
        <f t="shared" si="4"/>
        <v>83.75</v>
      </c>
      <c r="K69" s="90">
        <f t="shared" si="5"/>
        <v>67</v>
      </c>
      <c r="L69" s="164">
        <v>3920</v>
      </c>
      <c r="M69" s="131">
        <f t="shared" si="6"/>
        <v>52.546916890080432</v>
      </c>
      <c r="N69" s="88">
        <f t="shared" si="7"/>
        <v>77</v>
      </c>
      <c r="O69" s="108">
        <v>1466.6666666666665</v>
      </c>
      <c r="P69" s="131">
        <f t="shared" si="8"/>
        <v>77.192982456140342</v>
      </c>
      <c r="Q69" s="88">
        <f t="shared" si="9"/>
        <v>49</v>
      </c>
      <c r="R69" s="130">
        <v>1900</v>
      </c>
      <c r="S69" s="131">
        <f t="shared" si="10"/>
        <v>64.780088646437093</v>
      </c>
      <c r="T69" s="88">
        <f t="shared" si="11"/>
        <v>54</v>
      </c>
      <c r="U69" s="108">
        <v>2419</v>
      </c>
      <c r="V69" s="131">
        <f t="shared" si="12"/>
        <v>66.165207877461711</v>
      </c>
      <c r="W69" s="88">
        <f t="shared" si="13"/>
        <v>68</v>
      </c>
      <c r="X69" s="108"/>
      <c r="Y69" s="131"/>
      <c r="Z69" s="88"/>
      <c r="AA69" s="89">
        <v>4375</v>
      </c>
      <c r="AB69" s="131">
        <f t="shared" si="16"/>
        <v>168.39876828329486</v>
      </c>
      <c r="AC69" s="88">
        <f t="shared" si="17"/>
        <v>21</v>
      </c>
      <c r="AD69" s="132">
        <v>960.57347670250908</v>
      </c>
      <c r="AE69" s="131">
        <f t="shared" si="18"/>
        <v>42.921066876787719</v>
      </c>
      <c r="AF69" s="90">
        <f t="shared" si="19"/>
        <v>99</v>
      </c>
      <c r="AG69" s="108">
        <f t="shared" si="20"/>
        <v>2484.9526085225011</v>
      </c>
      <c r="AH69" s="131">
        <f t="shared" si="21"/>
        <v>66.585010946476459</v>
      </c>
      <c r="AI69" s="90">
        <f t="shared" si="22"/>
        <v>93</v>
      </c>
    </row>
    <row r="70" spans="1:35" x14ac:dyDescent="0.2">
      <c r="A70" s="6">
        <v>266</v>
      </c>
      <c r="B70" s="86" t="s">
        <v>176</v>
      </c>
      <c r="C70" s="269">
        <v>786.66666666666674</v>
      </c>
      <c r="D70" s="273">
        <f t="shared" ref="D70:D104" si="23">(C70/3333)*100</f>
        <v>23.602360236023603</v>
      </c>
      <c r="E70" s="90">
        <f t="shared" ref="E70:E102" si="24">RANK(C70,C$5:C$104,0)</f>
        <v>95</v>
      </c>
      <c r="F70" s="72">
        <v>3250</v>
      </c>
      <c r="G70" s="273">
        <f t="shared" ref="G70:G104" si="25">(F70/5110)*100</f>
        <v>63.600782778864975</v>
      </c>
      <c r="H70" s="90">
        <f t="shared" ref="H70:H102" si="26">RANK(F70,F$5:F$104,0)</f>
        <v>88</v>
      </c>
      <c r="I70" s="130">
        <v>6400</v>
      </c>
      <c r="J70" s="131">
        <f t="shared" ref="J70:J104" si="27">(I70/4000)*100</f>
        <v>160</v>
      </c>
      <c r="K70" s="90">
        <f t="shared" ref="K70:K101" si="28">RANK(I70,I$5:I$104,0)</f>
        <v>4</v>
      </c>
      <c r="L70" s="164">
        <v>3760</v>
      </c>
      <c r="M70" s="131">
        <f t="shared" ref="M70:M104" si="29">(L70/7460)*100</f>
        <v>50.402144772117964</v>
      </c>
      <c r="N70" s="88">
        <f t="shared" ref="N70:N104" si="30">RANK(L70,L$5:L$104,0)</f>
        <v>93</v>
      </c>
      <c r="O70" s="108">
        <v>1966.6666666666665</v>
      </c>
      <c r="P70" s="131">
        <f t="shared" ref="P70:P104" si="31">(O70/1900)*100</f>
        <v>103.50877192982455</v>
      </c>
      <c r="Q70" s="88">
        <f t="shared" ref="Q70:Q101" si="32">RANK(O70,O$5:O$104,0)</f>
        <v>7</v>
      </c>
      <c r="R70" s="130">
        <v>2133.3333333333335</v>
      </c>
      <c r="S70" s="131">
        <f t="shared" ref="S70:S104" si="33">(R70/2933)*100</f>
        <v>72.735538129332895</v>
      </c>
      <c r="T70" s="88">
        <f t="shared" ref="T70:T101" si="34">RANK(R70,R$5:R$104,0)</f>
        <v>26</v>
      </c>
      <c r="U70" s="108">
        <v>10519</v>
      </c>
      <c r="V70" s="131">
        <f t="shared" ref="V70:V94" si="35">(U70/3656)*100</f>
        <v>287.71881838074398</v>
      </c>
      <c r="W70" s="88">
        <f t="shared" ref="W70:W94" si="36">RANK(U70,U$5:U$104,0)</f>
        <v>1</v>
      </c>
      <c r="X70" s="108"/>
      <c r="Y70" s="131"/>
      <c r="Z70" s="88"/>
      <c r="AA70" s="89">
        <v>1791.666666666667</v>
      </c>
      <c r="AB70" s="131">
        <f t="shared" ref="AB70:AB104" si="37">(AA70/2598)*100</f>
        <v>68.963305106492186</v>
      </c>
      <c r="AC70" s="88">
        <f t="shared" ref="AC70:AC101" si="38">RANK(AA70,AA$5:AA$104,0)</f>
        <v>91</v>
      </c>
      <c r="AD70" s="132">
        <v>1491.0394265232976</v>
      </c>
      <c r="AE70" s="131">
        <f t="shared" ref="AE70:AE104" si="39">(AD70/2238)*100</f>
        <v>66.623745599789885</v>
      </c>
      <c r="AF70" s="90">
        <f t="shared" ref="AF70:AF101" si="40">RANK(AD70,AD$5:AD$104,0)</f>
        <v>87</v>
      </c>
      <c r="AG70" s="108">
        <f t="shared" ref="AG70:AG104" si="41">AVERAGE(C70,F70,I70,L70,O70,R70,U70,AA70,AD70)</f>
        <v>3566.4858622062925</v>
      </c>
      <c r="AH70" s="131">
        <f t="shared" ref="AH70:AH104" si="42">(AG70/3732)*100</f>
        <v>95.565001666835286</v>
      </c>
      <c r="AI70" s="90">
        <f t="shared" ref="AI70:AI101" si="43">RANK(AG70,AG$5:AG$104,0)</f>
        <v>18</v>
      </c>
    </row>
    <row r="71" spans="1:35" x14ac:dyDescent="0.2">
      <c r="A71" s="6">
        <v>267</v>
      </c>
      <c r="B71" s="93" t="s">
        <v>176</v>
      </c>
      <c r="C71" s="271">
        <v>453.33333333333337</v>
      </c>
      <c r="D71" s="273">
        <f t="shared" si="23"/>
        <v>13.601360136013602</v>
      </c>
      <c r="E71" s="90">
        <f t="shared" si="24"/>
        <v>100</v>
      </c>
      <c r="F71" s="72">
        <v>3200</v>
      </c>
      <c r="G71" s="273">
        <f t="shared" si="25"/>
        <v>62.62230919765166</v>
      </c>
      <c r="H71" s="90">
        <f t="shared" si="26"/>
        <v>89</v>
      </c>
      <c r="I71" s="130">
        <v>4000</v>
      </c>
      <c r="J71" s="131">
        <f t="shared" si="27"/>
        <v>100</v>
      </c>
      <c r="K71" s="90">
        <f t="shared" si="28"/>
        <v>47</v>
      </c>
      <c r="L71" s="164">
        <v>3800</v>
      </c>
      <c r="M71" s="131">
        <f t="shared" si="29"/>
        <v>50.938337801608583</v>
      </c>
      <c r="N71" s="88">
        <f t="shared" si="30"/>
        <v>90</v>
      </c>
      <c r="O71" s="108">
        <v>1900</v>
      </c>
      <c r="P71" s="131">
        <f t="shared" si="31"/>
        <v>100</v>
      </c>
      <c r="Q71" s="88">
        <f t="shared" si="32"/>
        <v>13</v>
      </c>
      <c r="R71" s="130">
        <v>1666.6666666666665</v>
      </c>
      <c r="S71" s="131">
        <f t="shared" si="33"/>
        <v>56.824639163541299</v>
      </c>
      <c r="T71" s="88">
        <f t="shared" si="34"/>
        <v>82</v>
      </c>
      <c r="U71" s="108">
        <v>5306</v>
      </c>
      <c r="V71" s="131">
        <f t="shared" si="35"/>
        <v>145.13129102844638</v>
      </c>
      <c r="W71" s="88">
        <f t="shared" si="36"/>
        <v>23</v>
      </c>
      <c r="X71" s="108">
        <v>2550</v>
      </c>
      <c r="Y71" s="131">
        <f t="shared" ref="Y71:Y101" si="44">(X71/2000)*100</f>
        <v>127.49999999999999</v>
      </c>
      <c r="Z71" s="88">
        <f t="shared" ref="Z71:Z101" si="45">RANK(X71,X$5:X$104,0)</f>
        <v>3</v>
      </c>
      <c r="AA71" s="89">
        <v>1666.666666666667</v>
      </c>
      <c r="AB71" s="131">
        <f t="shared" si="37"/>
        <v>64.151911726969473</v>
      </c>
      <c r="AC71" s="88">
        <f t="shared" si="38"/>
        <v>95</v>
      </c>
      <c r="AD71" s="132">
        <v>974.91039426523298</v>
      </c>
      <c r="AE71" s="131">
        <f t="shared" si="39"/>
        <v>43.561679815247231</v>
      </c>
      <c r="AF71" s="90">
        <f t="shared" si="40"/>
        <v>98</v>
      </c>
      <c r="AG71" s="108">
        <f t="shared" si="41"/>
        <v>2551.9530067702112</v>
      </c>
      <c r="AH71" s="131">
        <f t="shared" si="42"/>
        <v>68.380305647647674</v>
      </c>
      <c r="AI71" s="90">
        <f t="shared" si="43"/>
        <v>88</v>
      </c>
    </row>
    <row r="72" spans="1:35" x14ac:dyDescent="0.2">
      <c r="A72" s="6">
        <v>268</v>
      </c>
      <c r="B72" s="93" t="s">
        <v>176</v>
      </c>
      <c r="C72" s="271">
        <v>613.33333333333337</v>
      </c>
      <c r="D72" s="273">
        <f t="shared" si="23"/>
        <v>18.401840184018404</v>
      </c>
      <c r="E72" s="90">
        <f t="shared" si="24"/>
        <v>99</v>
      </c>
      <c r="F72" s="72">
        <v>4050</v>
      </c>
      <c r="G72" s="273">
        <f t="shared" si="25"/>
        <v>79.256360078277893</v>
      </c>
      <c r="H72" s="90">
        <f t="shared" si="26"/>
        <v>73</v>
      </c>
      <c r="I72" s="130">
        <v>4720</v>
      </c>
      <c r="J72" s="131">
        <f t="shared" si="27"/>
        <v>118</v>
      </c>
      <c r="K72" s="90">
        <f t="shared" si="28"/>
        <v>27</v>
      </c>
      <c r="L72" s="164">
        <v>3940</v>
      </c>
      <c r="M72" s="131">
        <f t="shared" si="29"/>
        <v>52.815013404825741</v>
      </c>
      <c r="N72" s="88">
        <f t="shared" si="30"/>
        <v>72</v>
      </c>
      <c r="O72" s="108">
        <v>1733.3333333333335</v>
      </c>
      <c r="P72" s="131">
        <f t="shared" si="31"/>
        <v>91.228070175438603</v>
      </c>
      <c r="Q72" s="88">
        <f t="shared" si="32"/>
        <v>21</v>
      </c>
      <c r="R72" s="130">
        <v>1766.6666666666665</v>
      </c>
      <c r="S72" s="131">
        <f t="shared" si="33"/>
        <v>60.23411751335378</v>
      </c>
      <c r="T72" s="88">
        <f t="shared" si="34"/>
        <v>70</v>
      </c>
      <c r="U72" s="108">
        <v>5081</v>
      </c>
      <c r="V72" s="131">
        <f t="shared" si="35"/>
        <v>138.97702407002188</v>
      </c>
      <c r="W72" s="88">
        <f t="shared" si="36"/>
        <v>26</v>
      </c>
      <c r="X72" s="108"/>
      <c r="Y72" s="131"/>
      <c r="Z72" s="88"/>
      <c r="AA72" s="89">
        <v>1416.666666666667</v>
      </c>
      <c r="AB72" s="131">
        <f t="shared" si="37"/>
        <v>54.529124967924062</v>
      </c>
      <c r="AC72" s="88">
        <f t="shared" si="38"/>
        <v>98</v>
      </c>
      <c r="AD72" s="132">
        <v>1130.2270011947433</v>
      </c>
      <c r="AE72" s="131">
        <f t="shared" si="39"/>
        <v>50.501653315225347</v>
      </c>
      <c r="AF72" s="90">
        <f t="shared" si="40"/>
        <v>97</v>
      </c>
      <c r="AG72" s="108">
        <f t="shared" si="41"/>
        <v>2716.8030001327493</v>
      </c>
      <c r="AH72" s="131">
        <f t="shared" si="42"/>
        <v>72.797508042142269</v>
      </c>
      <c r="AI72" s="90">
        <f t="shared" si="43"/>
        <v>86</v>
      </c>
    </row>
    <row r="73" spans="1:35" x14ac:dyDescent="0.2">
      <c r="A73" s="6">
        <v>269</v>
      </c>
      <c r="B73" s="93" t="s">
        <v>180</v>
      </c>
      <c r="C73" s="271">
        <v>1346.6666666666665</v>
      </c>
      <c r="D73" s="273">
        <f t="shared" si="23"/>
        <v>40.404040404040401</v>
      </c>
      <c r="E73" s="90">
        <f t="shared" si="24"/>
        <v>52</v>
      </c>
      <c r="F73" s="72">
        <v>4780</v>
      </c>
      <c r="G73" s="273">
        <f t="shared" si="25"/>
        <v>93.542074363992171</v>
      </c>
      <c r="H73" s="90">
        <f t="shared" si="26"/>
        <v>55</v>
      </c>
      <c r="I73" s="130">
        <v>3030</v>
      </c>
      <c r="J73" s="131">
        <f t="shared" si="27"/>
        <v>75.75</v>
      </c>
      <c r="K73" s="90">
        <f t="shared" si="28"/>
        <v>74</v>
      </c>
      <c r="L73" s="164">
        <v>3820</v>
      </c>
      <c r="M73" s="131">
        <f t="shared" si="29"/>
        <v>51.206434316353885</v>
      </c>
      <c r="N73" s="88">
        <f t="shared" si="30"/>
        <v>87</v>
      </c>
      <c r="O73" s="108">
        <v>1600</v>
      </c>
      <c r="P73" s="131">
        <f t="shared" si="31"/>
        <v>84.210526315789465</v>
      </c>
      <c r="Q73" s="88">
        <f t="shared" si="32"/>
        <v>33</v>
      </c>
      <c r="R73" s="130">
        <v>1866.6666666666665</v>
      </c>
      <c r="S73" s="131">
        <f t="shared" si="33"/>
        <v>63.643595863166269</v>
      </c>
      <c r="T73" s="88">
        <f t="shared" si="34"/>
        <v>58</v>
      </c>
      <c r="U73" s="108">
        <v>7538</v>
      </c>
      <c r="V73" s="131">
        <f t="shared" si="35"/>
        <v>206.18161925601751</v>
      </c>
      <c r="W73" s="88">
        <f t="shared" si="36"/>
        <v>8</v>
      </c>
      <c r="X73" s="108"/>
      <c r="Y73" s="131"/>
      <c r="Z73" s="88"/>
      <c r="AA73" s="89">
        <v>2208.3333333333335</v>
      </c>
      <c r="AB73" s="131">
        <f t="shared" si="37"/>
        <v>85.001283038234547</v>
      </c>
      <c r="AC73" s="88">
        <f t="shared" si="38"/>
        <v>83</v>
      </c>
      <c r="AD73" s="132">
        <v>1371.5651135005976</v>
      </c>
      <c r="AE73" s="131">
        <f t="shared" si="39"/>
        <v>61.285304445960577</v>
      </c>
      <c r="AF73" s="90">
        <f t="shared" si="40"/>
        <v>90</v>
      </c>
      <c r="AG73" s="108">
        <f t="shared" si="41"/>
        <v>3062.3590866852514</v>
      </c>
      <c r="AH73" s="131">
        <f t="shared" si="42"/>
        <v>82.056781529615535</v>
      </c>
      <c r="AI73" s="90">
        <f t="shared" si="43"/>
        <v>56</v>
      </c>
    </row>
    <row r="74" spans="1:35" x14ac:dyDescent="0.2">
      <c r="A74" s="17">
        <v>270</v>
      </c>
      <c r="B74" s="94" t="s">
        <v>182</v>
      </c>
      <c r="C74" s="272">
        <v>1906.6666666666665</v>
      </c>
      <c r="D74" s="275">
        <f t="shared" si="23"/>
        <v>57.205720572057203</v>
      </c>
      <c r="E74" s="98">
        <f t="shared" si="24"/>
        <v>28</v>
      </c>
      <c r="F74" s="73">
        <v>2100</v>
      </c>
      <c r="G74" s="275">
        <f t="shared" si="25"/>
        <v>41.095890410958901</v>
      </c>
      <c r="H74" s="98">
        <f t="shared" si="26"/>
        <v>99</v>
      </c>
      <c r="I74" s="133">
        <v>2760</v>
      </c>
      <c r="J74" s="134">
        <f t="shared" si="27"/>
        <v>69</v>
      </c>
      <c r="K74" s="98">
        <f t="shared" si="28"/>
        <v>82</v>
      </c>
      <c r="L74" s="255">
        <v>4440</v>
      </c>
      <c r="M74" s="134">
        <f t="shared" si="29"/>
        <v>59.51742627345844</v>
      </c>
      <c r="N74" s="96">
        <f t="shared" si="30"/>
        <v>40</v>
      </c>
      <c r="O74" s="110">
        <v>1266.6666666666667</v>
      </c>
      <c r="P74" s="134">
        <f t="shared" si="31"/>
        <v>66.666666666666671</v>
      </c>
      <c r="Q74" s="96">
        <f t="shared" si="32"/>
        <v>63</v>
      </c>
      <c r="R74" s="133">
        <v>1866.6666666666665</v>
      </c>
      <c r="S74" s="134">
        <f t="shared" si="33"/>
        <v>63.643595863166269</v>
      </c>
      <c r="T74" s="96">
        <f t="shared" si="34"/>
        <v>58</v>
      </c>
      <c r="U74" s="110">
        <v>9431</v>
      </c>
      <c r="V74" s="134">
        <f t="shared" si="35"/>
        <v>257.95951859956239</v>
      </c>
      <c r="W74" s="96">
        <f t="shared" si="36"/>
        <v>2</v>
      </c>
      <c r="X74" s="110"/>
      <c r="Y74" s="134"/>
      <c r="Z74" s="96"/>
      <c r="AA74" s="97">
        <v>2333.3333333333335</v>
      </c>
      <c r="AB74" s="134">
        <f t="shared" si="37"/>
        <v>89.81267641775726</v>
      </c>
      <c r="AC74" s="96">
        <f t="shared" si="38"/>
        <v>78</v>
      </c>
      <c r="AD74" s="135">
        <v>2099.1636798088412</v>
      </c>
      <c r="AE74" s="134">
        <f t="shared" si="39"/>
        <v>93.796411072781112</v>
      </c>
      <c r="AF74" s="98">
        <f t="shared" si="40"/>
        <v>34</v>
      </c>
      <c r="AG74" s="110">
        <f t="shared" si="41"/>
        <v>3133.7218903491303</v>
      </c>
      <c r="AH74" s="134">
        <f t="shared" si="42"/>
        <v>83.968968122967041</v>
      </c>
      <c r="AI74" s="98">
        <f t="shared" si="43"/>
        <v>48</v>
      </c>
    </row>
    <row r="75" spans="1:35" x14ac:dyDescent="0.2">
      <c r="A75" s="3">
        <v>271</v>
      </c>
      <c r="B75" s="80" t="s">
        <v>186</v>
      </c>
      <c r="C75" s="268">
        <v>1440</v>
      </c>
      <c r="D75" s="274">
        <f t="shared" si="23"/>
        <v>43.204320432043204</v>
      </c>
      <c r="E75" s="84">
        <f t="shared" si="24"/>
        <v>46</v>
      </c>
      <c r="F75" s="71">
        <v>3560</v>
      </c>
      <c r="G75" s="274">
        <f t="shared" si="25"/>
        <v>69.667318982387471</v>
      </c>
      <c r="H75" s="84">
        <f t="shared" si="26"/>
        <v>86</v>
      </c>
      <c r="I75" s="127">
        <v>2770</v>
      </c>
      <c r="J75" s="128">
        <f t="shared" si="27"/>
        <v>69.25</v>
      </c>
      <c r="K75" s="84">
        <f t="shared" si="28"/>
        <v>81</v>
      </c>
      <c r="L75" s="254">
        <v>4160</v>
      </c>
      <c r="M75" s="128">
        <f t="shared" si="29"/>
        <v>55.76407506702413</v>
      </c>
      <c r="N75" s="82">
        <f t="shared" si="30"/>
        <v>54</v>
      </c>
      <c r="O75" s="106">
        <v>1000</v>
      </c>
      <c r="P75" s="128">
        <f t="shared" si="31"/>
        <v>52.631578947368418</v>
      </c>
      <c r="Q75" s="82">
        <f t="shared" si="32"/>
        <v>98</v>
      </c>
      <c r="R75" s="127">
        <v>1766.6666666666665</v>
      </c>
      <c r="S75" s="128">
        <f t="shared" si="33"/>
        <v>60.23411751335378</v>
      </c>
      <c r="T75" s="82">
        <f t="shared" si="34"/>
        <v>70</v>
      </c>
      <c r="U75" s="106"/>
      <c r="V75" s="128"/>
      <c r="W75" s="82"/>
      <c r="X75" s="106"/>
      <c r="Y75" s="128"/>
      <c r="Z75" s="82"/>
      <c r="AA75" s="83">
        <v>2250</v>
      </c>
      <c r="AB75" s="128">
        <f t="shared" si="37"/>
        <v>86.60508083140877</v>
      </c>
      <c r="AC75" s="82">
        <f t="shared" si="38"/>
        <v>81</v>
      </c>
      <c r="AD75" s="129">
        <v>1759.856630824373</v>
      </c>
      <c r="AE75" s="128">
        <f t="shared" si="39"/>
        <v>78.635238195905856</v>
      </c>
      <c r="AF75" s="84">
        <f t="shared" si="40"/>
        <v>72</v>
      </c>
      <c r="AG75" s="106">
        <f t="shared" si="41"/>
        <v>2338.3154121863795</v>
      </c>
      <c r="AH75" s="128">
        <f t="shared" si="42"/>
        <v>62.655825621285622</v>
      </c>
      <c r="AI75" s="84">
        <f t="shared" si="43"/>
        <v>95</v>
      </c>
    </row>
    <row r="76" spans="1:35" x14ac:dyDescent="0.2">
      <c r="A76" s="6">
        <v>272</v>
      </c>
      <c r="B76" s="86" t="s">
        <v>188</v>
      </c>
      <c r="C76" s="269">
        <v>2200</v>
      </c>
      <c r="D76" s="273">
        <f t="shared" si="23"/>
        <v>66.006600660065999</v>
      </c>
      <c r="E76" s="90">
        <f t="shared" si="24"/>
        <v>26</v>
      </c>
      <c r="F76" s="72">
        <v>7820</v>
      </c>
      <c r="G76" s="273">
        <f t="shared" si="25"/>
        <v>153.03326810176125</v>
      </c>
      <c r="H76" s="90">
        <f t="shared" si="26"/>
        <v>4</v>
      </c>
      <c r="I76" s="130">
        <v>2800</v>
      </c>
      <c r="J76" s="131">
        <f t="shared" si="27"/>
        <v>70</v>
      </c>
      <c r="K76" s="90">
        <f t="shared" si="28"/>
        <v>80</v>
      </c>
      <c r="L76" s="164">
        <v>8119.9999999999991</v>
      </c>
      <c r="M76" s="131">
        <f t="shared" si="29"/>
        <v>108.84718498659515</v>
      </c>
      <c r="N76" s="88">
        <f t="shared" si="30"/>
        <v>1</v>
      </c>
      <c r="O76" s="108">
        <v>1533.3333333333335</v>
      </c>
      <c r="P76" s="131">
        <f t="shared" si="31"/>
        <v>80.701754385964918</v>
      </c>
      <c r="Q76" s="88">
        <f t="shared" si="32"/>
        <v>41</v>
      </c>
      <c r="R76" s="130">
        <v>2466.6666666666665</v>
      </c>
      <c r="S76" s="131">
        <f t="shared" si="33"/>
        <v>84.100465962041142</v>
      </c>
      <c r="T76" s="88">
        <f t="shared" si="34"/>
        <v>6</v>
      </c>
      <c r="U76" s="108"/>
      <c r="V76" s="131"/>
      <c r="W76" s="88"/>
      <c r="X76" s="108"/>
      <c r="Y76" s="131"/>
      <c r="Z76" s="88"/>
      <c r="AA76" s="89">
        <v>6375</v>
      </c>
      <c r="AB76" s="131">
        <f t="shared" si="37"/>
        <v>245.38106235565823</v>
      </c>
      <c r="AC76" s="88">
        <f t="shared" si="38"/>
        <v>1</v>
      </c>
      <c r="AD76" s="132">
        <v>2468.3393070489847</v>
      </c>
      <c r="AE76" s="131">
        <f t="shared" si="39"/>
        <v>110.29219423811369</v>
      </c>
      <c r="AF76" s="90">
        <f t="shared" si="40"/>
        <v>6</v>
      </c>
      <c r="AG76" s="108">
        <f t="shared" si="41"/>
        <v>4222.917413381123</v>
      </c>
      <c r="AH76" s="131">
        <f t="shared" si="42"/>
        <v>113.15427152682538</v>
      </c>
      <c r="AI76" s="90">
        <f t="shared" si="43"/>
        <v>2</v>
      </c>
    </row>
    <row r="77" spans="1:35" x14ac:dyDescent="0.2">
      <c r="A77" s="6">
        <v>273</v>
      </c>
      <c r="B77" s="86" t="s">
        <v>192</v>
      </c>
      <c r="C77" s="269">
        <v>1373.3333333333335</v>
      </c>
      <c r="D77" s="273">
        <f t="shared" si="23"/>
        <v>41.204120412041206</v>
      </c>
      <c r="E77" s="90">
        <f t="shared" si="24"/>
        <v>50</v>
      </c>
      <c r="F77" s="72">
        <v>4640</v>
      </c>
      <c r="G77" s="273">
        <f t="shared" si="25"/>
        <v>90.802348336594903</v>
      </c>
      <c r="H77" s="90">
        <f t="shared" si="26"/>
        <v>59</v>
      </c>
      <c r="I77" s="130">
        <v>1760</v>
      </c>
      <c r="J77" s="131">
        <f t="shared" si="27"/>
        <v>44</v>
      </c>
      <c r="K77" s="90">
        <f t="shared" si="28"/>
        <v>96</v>
      </c>
      <c r="L77" s="164">
        <v>4080</v>
      </c>
      <c r="M77" s="131">
        <f t="shared" si="29"/>
        <v>54.6916890080429</v>
      </c>
      <c r="N77" s="88">
        <f t="shared" si="30"/>
        <v>62</v>
      </c>
      <c r="O77" s="108">
        <v>1300</v>
      </c>
      <c r="P77" s="131">
        <f t="shared" si="31"/>
        <v>68.421052631578945</v>
      </c>
      <c r="Q77" s="88">
        <f t="shared" si="32"/>
        <v>60</v>
      </c>
      <c r="R77" s="130">
        <v>2066.6666666666665</v>
      </c>
      <c r="S77" s="131">
        <f t="shared" si="33"/>
        <v>70.462552562791231</v>
      </c>
      <c r="T77" s="88">
        <f t="shared" si="34"/>
        <v>34</v>
      </c>
      <c r="U77" s="108"/>
      <c r="V77" s="131"/>
      <c r="W77" s="88"/>
      <c r="X77" s="108"/>
      <c r="Y77" s="131"/>
      <c r="Z77" s="88"/>
      <c r="AA77" s="89">
        <v>2375</v>
      </c>
      <c r="AB77" s="131">
        <f t="shared" si="37"/>
        <v>91.416474210931483</v>
      </c>
      <c r="AC77" s="88">
        <f t="shared" si="38"/>
        <v>75</v>
      </c>
      <c r="AD77" s="132">
        <v>2299.8805256869773</v>
      </c>
      <c r="AE77" s="131">
        <f t="shared" si="39"/>
        <v>102.76499221121436</v>
      </c>
      <c r="AF77" s="90">
        <f t="shared" si="40"/>
        <v>19</v>
      </c>
      <c r="AG77" s="108">
        <f t="shared" si="41"/>
        <v>2486.8600657108723</v>
      </c>
      <c r="AH77" s="131">
        <f t="shared" si="42"/>
        <v>66.636121803613946</v>
      </c>
      <c r="AI77" s="90">
        <f t="shared" si="43"/>
        <v>92</v>
      </c>
    </row>
    <row r="78" spans="1:35" x14ac:dyDescent="0.2">
      <c r="A78" s="6">
        <v>274</v>
      </c>
      <c r="B78" s="86" t="s">
        <v>195</v>
      </c>
      <c r="C78" s="269">
        <v>1293.3333333333335</v>
      </c>
      <c r="D78" s="273">
        <f t="shared" si="23"/>
        <v>38.803880388038806</v>
      </c>
      <c r="E78" s="90">
        <f t="shared" si="24"/>
        <v>58</v>
      </c>
      <c r="F78" s="72">
        <v>5030</v>
      </c>
      <c r="G78" s="273">
        <f t="shared" si="25"/>
        <v>98.43444227005871</v>
      </c>
      <c r="H78" s="90">
        <f t="shared" si="26"/>
        <v>46</v>
      </c>
      <c r="I78" s="130">
        <v>2130</v>
      </c>
      <c r="J78" s="131">
        <f t="shared" si="27"/>
        <v>53.25</v>
      </c>
      <c r="K78" s="90">
        <f t="shared" si="28"/>
        <v>94</v>
      </c>
      <c r="L78" s="164">
        <v>3980</v>
      </c>
      <c r="M78" s="131">
        <f t="shared" si="29"/>
        <v>53.351206434316353</v>
      </c>
      <c r="N78" s="88">
        <f t="shared" si="30"/>
        <v>71</v>
      </c>
      <c r="O78" s="108">
        <v>1500</v>
      </c>
      <c r="P78" s="131">
        <f t="shared" si="31"/>
        <v>78.94736842105263</v>
      </c>
      <c r="Q78" s="88">
        <f t="shared" si="32"/>
        <v>43</v>
      </c>
      <c r="R78" s="130">
        <v>2033.3333333333335</v>
      </c>
      <c r="S78" s="131">
        <f t="shared" si="33"/>
        <v>69.326059779520406</v>
      </c>
      <c r="T78" s="88">
        <f t="shared" si="34"/>
        <v>39</v>
      </c>
      <c r="U78" s="108">
        <v>4856</v>
      </c>
      <c r="V78" s="131">
        <f t="shared" si="35"/>
        <v>132.82275711159735</v>
      </c>
      <c r="W78" s="88">
        <f t="shared" si="36"/>
        <v>33</v>
      </c>
      <c r="X78" s="108"/>
      <c r="Y78" s="131"/>
      <c r="Z78" s="88"/>
      <c r="AA78" s="89">
        <v>2958.3333333333339</v>
      </c>
      <c r="AB78" s="131">
        <f t="shared" si="37"/>
        <v>113.86964331537082</v>
      </c>
      <c r="AC78" s="88">
        <f t="shared" si="38"/>
        <v>59</v>
      </c>
      <c r="AD78" s="132">
        <v>2194.7431302270015</v>
      </c>
      <c r="AE78" s="131">
        <f t="shared" si="39"/>
        <v>98.067163995844581</v>
      </c>
      <c r="AF78" s="90">
        <f t="shared" si="40"/>
        <v>26</v>
      </c>
      <c r="AG78" s="108">
        <f t="shared" si="41"/>
        <v>2886.1936811363335</v>
      </c>
      <c r="AH78" s="131">
        <f t="shared" si="42"/>
        <v>77.33637945167024</v>
      </c>
      <c r="AI78" s="90">
        <f t="shared" si="43"/>
        <v>76</v>
      </c>
    </row>
    <row r="79" spans="1:35" x14ac:dyDescent="0.2">
      <c r="A79" s="6">
        <v>275</v>
      </c>
      <c r="B79" s="92" t="s">
        <v>197</v>
      </c>
      <c r="C79" s="270">
        <v>2206.6666666666665</v>
      </c>
      <c r="D79" s="273">
        <f t="shared" si="23"/>
        <v>66.2066206620662</v>
      </c>
      <c r="E79" s="90">
        <f t="shared" si="24"/>
        <v>25</v>
      </c>
      <c r="F79" s="72">
        <v>7260</v>
      </c>
      <c r="G79" s="273">
        <f t="shared" si="25"/>
        <v>142.07436399217221</v>
      </c>
      <c r="H79" s="90">
        <f t="shared" si="26"/>
        <v>5</v>
      </c>
      <c r="I79" s="130">
        <v>4540</v>
      </c>
      <c r="J79" s="131">
        <f t="shared" si="27"/>
        <v>113.5</v>
      </c>
      <c r="K79" s="90">
        <f t="shared" si="28"/>
        <v>31</v>
      </c>
      <c r="L79" s="164">
        <v>7320</v>
      </c>
      <c r="M79" s="131">
        <f t="shared" si="29"/>
        <v>98.123324396782834</v>
      </c>
      <c r="N79" s="88">
        <f t="shared" si="30"/>
        <v>5</v>
      </c>
      <c r="O79" s="108">
        <v>1500</v>
      </c>
      <c r="P79" s="131">
        <f t="shared" si="31"/>
        <v>78.94736842105263</v>
      </c>
      <c r="Q79" s="88">
        <f t="shared" si="32"/>
        <v>43</v>
      </c>
      <c r="R79" s="130">
        <v>2066.6666666666665</v>
      </c>
      <c r="S79" s="131">
        <f t="shared" si="33"/>
        <v>70.462552562791231</v>
      </c>
      <c r="T79" s="88">
        <f t="shared" si="34"/>
        <v>34</v>
      </c>
      <c r="U79" s="108">
        <v>3563</v>
      </c>
      <c r="V79" s="131">
        <f t="shared" si="35"/>
        <v>97.456236323851215</v>
      </c>
      <c r="W79" s="88">
        <f t="shared" si="36"/>
        <v>53</v>
      </c>
      <c r="X79" s="108"/>
      <c r="Y79" s="131"/>
      <c r="Z79" s="88"/>
      <c r="AA79" s="89">
        <v>6208.3333333333339</v>
      </c>
      <c r="AB79" s="131">
        <f t="shared" si="37"/>
        <v>238.96587118296128</v>
      </c>
      <c r="AC79" s="88">
        <f t="shared" si="38"/>
        <v>2</v>
      </c>
      <c r="AD79" s="132">
        <v>2088.4109916367979</v>
      </c>
      <c r="AE79" s="131">
        <f t="shared" si="39"/>
        <v>93.315951368936453</v>
      </c>
      <c r="AF79" s="90">
        <f t="shared" si="40"/>
        <v>36</v>
      </c>
      <c r="AG79" s="108">
        <f t="shared" si="41"/>
        <v>4083.6752953670511</v>
      </c>
      <c r="AH79" s="131">
        <f t="shared" si="42"/>
        <v>109.42323942569804</v>
      </c>
      <c r="AI79" s="90">
        <f t="shared" si="43"/>
        <v>3</v>
      </c>
    </row>
    <row r="80" spans="1:35" x14ac:dyDescent="0.2">
      <c r="A80" s="6">
        <v>276</v>
      </c>
      <c r="B80" s="86" t="s">
        <v>200</v>
      </c>
      <c r="C80" s="269">
        <v>4213.333333333333</v>
      </c>
      <c r="D80" s="273">
        <f t="shared" si="23"/>
        <v>126.41264126412641</v>
      </c>
      <c r="E80" s="90">
        <f t="shared" si="24"/>
        <v>1</v>
      </c>
      <c r="F80" s="72">
        <v>5600</v>
      </c>
      <c r="G80" s="273">
        <f t="shared" si="25"/>
        <v>109.58904109589041</v>
      </c>
      <c r="H80" s="90">
        <f t="shared" si="26"/>
        <v>29</v>
      </c>
      <c r="I80" s="130">
        <v>4150</v>
      </c>
      <c r="J80" s="131">
        <f t="shared" si="27"/>
        <v>103.75000000000001</v>
      </c>
      <c r="K80" s="90">
        <f t="shared" si="28"/>
        <v>44</v>
      </c>
      <c r="L80" s="164">
        <v>4220</v>
      </c>
      <c r="M80" s="131">
        <f t="shared" si="29"/>
        <v>56.568364611260058</v>
      </c>
      <c r="N80" s="88">
        <f t="shared" si="30"/>
        <v>51</v>
      </c>
      <c r="O80" s="108">
        <v>1566.6666666666665</v>
      </c>
      <c r="P80" s="131">
        <f t="shared" si="31"/>
        <v>82.456140350877178</v>
      </c>
      <c r="Q80" s="88">
        <f t="shared" si="32"/>
        <v>37</v>
      </c>
      <c r="R80" s="130">
        <v>2333.3333333333335</v>
      </c>
      <c r="S80" s="131">
        <f t="shared" si="33"/>
        <v>79.554494828957843</v>
      </c>
      <c r="T80" s="88">
        <f t="shared" si="34"/>
        <v>9</v>
      </c>
      <c r="U80" s="108"/>
      <c r="V80" s="131"/>
      <c r="W80" s="88"/>
      <c r="X80" s="108"/>
      <c r="Y80" s="131"/>
      <c r="Z80" s="88"/>
      <c r="AA80" s="89">
        <v>2375</v>
      </c>
      <c r="AB80" s="131">
        <f t="shared" si="37"/>
        <v>91.416474210931483</v>
      </c>
      <c r="AC80" s="88">
        <f t="shared" si="38"/>
        <v>75</v>
      </c>
      <c r="AD80" s="132">
        <v>2382.3178016726406</v>
      </c>
      <c r="AE80" s="131">
        <f t="shared" si="39"/>
        <v>106.44851660735659</v>
      </c>
      <c r="AF80" s="90">
        <f t="shared" si="40"/>
        <v>11</v>
      </c>
      <c r="AG80" s="108">
        <f t="shared" si="41"/>
        <v>3355.0813918757467</v>
      </c>
      <c r="AH80" s="131">
        <f t="shared" si="42"/>
        <v>89.900358839114318</v>
      </c>
      <c r="AI80" s="90">
        <f t="shared" si="43"/>
        <v>32</v>
      </c>
    </row>
    <row r="81" spans="1:35" x14ac:dyDescent="0.2">
      <c r="A81" s="6">
        <v>277</v>
      </c>
      <c r="B81" s="93" t="s">
        <v>203</v>
      </c>
      <c r="C81" s="271">
        <v>1000</v>
      </c>
      <c r="D81" s="273">
        <f t="shared" si="23"/>
        <v>30.003000300030003</v>
      </c>
      <c r="E81" s="90">
        <f t="shared" si="24"/>
        <v>79</v>
      </c>
      <c r="F81" s="72">
        <v>2790</v>
      </c>
      <c r="G81" s="273">
        <f t="shared" si="25"/>
        <v>54.598825831702548</v>
      </c>
      <c r="H81" s="90">
        <f t="shared" si="26"/>
        <v>93</v>
      </c>
      <c r="I81" s="130">
        <v>3870</v>
      </c>
      <c r="J81" s="131">
        <f t="shared" si="27"/>
        <v>96.75</v>
      </c>
      <c r="K81" s="90">
        <f t="shared" si="28"/>
        <v>53</v>
      </c>
      <c r="L81" s="164">
        <v>7080</v>
      </c>
      <c r="M81" s="131">
        <f t="shared" si="29"/>
        <v>94.906166219839136</v>
      </c>
      <c r="N81" s="88">
        <f t="shared" si="30"/>
        <v>7</v>
      </c>
      <c r="O81" s="108">
        <v>1666.6666666666665</v>
      </c>
      <c r="P81" s="131">
        <f t="shared" si="31"/>
        <v>87.719298245614027</v>
      </c>
      <c r="Q81" s="88">
        <f t="shared" si="32"/>
        <v>31</v>
      </c>
      <c r="R81" s="130">
        <v>1633.3333333333335</v>
      </c>
      <c r="S81" s="131">
        <f t="shared" si="33"/>
        <v>55.688146380270489</v>
      </c>
      <c r="T81" s="88">
        <f t="shared" si="34"/>
        <v>84</v>
      </c>
      <c r="U81" s="108">
        <v>3600</v>
      </c>
      <c r="V81" s="131">
        <f t="shared" si="35"/>
        <v>98.468271334792121</v>
      </c>
      <c r="W81" s="88">
        <f t="shared" si="36"/>
        <v>52</v>
      </c>
      <c r="X81" s="108"/>
      <c r="Y81" s="131"/>
      <c r="Z81" s="88"/>
      <c r="AA81" s="89">
        <v>4041.666666666667</v>
      </c>
      <c r="AB81" s="131">
        <f t="shared" si="37"/>
        <v>155.56838593790096</v>
      </c>
      <c r="AC81" s="88">
        <f t="shared" si="38"/>
        <v>33</v>
      </c>
      <c r="AD81" s="132">
        <v>1696.5352449223419</v>
      </c>
      <c r="AE81" s="131">
        <f t="shared" si="39"/>
        <v>75.805864384376306</v>
      </c>
      <c r="AF81" s="90">
        <f t="shared" si="40"/>
        <v>76</v>
      </c>
      <c r="AG81" s="108">
        <f t="shared" si="41"/>
        <v>3042.0224346210011</v>
      </c>
      <c r="AH81" s="131">
        <f t="shared" si="42"/>
        <v>81.511855161334438</v>
      </c>
      <c r="AI81" s="90">
        <f t="shared" si="43"/>
        <v>58</v>
      </c>
    </row>
    <row r="82" spans="1:35" x14ac:dyDescent="0.2">
      <c r="A82" s="6">
        <v>278</v>
      </c>
      <c r="B82" s="93" t="s">
        <v>206</v>
      </c>
      <c r="C82" s="271">
        <v>3000</v>
      </c>
      <c r="D82" s="273">
        <f t="shared" si="23"/>
        <v>90.009000900090001</v>
      </c>
      <c r="E82" s="90">
        <f t="shared" si="24"/>
        <v>8</v>
      </c>
      <c r="F82" s="72">
        <v>5050</v>
      </c>
      <c r="G82" s="273">
        <f t="shared" si="25"/>
        <v>98.825831702544036</v>
      </c>
      <c r="H82" s="90">
        <f t="shared" si="26"/>
        <v>45</v>
      </c>
      <c r="I82" s="130">
        <v>3000</v>
      </c>
      <c r="J82" s="131">
        <f t="shared" si="27"/>
        <v>75</v>
      </c>
      <c r="K82" s="90">
        <f t="shared" si="28"/>
        <v>75</v>
      </c>
      <c r="L82" s="164">
        <v>6400</v>
      </c>
      <c r="M82" s="131">
        <f t="shared" si="29"/>
        <v>85.79088471849866</v>
      </c>
      <c r="N82" s="88">
        <f t="shared" si="30"/>
        <v>13</v>
      </c>
      <c r="O82" s="108">
        <v>1166.6666666666667</v>
      </c>
      <c r="P82" s="131">
        <f t="shared" si="31"/>
        <v>61.403508771929829</v>
      </c>
      <c r="Q82" s="88">
        <f t="shared" si="32"/>
        <v>80</v>
      </c>
      <c r="R82" s="130">
        <v>2533.3333333333335</v>
      </c>
      <c r="S82" s="131">
        <f t="shared" si="33"/>
        <v>86.373451528582805</v>
      </c>
      <c r="T82" s="88">
        <f t="shared" si="34"/>
        <v>3</v>
      </c>
      <c r="U82" s="108"/>
      <c r="V82" s="131"/>
      <c r="W82" s="88"/>
      <c r="X82" s="108"/>
      <c r="Y82" s="131"/>
      <c r="Z82" s="88"/>
      <c r="AA82" s="89">
        <v>4833.3333333333339</v>
      </c>
      <c r="AB82" s="131">
        <f t="shared" si="37"/>
        <v>186.04054400821147</v>
      </c>
      <c r="AC82" s="88">
        <f t="shared" si="38"/>
        <v>15</v>
      </c>
      <c r="AD82" s="132">
        <v>2681.003584229391</v>
      </c>
      <c r="AE82" s="131">
        <f t="shared" si="39"/>
        <v>119.79461949192989</v>
      </c>
      <c r="AF82" s="90">
        <f t="shared" si="40"/>
        <v>2</v>
      </c>
      <c r="AG82" s="108">
        <f t="shared" si="41"/>
        <v>3583.0421146953408</v>
      </c>
      <c r="AH82" s="131">
        <f t="shared" si="42"/>
        <v>96.008631154751896</v>
      </c>
      <c r="AI82" s="90">
        <f t="shared" si="43"/>
        <v>17</v>
      </c>
    </row>
    <row r="83" spans="1:35" x14ac:dyDescent="0.2">
      <c r="A83" s="6">
        <v>279</v>
      </c>
      <c r="B83" s="93" t="s">
        <v>209</v>
      </c>
      <c r="C83" s="271">
        <v>2233.3333333333335</v>
      </c>
      <c r="D83" s="273">
        <f t="shared" si="23"/>
        <v>67.006700670067005</v>
      </c>
      <c r="E83" s="90">
        <f t="shared" si="24"/>
        <v>24</v>
      </c>
      <c r="F83" s="72">
        <v>4650</v>
      </c>
      <c r="G83" s="273">
        <f t="shared" si="25"/>
        <v>90.998043052837573</v>
      </c>
      <c r="H83" s="90">
        <f t="shared" si="26"/>
        <v>58</v>
      </c>
      <c r="I83" s="130">
        <v>3500</v>
      </c>
      <c r="J83" s="131">
        <f t="shared" si="27"/>
        <v>87.5</v>
      </c>
      <c r="K83" s="90">
        <f t="shared" si="28"/>
        <v>60</v>
      </c>
      <c r="L83" s="164">
        <v>7040</v>
      </c>
      <c r="M83" s="131">
        <f t="shared" si="29"/>
        <v>94.369973190348517</v>
      </c>
      <c r="N83" s="88">
        <f t="shared" si="30"/>
        <v>8</v>
      </c>
      <c r="O83" s="108">
        <v>1300</v>
      </c>
      <c r="P83" s="131">
        <f t="shared" si="31"/>
        <v>68.421052631578945</v>
      </c>
      <c r="Q83" s="88">
        <f t="shared" si="32"/>
        <v>60</v>
      </c>
      <c r="R83" s="130">
        <v>2300</v>
      </c>
      <c r="S83" s="131">
        <f t="shared" si="33"/>
        <v>78.418002045687004</v>
      </c>
      <c r="T83" s="88">
        <f t="shared" si="34"/>
        <v>11</v>
      </c>
      <c r="U83" s="108">
        <v>3319</v>
      </c>
      <c r="V83" s="131">
        <f t="shared" si="35"/>
        <v>90.782275711159727</v>
      </c>
      <c r="W83" s="88">
        <f t="shared" si="36"/>
        <v>56</v>
      </c>
      <c r="X83" s="108"/>
      <c r="Y83" s="131"/>
      <c r="Z83" s="88"/>
      <c r="AA83" s="89">
        <v>5208.3333333333339</v>
      </c>
      <c r="AB83" s="131">
        <f t="shared" si="37"/>
        <v>200.47472414677961</v>
      </c>
      <c r="AC83" s="88">
        <f t="shared" si="38"/>
        <v>10</v>
      </c>
      <c r="AD83" s="132">
        <v>2500.5973715651139</v>
      </c>
      <c r="AE83" s="131">
        <f t="shared" si="39"/>
        <v>111.73357334964761</v>
      </c>
      <c r="AF83" s="90">
        <f t="shared" si="40"/>
        <v>5</v>
      </c>
      <c r="AG83" s="108">
        <f t="shared" si="41"/>
        <v>3561.2515598035316</v>
      </c>
      <c r="AH83" s="131">
        <f t="shared" si="42"/>
        <v>95.424747047254328</v>
      </c>
      <c r="AI83" s="90">
        <f t="shared" si="43"/>
        <v>19</v>
      </c>
    </row>
    <row r="84" spans="1:35" x14ac:dyDescent="0.2">
      <c r="A84" s="17">
        <v>280</v>
      </c>
      <c r="B84" s="94" t="s">
        <v>212</v>
      </c>
      <c r="C84" s="272">
        <v>3673.333333333333</v>
      </c>
      <c r="D84" s="275">
        <f t="shared" si="23"/>
        <v>110.21102110211021</v>
      </c>
      <c r="E84" s="98">
        <f t="shared" si="24"/>
        <v>2</v>
      </c>
      <c r="F84" s="73">
        <v>3650</v>
      </c>
      <c r="G84" s="275">
        <f t="shared" si="25"/>
        <v>71.428571428571431</v>
      </c>
      <c r="H84" s="98">
        <f t="shared" si="26"/>
        <v>83</v>
      </c>
      <c r="I84" s="133">
        <v>3800</v>
      </c>
      <c r="J84" s="134">
        <f t="shared" si="27"/>
        <v>95</v>
      </c>
      <c r="K84" s="98">
        <f t="shared" si="28"/>
        <v>54</v>
      </c>
      <c r="L84" s="255">
        <v>3810</v>
      </c>
      <c r="M84" s="134">
        <f t="shared" si="29"/>
        <v>51.072386058981238</v>
      </c>
      <c r="N84" s="96">
        <f t="shared" si="30"/>
        <v>89</v>
      </c>
      <c r="O84" s="110">
        <v>1466.6666666666665</v>
      </c>
      <c r="P84" s="134">
        <f t="shared" si="31"/>
        <v>77.192982456140342</v>
      </c>
      <c r="Q84" s="96">
        <f t="shared" si="32"/>
        <v>49</v>
      </c>
      <c r="R84" s="133">
        <v>2033.3333333333335</v>
      </c>
      <c r="S84" s="134">
        <f t="shared" si="33"/>
        <v>69.326059779520406</v>
      </c>
      <c r="T84" s="96">
        <f t="shared" si="34"/>
        <v>39</v>
      </c>
      <c r="U84" s="110"/>
      <c r="V84" s="134"/>
      <c r="W84" s="96"/>
      <c r="X84" s="110"/>
      <c r="Y84" s="134"/>
      <c r="Z84" s="96"/>
      <c r="AA84" s="97">
        <v>2958.3333333333339</v>
      </c>
      <c r="AB84" s="134">
        <f t="shared" si="37"/>
        <v>113.86964331537082</v>
      </c>
      <c r="AC84" s="96">
        <f t="shared" si="38"/>
        <v>59</v>
      </c>
      <c r="AD84" s="135">
        <v>1885.3046594982081</v>
      </c>
      <c r="AE84" s="134">
        <f t="shared" si="39"/>
        <v>84.240601407426638</v>
      </c>
      <c r="AF84" s="98">
        <f t="shared" si="40"/>
        <v>57</v>
      </c>
      <c r="AG84" s="110">
        <f t="shared" si="41"/>
        <v>2909.621415770609</v>
      </c>
      <c r="AH84" s="134">
        <f t="shared" si="42"/>
        <v>77.964132255375375</v>
      </c>
      <c r="AI84" s="98">
        <f t="shared" si="43"/>
        <v>72</v>
      </c>
    </row>
    <row r="85" spans="1:35" x14ac:dyDescent="0.2">
      <c r="A85" s="3">
        <v>281</v>
      </c>
      <c r="B85" s="80" t="s">
        <v>214</v>
      </c>
      <c r="C85" s="268">
        <v>3553.333333333333</v>
      </c>
      <c r="D85" s="274">
        <f t="shared" si="23"/>
        <v>106.61066106610659</v>
      </c>
      <c r="E85" s="84">
        <f t="shared" si="24"/>
        <v>3</v>
      </c>
      <c r="F85" s="71">
        <v>3670</v>
      </c>
      <c r="G85" s="274">
        <f t="shared" si="25"/>
        <v>71.819960861056757</v>
      </c>
      <c r="H85" s="84">
        <f t="shared" si="26"/>
        <v>81</v>
      </c>
      <c r="I85" s="127">
        <v>5330</v>
      </c>
      <c r="J85" s="128">
        <f t="shared" si="27"/>
        <v>133.25</v>
      </c>
      <c r="K85" s="84">
        <f t="shared" si="28"/>
        <v>13</v>
      </c>
      <c r="L85" s="254">
        <v>4040</v>
      </c>
      <c r="M85" s="128">
        <f t="shared" si="29"/>
        <v>54.155495978552281</v>
      </c>
      <c r="N85" s="82">
        <f t="shared" si="30"/>
        <v>65</v>
      </c>
      <c r="O85" s="106">
        <v>1366.6666666666665</v>
      </c>
      <c r="P85" s="128">
        <f t="shared" si="31"/>
        <v>71.929824561403493</v>
      </c>
      <c r="Q85" s="82">
        <f t="shared" si="32"/>
        <v>56</v>
      </c>
      <c r="R85" s="127">
        <v>2833.333333333333</v>
      </c>
      <c r="S85" s="128">
        <f t="shared" si="33"/>
        <v>96.601886578020228</v>
      </c>
      <c r="T85" s="82">
        <f t="shared" si="34"/>
        <v>2</v>
      </c>
      <c r="U85" s="106"/>
      <c r="V85" s="128"/>
      <c r="W85" s="82"/>
      <c r="X85" s="106"/>
      <c r="Y85" s="128"/>
      <c r="Z85" s="82"/>
      <c r="AA85" s="83">
        <v>2666.666666666667</v>
      </c>
      <c r="AB85" s="128">
        <f t="shared" si="37"/>
        <v>102.64305876315116</v>
      </c>
      <c r="AC85" s="82">
        <f t="shared" si="38"/>
        <v>66</v>
      </c>
      <c r="AD85" s="129">
        <v>2508.9605734767028</v>
      </c>
      <c r="AE85" s="128">
        <f t="shared" si="39"/>
        <v>112.10726423041568</v>
      </c>
      <c r="AF85" s="84">
        <f t="shared" si="40"/>
        <v>4</v>
      </c>
      <c r="AG85" s="106">
        <f t="shared" si="41"/>
        <v>3246.1200716845879</v>
      </c>
      <c r="AH85" s="128">
        <f t="shared" si="42"/>
        <v>86.980709316307284</v>
      </c>
      <c r="AI85" s="84">
        <f t="shared" si="43"/>
        <v>43</v>
      </c>
    </row>
    <row r="86" spans="1:35" x14ac:dyDescent="0.2">
      <c r="A86" s="6">
        <v>282</v>
      </c>
      <c r="B86" s="86" t="s">
        <v>217</v>
      </c>
      <c r="C86" s="269">
        <v>2826.666666666667</v>
      </c>
      <c r="D86" s="273">
        <f t="shared" si="23"/>
        <v>84.808480848084827</v>
      </c>
      <c r="E86" s="90">
        <f t="shared" si="24"/>
        <v>9</v>
      </c>
      <c r="F86" s="72">
        <v>4880</v>
      </c>
      <c r="G86" s="273">
        <f t="shared" si="25"/>
        <v>95.499021526418787</v>
      </c>
      <c r="H86" s="90">
        <f t="shared" si="26"/>
        <v>51</v>
      </c>
      <c r="I86" s="130">
        <v>5650</v>
      </c>
      <c r="J86" s="131">
        <f t="shared" si="27"/>
        <v>141.25</v>
      </c>
      <c r="K86" s="90">
        <f t="shared" si="28"/>
        <v>8</v>
      </c>
      <c r="L86" s="164">
        <v>4120</v>
      </c>
      <c r="M86" s="131">
        <f t="shared" si="29"/>
        <v>55.227882037533519</v>
      </c>
      <c r="N86" s="88">
        <f t="shared" si="30"/>
        <v>58</v>
      </c>
      <c r="O86" s="108">
        <v>1233.3333333333333</v>
      </c>
      <c r="P86" s="131">
        <f t="shared" si="31"/>
        <v>64.912280701754383</v>
      </c>
      <c r="Q86" s="88">
        <f t="shared" si="32"/>
        <v>65</v>
      </c>
      <c r="R86" s="130">
        <v>2266.6666666666665</v>
      </c>
      <c r="S86" s="131">
        <f t="shared" si="33"/>
        <v>77.281509262416179</v>
      </c>
      <c r="T86" s="88">
        <f t="shared" si="34"/>
        <v>14</v>
      </c>
      <c r="U86" s="108"/>
      <c r="V86" s="131"/>
      <c r="W86" s="88"/>
      <c r="X86" s="108"/>
      <c r="Y86" s="131"/>
      <c r="Z86" s="88"/>
      <c r="AA86" s="89">
        <v>3791.666666666667</v>
      </c>
      <c r="AB86" s="131">
        <f t="shared" si="37"/>
        <v>145.94559917885556</v>
      </c>
      <c r="AC86" s="88">
        <f t="shared" si="38"/>
        <v>43</v>
      </c>
      <c r="AD86" s="132">
        <v>2076.4635603345282</v>
      </c>
      <c r="AE86" s="131">
        <f t="shared" si="39"/>
        <v>92.782107253553534</v>
      </c>
      <c r="AF86" s="90">
        <f t="shared" si="40"/>
        <v>38</v>
      </c>
      <c r="AG86" s="108">
        <f t="shared" si="41"/>
        <v>3355.5996117084828</v>
      </c>
      <c r="AH86" s="131">
        <f t="shared" si="42"/>
        <v>89.914244686722483</v>
      </c>
      <c r="AI86" s="90">
        <f t="shared" si="43"/>
        <v>31</v>
      </c>
    </row>
    <row r="87" spans="1:35" x14ac:dyDescent="0.2">
      <c r="A87" s="6">
        <v>283</v>
      </c>
      <c r="B87" s="86" t="s">
        <v>220</v>
      </c>
      <c r="C87" s="269">
        <v>2506.6666666666665</v>
      </c>
      <c r="D87" s="273">
        <f t="shared" si="23"/>
        <v>75.207520752075212</v>
      </c>
      <c r="E87" s="90">
        <f t="shared" si="24"/>
        <v>16</v>
      </c>
      <c r="F87" s="72">
        <v>3850</v>
      </c>
      <c r="G87" s="273">
        <f t="shared" si="25"/>
        <v>75.342465753424662</v>
      </c>
      <c r="H87" s="90">
        <f t="shared" si="26"/>
        <v>76</v>
      </c>
      <c r="I87" s="130">
        <v>4000</v>
      </c>
      <c r="J87" s="131">
        <f t="shared" si="27"/>
        <v>100</v>
      </c>
      <c r="K87" s="90">
        <f t="shared" si="28"/>
        <v>47</v>
      </c>
      <c r="L87" s="164">
        <v>4460</v>
      </c>
      <c r="M87" s="131">
        <f t="shared" si="29"/>
        <v>59.78552278820375</v>
      </c>
      <c r="N87" s="88">
        <f t="shared" si="30"/>
        <v>38</v>
      </c>
      <c r="O87" s="108">
        <v>1800</v>
      </c>
      <c r="P87" s="131">
        <f t="shared" si="31"/>
        <v>94.73684210526315</v>
      </c>
      <c r="Q87" s="88">
        <f t="shared" si="32"/>
        <v>17</v>
      </c>
      <c r="R87" s="130">
        <v>2333.3333333333335</v>
      </c>
      <c r="S87" s="131">
        <f t="shared" si="33"/>
        <v>79.554494828957843</v>
      </c>
      <c r="T87" s="88">
        <f t="shared" si="34"/>
        <v>9</v>
      </c>
      <c r="U87" s="108"/>
      <c r="V87" s="131"/>
      <c r="W87" s="88"/>
      <c r="X87" s="108"/>
      <c r="Y87" s="131"/>
      <c r="Z87" s="88"/>
      <c r="AA87" s="89">
        <v>2500</v>
      </c>
      <c r="AB87" s="131">
        <f t="shared" si="37"/>
        <v>96.227867590454196</v>
      </c>
      <c r="AC87" s="88">
        <f t="shared" si="38"/>
        <v>71</v>
      </c>
      <c r="AD87" s="132">
        <v>2015.5316606929512</v>
      </c>
      <c r="AE87" s="131">
        <f t="shared" si="39"/>
        <v>90.059502265100591</v>
      </c>
      <c r="AF87" s="90">
        <f t="shared" si="40"/>
        <v>44</v>
      </c>
      <c r="AG87" s="108">
        <f t="shared" si="41"/>
        <v>2933.1914575866185</v>
      </c>
      <c r="AH87" s="131">
        <f t="shared" si="42"/>
        <v>78.595698220434585</v>
      </c>
      <c r="AI87" s="90">
        <f t="shared" si="43"/>
        <v>69</v>
      </c>
    </row>
    <row r="88" spans="1:35" x14ac:dyDescent="0.2">
      <c r="A88" s="6">
        <v>284</v>
      </c>
      <c r="B88" s="86" t="s">
        <v>223</v>
      </c>
      <c r="C88" s="269">
        <v>2380</v>
      </c>
      <c r="D88" s="273">
        <f t="shared" si="23"/>
        <v>71.407140714071403</v>
      </c>
      <c r="E88" s="90">
        <f t="shared" si="24"/>
        <v>21</v>
      </c>
      <c r="F88" s="72">
        <v>3780</v>
      </c>
      <c r="G88" s="273">
        <f t="shared" si="25"/>
        <v>73.972602739726028</v>
      </c>
      <c r="H88" s="90">
        <f t="shared" si="26"/>
        <v>77</v>
      </c>
      <c r="I88" s="130">
        <v>2300</v>
      </c>
      <c r="J88" s="131">
        <f t="shared" si="27"/>
        <v>57.499999999999993</v>
      </c>
      <c r="K88" s="90">
        <f t="shared" si="28"/>
        <v>88</v>
      </c>
      <c r="L88" s="164">
        <v>7760</v>
      </c>
      <c r="M88" s="131">
        <f t="shared" si="29"/>
        <v>104.02144772117963</v>
      </c>
      <c r="N88" s="88">
        <f t="shared" si="30"/>
        <v>3</v>
      </c>
      <c r="O88" s="108">
        <v>1700</v>
      </c>
      <c r="P88" s="131">
        <f t="shared" si="31"/>
        <v>89.473684210526315</v>
      </c>
      <c r="Q88" s="88">
        <f t="shared" si="32"/>
        <v>24</v>
      </c>
      <c r="R88" s="130">
        <v>2066.6666666666665</v>
      </c>
      <c r="S88" s="131">
        <f t="shared" si="33"/>
        <v>70.462552562791231</v>
      </c>
      <c r="T88" s="88">
        <f t="shared" si="34"/>
        <v>34</v>
      </c>
      <c r="U88" s="108"/>
      <c r="V88" s="131"/>
      <c r="W88" s="88"/>
      <c r="X88" s="108"/>
      <c r="Y88" s="131"/>
      <c r="Z88" s="88"/>
      <c r="AA88" s="89">
        <v>3875</v>
      </c>
      <c r="AB88" s="131">
        <f t="shared" si="37"/>
        <v>149.15319476520401</v>
      </c>
      <c r="AC88" s="88">
        <f t="shared" si="38"/>
        <v>40</v>
      </c>
      <c r="AD88" s="132">
        <v>2714.4563918757467</v>
      </c>
      <c r="AE88" s="131">
        <f t="shared" si="39"/>
        <v>121.2893830150021</v>
      </c>
      <c r="AF88" s="90">
        <f t="shared" si="40"/>
        <v>1</v>
      </c>
      <c r="AG88" s="108">
        <f t="shared" si="41"/>
        <v>3322.0153823178016</v>
      </c>
      <c r="AH88" s="131">
        <f t="shared" si="42"/>
        <v>89.014345721270132</v>
      </c>
      <c r="AI88" s="90">
        <f t="shared" si="43"/>
        <v>36</v>
      </c>
    </row>
    <row r="89" spans="1:35" x14ac:dyDescent="0.2">
      <c r="A89" s="6">
        <v>285</v>
      </c>
      <c r="B89" s="92" t="s">
        <v>225</v>
      </c>
      <c r="C89" s="270">
        <v>2433.3333333333335</v>
      </c>
      <c r="D89" s="273">
        <f t="shared" si="23"/>
        <v>73.007300730073013</v>
      </c>
      <c r="E89" s="90">
        <f t="shared" si="24"/>
        <v>18</v>
      </c>
      <c r="F89" s="72">
        <v>4710</v>
      </c>
      <c r="G89" s="273">
        <f t="shared" si="25"/>
        <v>92.172211350293537</v>
      </c>
      <c r="H89" s="90">
        <f t="shared" si="26"/>
        <v>57</v>
      </c>
      <c r="I89" s="130">
        <v>3410</v>
      </c>
      <c r="J89" s="131">
        <f t="shared" si="27"/>
        <v>85.25</v>
      </c>
      <c r="K89" s="90">
        <f t="shared" si="28"/>
        <v>66</v>
      </c>
      <c r="L89" s="164">
        <v>4540</v>
      </c>
      <c r="M89" s="131">
        <f t="shared" si="29"/>
        <v>60.85790884718498</v>
      </c>
      <c r="N89" s="88">
        <f t="shared" si="30"/>
        <v>37</v>
      </c>
      <c r="O89" s="108">
        <v>2066.6666666666665</v>
      </c>
      <c r="P89" s="131">
        <f t="shared" si="31"/>
        <v>108.77192982456138</v>
      </c>
      <c r="Q89" s="88">
        <f t="shared" si="32"/>
        <v>5</v>
      </c>
      <c r="R89" s="130">
        <v>2000</v>
      </c>
      <c r="S89" s="131">
        <f t="shared" si="33"/>
        <v>68.189566996249567</v>
      </c>
      <c r="T89" s="88">
        <f t="shared" si="34"/>
        <v>46</v>
      </c>
      <c r="U89" s="108"/>
      <c r="V89" s="131"/>
      <c r="W89" s="88"/>
      <c r="X89" s="108"/>
      <c r="Y89" s="131"/>
      <c r="Z89" s="88"/>
      <c r="AA89" s="89">
        <v>3250</v>
      </c>
      <c r="AB89" s="131">
        <f t="shared" si="37"/>
        <v>125.09622786759044</v>
      </c>
      <c r="AC89" s="88">
        <f t="shared" si="38"/>
        <v>52</v>
      </c>
      <c r="AD89" s="132">
        <v>2127.8375149342892</v>
      </c>
      <c r="AE89" s="131">
        <f t="shared" si="39"/>
        <v>95.077636949700135</v>
      </c>
      <c r="AF89" s="90">
        <f t="shared" si="40"/>
        <v>32</v>
      </c>
      <c r="AG89" s="108">
        <f t="shared" si="41"/>
        <v>3067.2296893667863</v>
      </c>
      <c r="AH89" s="131">
        <f t="shared" si="42"/>
        <v>82.187290711864577</v>
      </c>
      <c r="AI89" s="90">
        <f t="shared" si="43"/>
        <v>55</v>
      </c>
    </row>
    <row r="90" spans="1:35" x14ac:dyDescent="0.2">
      <c r="A90" s="6">
        <v>286</v>
      </c>
      <c r="B90" s="86" t="s">
        <v>227</v>
      </c>
      <c r="C90" s="269">
        <v>1120</v>
      </c>
      <c r="D90" s="273">
        <f t="shared" si="23"/>
        <v>33.603360336033603</v>
      </c>
      <c r="E90" s="90">
        <f t="shared" si="24"/>
        <v>68</v>
      </c>
      <c r="F90" s="72">
        <v>3720</v>
      </c>
      <c r="G90" s="273">
        <f t="shared" si="25"/>
        <v>72.79843444227005</v>
      </c>
      <c r="H90" s="90">
        <f t="shared" si="26"/>
        <v>79</v>
      </c>
      <c r="I90" s="130">
        <v>3950</v>
      </c>
      <c r="J90" s="131">
        <f t="shared" si="27"/>
        <v>98.75</v>
      </c>
      <c r="K90" s="90">
        <f t="shared" si="28"/>
        <v>52</v>
      </c>
      <c r="L90" s="164">
        <v>4030.0000000000005</v>
      </c>
      <c r="M90" s="131">
        <f t="shared" si="29"/>
        <v>54.021447721179626</v>
      </c>
      <c r="N90" s="88">
        <f t="shared" si="30"/>
        <v>66</v>
      </c>
      <c r="O90" s="108">
        <v>1500</v>
      </c>
      <c r="P90" s="131">
        <f t="shared" si="31"/>
        <v>78.94736842105263</v>
      </c>
      <c r="Q90" s="88">
        <f t="shared" si="32"/>
        <v>43</v>
      </c>
      <c r="R90" s="130">
        <v>2300</v>
      </c>
      <c r="S90" s="131">
        <f t="shared" si="33"/>
        <v>78.418002045687004</v>
      </c>
      <c r="T90" s="88">
        <f t="shared" si="34"/>
        <v>11</v>
      </c>
      <c r="U90" s="108"/>
      <c r="V90" s="131"/>
      <c r="W90" s="88"/>
      <c r="X90" s="108"/>
      <c r="Y90" s="131"/>
      <c r="Z90" s="88"/>
      <c r="AA90" s="89">
        <v>2958.3333333333339</v>
      </c>
      <c r="AB90" s="131">
        <f t="shared" si="37"/>
        <v>113.86964331537082</v>
      </c>
      <c r="AC90" s="88">
        <f t="shared" si="38"/>
        <v>59</v>
      </c>
      <c r="AD90" s="132">
        <v>1778.972520908005</v>
      </c>
      <c r="AE90" s="131">
        <f t="shared" si="39"/>
        <v>79.489388780518539</v>
      </c>
      <c r="AF90" s="90">
        <f t="shared" si="40"/>
        <v>68</v>
      </c>
      <c r="AG90" s="108">
        <f t="shared" si="41"/>
        <v>2669.6632317801677</v>
      </c>
      <c r="AH90" s="131">
        <f t="shared" si="42"/>
        <v>71.534384560025927</v>
      </c>
      <c r="AI90" s="90">
        <f t="shared" si="43"/>
        <v>87</v>
      </c>
    </row>
    <row r="91" spans="1:35" x14ac:dyDescent="0.2">
      <c r="A91" s="6">
        <v>287</v>
      </c>
      <c r="B91" s="93" t="s">
        <v>229</v>
      </c>
      <c r="C91" s="271">
        <v>1520</v>
      </c>
      <c r="D91" s="273">
        <f t="shared" si="23"/>
        <v>45.604560456045604</v>
      </c>
      <c r="E91" s="90">
        <f t="shared" si="24"/>
        <v>42</v>
      </c>
      <c r="F91" s="72">
        <v>5340</v>
      </c>
      <c r="G91" s="273">
        <f t="shared" si="25"/>
        <v>104.50097847358121</v>
      </c>
      <c r="H91" s="90">
        <f t="shared" si="26"/>
        <v>34</v>
      </c>
      <c r="I91" s="130">
        <v>5630</v>
      </c>
      <c r="J91" s="131">
        <f t="shared" si="27"/>
        <v>140.75</v>
      </c>
      <c r="K91" s="90">
        <f t="shared" si="28"/>
        <v>9</v>
      </c>
      <c r="L91" s="164">
        <v>5440</v>
      </c>
      <c r="M91" s="131">
        <f t="shared" si="29"/>
        <v>72.922252010723867</v>
      </c>
      <c r="N91" s="88">
        <f t="shared" si="30"/>
        <v>20</v>
      </c>
      <c r="O91" s="108">
        <v>1566.6666666666665</v>
      </c>
      <c r="P91" s="131">
        <f t="shared" si="31"/>
        <v>82.456140350877178</v>
      </c>
      <c r="Q91" s="88">
        <f t="shared" si="32"/>
        <v>37</v>
      </c>
      <c r="R91" s="130">
        <v>2466.6666666666665</v>
      </c>
      <c r="S91" s="131">
        <f t="shared" si="33"/>
        <v>84.100465962041142</v>
      </c>
      <c r="T91" s="88">
        <f t="shared" si="34"/>
        <v>6</v>
      </c>
      <c r="U91" s="108"/>
      <c r="V91" s="131"/>
      <c r="W91" s="88"/>
      <c r="X91" s="108"/>
      <c r="Y91" s="131"/>
      <c r="Z91" s="88"/>
      <c r="AA91" s="89">
        <v>4375</v>
      </c>
      <c r="AB91" s="131">
        <f t="shared" si="37"/>
        <v>168.39876828329486</v>
      </c>
      <c r="AC91" s="88">
        <f t="shared" si="38"/>
        <v>21</v>
      </c>
      <c r="AD91" s="132">
        <v>2358.4229390681007</v>
      </c>
      <c r="AE91" s="131">
        <f t="shared" si="39"/>
        <v>105.38082837659073</v>
      </c>
      <c r="AF91" s="90">
        <f t="shared" si="40"/>
        <v>13</v>
      </c>
      <c r="AG91" s="108">
        <f t="shared" si="41"/>
        <v>3587.0945340501794</v>
      </c>
      <c r="AH91" s="131">
        <f t="shared" si="42"/>
        <v>96.117216882373512</v>
      </c>
      <c r="AI91" s="90">
        <f t="shared" si="43"/>
        <v>16</v>
      </c>
    </row>
    <row r="92" spans="1:35" x14ac:dyDescent="0.2">
      <c r="A92" s="6">
        <v>288</v>
      </c>
      <c r="B92" s="93" t="s">
        <v>232</v>
      </c>
      <c r="C92" s="271">
        <v>2386.6666666666665</v>
      </c>
      <c r="D92" s="273">
        <f t="shared" si="23"/>
        <v>71.607160716071604</v>
      </c>
      <c r="E92" s="90">
        <f t="shared" si="24"/>
        <v>20</v>
      </c>
      <c r="F92" s="72">
        <v>5990</v>
      </c>
      <c r="G92" s="273">
        <f t="shared" si="25"/>
        <v>117.2211350293542</v>
      </c>
      <c r="H92" s="90">
        <f t="shared" si="26"/>
        <v>22</v>
      </c>
      <c r="I92" s="130">
        <v>2500</v>
      </c>
      <c r="J92" s="131">
        <f t="shared" si="27"/>
        <v>62.5</v>
      </c>
      <c r="K92" s="90">
        <f t="shared" si="28"/>
        <v>87</v>
      </c>
      <c r="L92" s="164">
        <v>1600</v>
      </c>
      <c r="M92" s="131">
        <f t="shared" si="29"/>
        <v>21.447721179624665</v>
      </c>
      <c r="N92" s="88">
        <f t="shared" si="30"/>
        <v>100</v>
      </c>
      <c r="O92" s="108">
        <v>1100</v>
      </c>
      <c r="P92" s="131">
        <f t="shared" si="31"/>
        <v>57.894736842105267</v>
      </c>
      <c r="Q92" s="88">
        <f t="shared" si="32"/>
        <v>87</v>
      </c>
      <c r="R92" s="130">
        <v>1000</v>
      </c>
      <c r="S92" s="131">
        <f t="shared" si="33"/>
        <v>34.094783498124784</v>
      </c>
      <c r="T92" s="88">
        <f t="shared" si="34"/>
        <v>100</v>
      </c>
      <c r="U92" s="108">
        <v>3544</v>
      </c>
      <c r="V92" s="131">
        <f t="shared" si="35"/>
        <v>96.936542669584242</v>
      </c>
      <c r="W92" s="88">
        <f t="shared" si="36"/>
        <v>54</v>
      </c>
      <c r="X92" s="108"/>
      <c r="Y92" s="131"/>
      <c r="Z92" s="88"/>
      <c r="AA92" s="89">
        <v>4125</v>
      </c>
      <c r="AB92" s="131">
        <f t="shared" si="37"/>
        <v>158.77598152424943</v>
      </c>
      <c r="AC92" s="88">
        <f t="shared" si="38"/>
        <v>32</v>
      </c>
      <c r="AD92" s="132">
        <v>2295.1015531660696</v>
      </c>
      <c r="AE92" s="131">
        <f t="shared" si="39"/>
        <v>102.55145456506121</v>
      </c>
      <c r="AF92" s="90">
        <f t="shared" si="40"/>
        <v>20</v>
      </c>
      <c r="AG92" s="108">
        <f t="shared" si="41"/>
        <v>2726.7520244258594</v>
      </c>
      <c r="AH92" s="131">
        <f t="shared" si="42"/>
        <v>73.064094973897625</v>
      </c>
      <c r="AI92" s="90">
        <f t="shared" si="43"/>
        <v>85</v>
      </c>
    </row>
    <row r="93" spans="1:35" x14ac:dyDescent="0.2">
      <c r="A93" s="6">
        <v>289</v>
      </c>
      <c r="B93" s="93" t="s">
        <v>235</v>
      </c>
      <c r="C93" s="271">
        <v>3280</v>
      </c>
      <c r="D93" s="273">
        <f t="shared" si="23"/>
        <v>98.409840984098409</v>
      </c>
      <c r="E93" s="90">
        <f t="shared" si="24"/>
        <v>6</v>
      </c>
      <c r="F93" s="72">
        <v>3760</v>
      </c>
      <c r="G93" s="273">
        <f t="shared" si="25"/>
        <v>73.581213307240702</v>
      </c>
      <c r="H93" s="90">
        <f t="shared" si="26"/>
        <v>78</v>
      </c>
      <c r="I93" s="130">
        <v>2200</v>
      </c>
      <c r="J93" s="131">
        <f t="shared" si="27"/>
        <v>55.000000000000007</v>
      </c>
      <c r="K93" s="90">
        <f t="shared" si="28"/>
        <v>91</v>
      </c>
      <c r="L93" s="164">
        <v>3860</v>
      </c>
      <c r="M93" s="131">
        <f t="shared" si="29"/>
        <v>51.742627345844504</v>
      </c>
      <c r="N93" s="88">
        <f t="shared" si="30"/>
        <v>81</v>
      </c>
      <c r="O93" s="108">
        <v>1233.3333333333333</v>
      </c>
      <c r="P93" s="131">
        <f t="shared" si="31"/>
        <v>64.912280701754383</v>
      </c>
      <c r="Q93" s="88">
        <f t="shared" si="32"/>
        <v>65</v>
      </c>
      <c r="R93" s="130">
        <v>2200</v>
      </c>
      <c r="S93" s="131">
        <f t="shared" si="33"/>
        <v>75.00852369587453</v>
      </c>
      <c r="T93" s="88">
        <f t="shared" si="34"/>
        <v>17</v>
      </c>
      <c r="U93" s="108"/>
      <c r="V93" s="131"/>
      <c r="W93" s="88"/>
      <c r="X93" s="108"/>
      <c r="Y93" s="131"/>
      <c r="Z93" s="88"/>
      <c r="AA93" s="89">
        <v>1500</v>
      </c>
      <c r="AB93" s="131">
        <f t="shared" si="37"/>
        <v>57.736720554272516</v>
      </c>
      <c r="AC93" s="88">
        <f t="shared" si="38"/>
        <v>97</v>
      </c>
      <c r="AD93" s="132">
        <v>2111.1111111111113</v>
      </c>
      <c r="AE93" s="131">
        <f t="shared" si="39"/>
        <v>94.330255188164045</v>
      </c>
      <c r="AF93" s="90">
        <f t="shared" si="40"/>
        <v>33</v>
      </c>
      <c r="AG93" s="108">
        <f t="shared" si="41"/>
        <v>2518.0555555555557</v>
      </c>
      <c r="AH93" s="131">
        <f t="shared" si="42"/>
        <v>67.47201381445754</v>
      </c>
      <c r="AI93" s="90">
        <f t="shared" si="43"/>
        <v>89</v>
      </c>
    </row>
    <row r="94" spans="1:35" x14ac:dyDescent="0.2">
      <c r="A94" s="17">
        <v>290</v>
      </c>
      <c r="B94" s="94" t="s">
        <v>238</v>
      </c>
      <c r="C94" s="272">
        <v>2586.666666666667</v>
      </c>
      <c r="D94" s="275">
        <f t="shared" si="23"/>
        <v>77.607760776077612</v>
      </c>
      <c r="E94" s="98">
        <f t="shared" si="24"/>
        <v>15</v>
      </c>
      <c r="F94" s="73">
        <v>5250</v>
      </c>
      <c r="G94" s="275">
        <f t="shared" si="25"/>
        <v>102.73972602739727</v>
      </c>
      <c r="H94" s="98">
        <f t="shared" si="26"/>
        <v>35</v>
      </c>
      <c r="I94" s="133">
        <v>4300</v>
      </c>
      <c r="J94" s="134">
        <f t="shared" si="27"/>
        <v>107.5</v>
      </c>
      <c r="K94" s="98">
        <f t="shared" si="28"/>
        <v>41</v>
      </c>
      <c r="L94" s="255">
        <v>4880</v>
      </c>
      <c r="M94" s="134">
        <f t="shared" si="29"/>
        <v>65.415549597855232</v>
      </c>
      <c r="N94" s="96">
        <f t="shared" si="30"/>
        <v>29</v>
      </c>
      <c r="O94" s="110">
        <v>1400</v>
      </c>
      <c r="P94" s="134">
        <f t="shared" si="31"/>
        <v>73.68421052631578</v>
      </c>
      <c r="Q94" s="96">
        <f t="shared" si="32"/>
        <v>54</v>
      </c>
      <c r="R94" s="133">
        <v>2100</v>
      </c>
      <c r="S94" s="134">
        <f t="shared" si="33"/>
        <v>71.599045346062056</v>
      </c>
      <c r="T94" s="96">
        <f t="shared" si="34"/>
        <v>30</v>
      </c>
      <c r="U94" s="110">
        <v>3375</v>
      </c>
      <c r="V94" s="134">
        <f t="shared" si="35"/>
        <v>92.31400437636762</v>
      </c>
      <c r="W94" s="96">
        <f t="shared" si="36"/>
        <v>55</v>
      </c>
      <c r="X94" s="110">
        <v>2300</v>
      </c>
      <c r="Y94" s="134">
        <f t="shared" si="44"/>
        <v>114.99999999999999</v>
      </c>
      <c r="Z94" s="96">
        <f t="shared" si="45"/>
        <v>7</v>
      </c>
      <c r="AA94" s="97">
        <v>4041.666666666667</v>
      </c>
      <c r="AB94" s="134">
        <f t="shared" si="37"/>
        <v>155.56838593790096</v>
      </c>
      <c r="AC94" s="96">
        <f t="shared" si="38"/>
        <v>33</v>
      </c>
      <c r="AD94" s="135">
        <v>2389.4862604540026</v>
      </c>
      <c r="AE94" s="134">
        <f t="shared" si="39"/>
        <v>106.76882307658634</v>
      </c>
      <c r="AF94" s="98">
        <f t="shared" si="40"/>
        <v>9</v>
      </c>
      <c r="AG94" s="110">
        <f t="shared" si="41"/>
        <v>3369.2021770874821</v>
      </c>
      <c r="AH94" s="134">
        <f t="shared" si="42"/>
        <v>90.278729289589549</v>
      </c>
      <c r="AI94" s="98">
        <f t="shared" si="43"/>
        <v>29</v>
      </c>
    </row>
    <row r="95" spans="1:35" x14ac:dyDescent="0.2">
      <c r="A95" s="3">
        <v>291</v>
      </c>
      <c r="B95" s="80" t="s">
        <v>240</v>
      </c>
      <c r="C95" s="268">
        <v>2613.333333333333</v>
      </c>
      <c r="D95" s="274">
        <f t="shared" si="23"/>
        <v>78.407840784078402</v>
      </c>
      <c r="E95" s="84">
        <f t="shared" si="24"/>
        <v>13</v>
      </c>
      <c r="F95" s="71">
        <v>4220</v>
      </c>
      <c r="G95" s="274">
        <f t="shared" si="25"/>
        <v>82.583170254403129</v>
      </c>
      <c r="H95" s="84">
        <f t="shared" si="26"/>
        <v>66</v>
      </c>
      <c r="I95" s="127">
        <v>5320</v>
      </c>
      <c r="J95" s="128">
        <f t="shared" si="27"/>
        <v>133</v>
      </c>
      <c r="K95" s="84">
        <f t="shared" si="28"/>
        <v>14</v>
      </c>
      <c r="L95" s="254">
        <v>2560</v>
      </c>
      <c r="M95" s="128">
        <f t="shared" si="29"/>
        <v>34.316353887399465</v>
      </c>
      <c r="N95" s="82">
        <f t="shared" si="30"/>
        <v>99</v>
      </c>
      <c r="O95" s="106">
        <v>1100</v>
      </c>
      <c r="P95" s="128">
        <f t="shared" si="31"/>
        <v>57.894736842105267</v>
      </c>
      <c r="Q95" s="82">
        <f t="shared" si="32"/>
        <v>87</v>
      </c>
      <c r="R95" s="127">
        <v>2300</v>
      </c>
      <c r="S95" s="128">
        <f t="shared" si="33"/>
        <v>78.418002045687004</v>
      </c>
      <c r="T95" s="82">
        <f t="shared" si="34"/>
        <v>11</v>
      </c>
      <c r="U95" s="106"/>
      <c r="V95" s="128"/>
      <c r="W95" s="82"/>
      <c r="X95" s="106"/>
      <c r="Y95" s="128"/>
      <c r="Z95" s="82"/>
      <c r="AA95" s="83">
        <v>3875</v>
      </c>
      <c r="AB95" s="128">
        <f t="shared" si="37"/>
        <v>149.15319476520401</v>
      </c>
      <c r="AC95" s="82">
        <f t="shared" si="38"/>
        <v>40</v>
      </c>
      <c r="AD95" s="129">
        <v>2353.6439665471926</v>
      </c>
      <c r="AE95" s="128">
        <f t="shared" si="39"/>
        <v>105.16729073043756</v>
      </c>
      <c r="AF95" s="84">
        <f t="shared" si="40"/>
        <v>14</v>
      </c>
      <c r="AG95" s="106">
        <f t="shared" si="41"/>
        <v>3042.7471624850655</v>
      </c>
      <c r="AH95" s="128">
        <f t="shared" si="42"/>
        <v>81.531274450296493</v>
      </c>
      <c r="AI95" s="84">
        <f t="shared" si="43"/>
        <v>57</v>
      </c>
    </row>
    <row r="96" spans="1:35" x14ac:dyDescent="0.2">
      <c r="A96" s="6">
        <v>292</v>
      </c>
      <c r="B96" s="86" t="s">
        <v>242</v>
      </c>
      <c r="C96" s="269">
        <v>2813.333333333333</v>
      </c>
      <c r="D96" s="273">
        <f t="shared" si="23"/>
        <v>84.408440844084396</v>
      </c>
      <c r="E96" s="90">
        <f t="shared" si="24"/>
        <v>10</v>
      </c>
      <c r="F96" s="72">
        <v>1810</v>
      </c>
      <c r="G96" s="273">
        <f t="shared" si="25"/>
        <v>35.420743639921717</v>
      </c>
      <c r="H96" s="90">
        <f t="shared" si="26"/>
        <v>100</v>
      </c>
      <c r="I96" s="130">
        <v>4500</v>
      </c>
      <c r="J96" s="131">
        <f t="shared" si="27"/>
        <v>112.5</v>
      </c>
      <c r="K96" s="90">
        <f t="shared" si="28"/>
        <v>32</v>
      </c>
      <c r="L96" s="164">
        <v>4640</v>
      </c>
      <c r="M96" s="131">
        <f t="shared" si="29"/>
        <v>62.198391420911527</v>
      </c>
      <c r="N96" s="88">
        <f t="shared" si="30"/>
        <v>35</v>
      </c>
      <c r="O96" s="108">
        <v>1133.3333333333333</v>
      </c>
      <c r="P96" s="131">
        <f t="shared" si="31"/>
        <v>59.649122807017541</v>
      </c>
      <c r="Q96" s="88">
        <f t="shared" si="32"/>
        <v>84</v>
      </c>
      <c r="R96" s="130">
        <v>2166.6666666666665</v>
      </c>
      <c r="S96" s="131">
        <f t="shared" si="33"/>
        <v>73.872030912603705</v>
      </c>
      <c r="T96" s="88">
        <f t="shared" si="34"/>
        <v>22</v>
      </c>
      <c r="U96" s="108"/>
      <c r="V96" s="131"/>
      <c r="W96" s="88"/>
      <c r="X96" s="108"/>
      <c r="Y96" s="131"/>
      <c r="Z96" s="88"/>
      <c r="AA96" s="89">
        <v>4166.666666666667</v>
      </c>
      <c r="AB96" s="131">
        <f t="shared" si="37"/>
        <v>160.37977931742367</v>
      </c>
      <c r="AC96" s="88">
        <f t="shared" si="38"/>
        <v>29</v>
      </c>
      <c r="AD96" s="132">
        <v>2221.0274790919952</v>
      </c>
      <c r="AE96" s="131">
        <f t="shared" si="39"/>
        <v>99.241621049687012</v>
      </c>
      <c r="AF96" s="90">
        <f t="shared" si="40"/>
        <v>25</v>
      </c>
      <c r="AG96" s="108">
        <f t="shared" si="41"/>
        <v>2931.3784348864992</v>
      </c>
      <c r="AH96" s="131">
        <f t="shared" si="42"/>
        <v>78.54711776223202</v>
      </c>
      <c r="AI96" s="90">
        <f t="shared" si="43"/>
        <v>70</v>
      </c>
    </row>
    <row r="97" spans="1:35" x14ac:dyDescent="0.2">
      <c r="A97" s="6">
        <v>293</v>
      </c>
      <c r="B97" s="86" t="s">
        <v>244</v>
      </c>
      <c r="C97" s="269">
        <v>2720</v>
      </c>
      <c r="D97" s="273">
        <f t="shared" si="23"/>
        <v>81.608160816081607</v>
      </c>
      <c r="E97" s="90">
        <f t="shared" si="24"/>
        <v>11</v>
      </c>
      <c r="F97" s="72">
        <v>4810</v>
      </c>
      <c r="G97" s="273">
        <f t="shared" si="25"/>
        <v>94.129158512720153</v>
      </c>
      <c r="H97" s="90">
        <f t="shared" si="26"/>
        <v>53</v>
      </c>
      <c r="I97" s="130">
        <v>4600</v>
      </c>
      <c r="J97" s="131">
        <f t="shared" si="27"/>
        <v>114.99999999999999</v>
      </c>
      <c r="K97" s="90">
        <f t="shared" si="28"/>
        <v>29</v>
      </c>
      <c r="L97" s="164">
        <v>4720</v>
      </c>
      <c r="M97" s="131">
        <f t="shared" si="29"/>
        <v>63.270777479892757</v>
      </c>
      <c r="N97" s="88">
        <f t="shared" si="30"/>
        <v>31</v>
      </c>
      <c r="O97" s="108">
        <v>1200</v>
      </c>
      <c r="P97" s="131">
        <f t="shared" si="31"/>
        <v>63.157894736842103</v>
      </c>
      <c r="Q97" s="88">
        <f t="shared" si="32"/>
        <v>73</v>
      </c>
      <c r="R97" s="130">
        <v>1900</v>
      </c>
      <c r="S97" s="131">
        <f t="shared" si="33"/>
        <v>64.780088646437093</v>
      </c>
      <c r="T97" s="88">
        <f t="shared" si="34"/>
        <v>54</v>
      </c>
      <c r="U97" s="108"/>
      <c r="V97" s="131"/>
      <c r="W97" s="88"/>
      <c r="X97" s="108"/>
      <c r="Y97" s="131"/>
      <c r="Z97" s="88"/>
      <c r="AA97" s="89">
        <v>1541.666666666667</v>
      </c>
      <c r="AB97" s="131">
        <f t="shared" si="37"/>
        <v>59.340518347446768</v>
      </c>
      <c r="AC97" s="88">
        <f t="shared" si="38"/>
        <v>96</v>
      </c>
      <c r="AD97" s="132">
        <v>2136.2007168458781</v>
      </c>
      <c r="AE97" s="131">
        <f t="shared" si="39"/>
        <v>95.451327830468188</v>
      </c>
      <c r="AF97" s="90">
        <f t="shared" si="40"/>
        <v>31</v>
      </c>
      <c r="AG97" s="108">
        <f t="shared" si="41"/>
        <v>2953.4834229390681</v>
      </c>
      <c r="AH97" s="131">
        <f t="shared" si="42"/>
        <v>79.139427195580609</v>
      </c>
      <c r="AI97" s="90">
        <f t="shared" si="43"/>
        <v>68</v>
      </c>
    </row>
    <row r="98" spans="1:35" x14ac:dyDescent="0.2">
      <c r="A98" s="6">
        <v>294</v>
      </c>
      <c r="B98" s="86" t="s">
        <v>247</v>
      </c>
      <c r="C98" s="269">
        <v>2606.666666666667</v>
      </c>
      <c r="D98" s="273">
        <f t="shared" si="23"/>
        <v>78.207820782078215</v>
      </c>
      <c r="E98" s="90">
        <f t="shared" si="24"/>
        <v>14</v>
      </c>
      <c r="F98" s="72">
        <v>8120</v>
      </c>
      <c r="G98" s="273">
        <f t="shared" si="25"/>
        <v>158.9041095890411</v>
      </c>
      <c r="H98" s="90">
        <f t="shared" si="26"/>
        <v>3</v>
      </c>
      <c r="I98" s="130">
        <v>7000</v>
      </c>
      <c r="J98" s="131">
        <f t="shared" si="27"/>
        <v>175</v>
      </c>
      <c r="K98" s="90">
        <f t="shared" si="28"/>
        <v>1</v>
      </c>
      <c r="L98" s="164">
        <v>5840</v>
      </c>
      <c r="M98" s="131">
        <f t="shared" si="29"/>
        <v>78.284182305630026</v>
      </c>
      <c r="N98" s="88">
        <f t="shared" si="30"/>
        <v>17</v>
      </c>
      <c r="O98" s="108">
        <v>933.33333333333326</v>
      </c>
      <c r="P98" s="131">
        <f t="shared" si="31"/>
        <v>49.122807017543856</v>
      </c>
      <c r="Q98" s="88">
        <f t="shared" si="32"/>
        <v>99</v>
      </c>
      <c r="R98" s="130">
        <v>2000</v>
      </c>
      <c r="S98" s="131">
        <f t="shared" si="33"/>
        <v>68.189566996249567</v>
      </c>
      <c r="T98" s="88">
        <f t="shared" si="34"/>
        <v>46</v>
      </c>
      <c r="U98" s="108"/>
      <c r="V98" s="131"/>
      <c r="W98" s="88"/>
      <c r="X98" s="108"/>
      <c r="Y98" s="131"/>
      <c r="Z98" s="88"/>
      <c r="AA98" s="89">
        <v>6041.6666666666679</v>
      </c>
      <c r="AB98" s="131">
        <f t="shared" si="37"/>
        <v>232.55068001026436</v>
      </c>
      <c r="AC98" s="88">
        <f t="shared" si="38"/>
        <v>3</v>
      </c>
      <c r="AD98" s="132">
        <v>2439.6654719235366</v>
      </c>
      <c r="AE98" s="131">
        <f t="shared" si="39"/>
        <v>109.01096836119466</v>
      </c>
      <c r="AF98" s="90">
        <f t="shared" si="40"/>
        <v>7</v>
      </c>
      <c r="AG98" s="108">
        <f t="shared" si="41"/>
        <v>4372.6665173237752</v>
      </c>
      <c r="AH98" s="131">
        <f t="shared" si="42"/>
        <v>117.16684130020833</v>
      </c>
      <c r="AI98" s="90">
        <f t="shared" si="43"/>
        <v>1</v>
      </c>
    </row>
    <row r="99" spans="1:35" x14ac:dyDescent="0.2">
      <c r="A99" s="6">
        <v>295</v>
      </c>
      <c r="B99" s="92" t="s">
        <v>250</v>
      </c>
      <c r="C99" s="270">
        <v>3253.333333333333</v>
      </c>
      <c r="D99" s="273">
        <f t="shared" si="23"/>
        <v>97.609760976097604</v>
      </c>
      <c r="E99" s="90">
        <f t="shared" si="24"/>
        <v>7</v>
      </c>
      <c r="F99" s="72">
        <v>2770</v>
      </c>
      <c r="G99" s="273">
        <f t="shared" si="25"/>
        <v>54.207436399217222</v>
      </c>
      <c r="H99" s="90">
        <f t="shared" si="26"/>
        <v>94</v>
      </c>
      <c r="I99" s="130">
        <v>4500</v>
      </c>
      <c r="J99" s="131">
        <f t="shared" si="27"/>
        <v>112.5</v>
      </c>
      <c r="K99" s="90">
        <f t="shared" si="28"/>
        <v>32</v>
      </c>
      <c r="L99" s="164">
        <v>4960</v>
      </c>
      <c r="M99" s="131">
        <f t="shared" si="29"/>
        <v>66.487935656836456</v>
      </c>
      <c r="N99" s="88">
        <f t="shared" si="30"/>
        <v>28</v>
      </c>
      <c r="O99" s="108">
        <v>1166.6666666666667</v>
      </c>
      <c r="P99" s="131">
        <f t="shared" si="31"/>
        <v>61.403508771929829</v>
      </c>
      <c r="Q99" s="88">
        <f t="shared" si="32"/>
        <v>80</v>
      </c>
      <c r="R99" s="130">
        <v>2200</v>
      </c>
      <c r="S99" s="131">
        <f t="shared" si="33"/>
        <v>75.00852369587453</v>
      </c>
      <c r="T99" s="88">
        <f t="shared" si="34"/>
        <v>17</v>
      </c>
      <c r="U99" s="108"/>
      <c r="V99" s="131"/>
      <c r="W99" s="88"/>
      <c r="X99" s="108"/>
      <c r="Y99" s="131"/>
      <c r="Z99" s="88"/>
      <c r="AA99" s="89">
        <v>3375</v>
      </c>
      <c r="AB99" s="131">
        <f t="shared" si="37"/>
        <v>129.90762124711318</v>
      </c>
      <c r="AC99" s="88">
        <f t="shared" si="38"/>
        <v>49</v>
      </c>
      <c r="AD99" s="132">
        <v>1616.4874551971329</v>
      </c>
      <c r="AE99" s="131">
        <f t="shared" si="39"/>
        <v>72.229108811310667</v>
      </c>
      <c r="AF99" s="90">
        <f t="shared" si="40"/>
        <v>80</v>
      </c>
      <c r="AG99" s="108">
        <f t="shared" si="41"/>
        <v>2980.1859318996417</v>
      </c>
      <c r="AH99" s="131">
        <f t="shared" si="42"/>
        <v>79.854928507493071</v>
      </c>
      <c r="AI99" s="90">
        <f t="shared" si="43"/>
        <v>63</v>
      </c>
    </row>
    <row r="100" spans="1:35" x14ac:dyDescent="0.2">
      <c r="A100" s="6">
        <v>296</v>
      </c>
      <c r="B100" s="86" t="s">
        <v>253</v>
      </c>
      <c r="C100" s="269">
        <v>2346.6666666666665</v>
      </c>
      <c r="D100" s="273">
        <f t="shared" si="23"/>
        <v>70.407040704070397</v>
      </c>
      <c r="E100" s="90">
        <f t="shared" si="24"/>
        <v>22</v>
      </c>
      <c r="F100" s="72">
        <v>6120</v>
      </c>
      <c r="G100" s="273">
        <f t="shared" si="25"/>
        <v>119.7651663405088</v>
      </c>
      <c r="H100" s="90">
        <f t="shared" si="26"/>
        <v>20</v>
      </c>
      <c r="I100" s="130">
        <v>5100</v>
      </c>
      <c r="J100" s="131">
        <f t="shared" si="27"/>
        <v>127.49999999999999</v>
      </c>
      <c r="K100" s="90">
        <f t="shared" si="28"/>
        <v>16</v>
      </c>
      <c r="L100" s="164">
        <v>4140</v>
      </c>
      <c r="M100" s="131">
        <f t="shared" si="29"/>
        <v>55.495978552278821</v>
      </c>
      <c r="N100" s="88">
        <f t="shared" si="30"/>
        <v>56</v>
      </c>
      <c r="O100" s="108">
        <v>1200</v>
      </c>
      <c r="P100" s="131">
        <f t="shared" si="31"/>
        <v>63.157894736842103</v>
      </c>
      <c r="Q100" s="88">
        <f t="shared" si="32"/>
        <v>73</v>
      </c>
      <c r="R100" s="130">
        <v>1933.3333333333335</v>
      </c>
      <c r="S100" s="131">
        <f t="shared" si="33"/>
        <v>65.916581429707918</v>
      </c>
      <c r="T100" s="88">
        <f t="shared" si="34"/>
        <v>53</v>
      </c>
      <c r="U100" s="108"/>
      <c r="V100" s="131"/>
      <c r="W100" s="88"/>
      <c r="X100" s="108">
        <v>2350</v>
      </c>
      <c r="Y100" s="131">
        <f t="shared" si="44"/>
        <v>117.5</v>
      </c>
      <c r="Z100" s="88">
        <f t="shared" si="45"/>
        <v>6</v>
      </c>
      <c r="AA100" s="89">
        <v>3583.3333333333339</v>
      </c>
      <c r="AB100" s="131">
        <f t="shared" si="37"/>
        <v>137.92661021298437</v>
      </c>
      <c r="AC100" s="88">
        <f t="shared" si="38"/>
        <v>46</v>
      </c>
      <c r="AD100" s="132">
        <v>1826.7622461170849</v>
      </c>
      <c r="AE100" s="131">
        <f t="shared" si="39"/>
        <v>81.624765242050273</v>
      </c>
      <c r="AF100" s="90">
        <f t="shared" si="40"/>
        <v>62</v>
      </c>
      <c r="AG100" s="108">
        <f t="shared" si="41"/>
        <v>3281.2619474313015</v>
      </c>
      <c r="AH100" s="131">
        <f t="shared" si="42"/>
        <v>87.922345858287827</v>
      </c>
      <c r="AI100" s="90">
        <f t="shared" si="43"/>
        <v>38</v>
      </c>
    </row>
    <row r="101" spans="1:35" x14ac:dyDescent="0.2">
      <c r="A101" s="6">
        <v>297</v>
      </c>
      <c r="B101" s="93" t="s">
        <v>256</v>
      </c>
      <c r="C101" s="271">
        <v>2433.3333333333335</v>
      </c>
      <c r="D101" s="273">
        <f t="shared" si="23"/>
        <v>73.007300730073013</v>
      </c>
      <c r="E101" s="90">
        <f t="shared" si="24"/>
        <v>18</v>
      </c>
      <c r="F101" s="72">
        <v>5190</v>
      </c>
      <c r="G101" s="273">
        <f t="shared" si="25"/>
        <v>101.56555772994129</v>
      </c>
      <c r="H101" s="90">
        <f t="shared" si="26"/>
        <v>41</v>
      </c>
      <c r="I101" s="130">
        <v>5050</v>
      </c>
      <c r="J101" s="131">
        <f t="shared" si="27"/>
        <v>126.25</v>
      </c>
      <c r="K101" s="90">
        <f t="shared" si="28"/>
        <v>18</v>
      </c>
      <c r="L101" s="164">
        <v>4260</v>
      </c>
      <c r="M101" s="131">
        <f t="shared" si="29"/>
        <v>57.104557640750677</v>
      </c>
      <c r="N101" s="88">
        <f t="shared" si="30"/>
        <v>48</v>
      </c>
      <c r="O101" s="108">
        <v>1233.3333333333333</v>
      </c>
      <c r="P101" s="131">
        <f t="shared" si="31"/>
        <v>64.912280701754383</v>
      </c>
      <c r="Q101" s="88">
        <f t="shared" si="32"/>
        <v>65</v>
      </c>
      <c r="R101" s="130">
        <v>1966.6666666666665</v>
      </c>
      <c r="S101" s="131">
        <f t="shared" si="33"/>
        <v>67.053074212978743</v>
      </c>
      <c r="T101" s="88">
        <f t="shared" si="34"/>
        <v>50</v>
      </c>
      <c r="U101" s="108"/>
      <c r="V101" s="131"/>
      <c r="W101" s="88"/>
      <c r="X101" s="108">
        <v>2600</v>
      </c>
      <c r="Y101" s="131">
        <f t="shared" si="44"/>
        <v>130</v>
      </c>
      <c r="Z101" s="88">
        <f t="shared" si="45"/>
        <v>1</v>
      </c>
      <c r="AA101" s="89">
        <v>4166.666666666667</v>
      </c>
      <c r="AB101" s="131">
        <f t="shared" si="37"/>
        <v>160.37977931742367</v>
      </c>
      <c r="AC101" s="88">
        <f t="shared" si="38"/>
        <v>29</v>
      </c>
      <c r="AD101" s="132">
        <v>1702.508960573477</v>
      </c>
      <c r="AE101" s="131">
        <f t="shared" si="39"/>
        <v>76.07278644206778</v>
      </c>
      <c r="AF101" s="90">
        <f t="shared" si="40"/>
        <v>75</v>
      </c>
      <c r="AG101" s="108">
        <f t="shared" si="41"/>
        <v>3250.3136200716849</v>
      </c>
      <c r="AH101" s="131">
        <f t="shared" si="42"/>
        <v>87.093076636433139</v>
      </c>
      <c r="AI101" s="90">
        <f t="shared" si="43"/>
        <v>42</v>
      </c>
    </row>
    <row r="102" spans="1:35" x14ac:dyDescent="0.2">
      <c r="A102" s="6">
        <v>298</v>
      </c>
      <c r="B102" s="93" t="s">
        <v>259</v>
      </c>
      <c r="C102" s="271">
        <v>1873.3333333333335</v>
      </c>
      <c r="D102" s="273">
        <f t="shared" si="23"/>
        <v>56.205620562056211</v>
      </c>
      <c r="E102" s="90">
        <f t="shared" si="24"/>
        <v>30</v>
      </c>
      <c r="F102" s="72">
        <v>3100</v>
      </c>
      <c r="G102" s="273">
        <f t="shared" si="25"/>
        <v>60.665362035225044</v>
      </c>
      <c r="H102" s="90">
        <f t="shared" si="26"/>
        <v>90</v>
      </c>
      <c r="I102" s="130" t="s">
        <v>488</v>
      </c>
      <c r="J102" s="131"/>
      <c r="K102" s="90"/>
      <c r="L102" s="164">
        <v>3820</v>
      </c>
      <c r="M102" s="131">
        <f t="shared" si="29"/>
        <v>51.206434316353885</v>
      </c>
      <c r="N102" s="88">
        <f t="shared" si="30"/>
        <v>87</v>
      </c>
      <c r="O102" s="108">
        <v>1066.6666666666667</v>
      </c>
      <c r="P102" s="131">
        <f t="shared" si="31"/>
        <v>56.140350877192994</v>
      </c>
      <c r="Q102" s="88">
        <f t="shared" ref="Q102:Q104" si="46">RANK(O102,O$5:O$169,0)</f>
        <v>94</v>
      </c>
      <c r="R102" s="130">
        <v>1366.6666666666665</v>
      </c>
      <c r="S102" s="131">
        <f t="shared" si="33"/>
        <v>46.59620411410387</v>
      </c>
      <c r="T102" s="88">
        <f>RANK(R102,R$5:R$169,0)</f>
        <v>96</v>
      </c>
      <c r="U102" s="108"/>
      <c r="V102" s="131"/>
      <c r="W102" s="88"/>
      <c r="X102" s="108"/>
      <c r="Y102" s="131"/>
      <c r="Z102" s="88"/>
      <c r="AA102" s="89">
        <v>1000</v>
      </c>
      <c r="AB102" s="131">
        <f t="shared" si="37"/>
        <v>38.49114703618168</v>
      </c>
      <c r="AC102" s="88">
        <f t="shared" ref="AC102:AC104" si="47">RANK(AA102,AA$5:AA$169,0)</f>
        <v>100</v>
      </c>
      <c r="AD102" s="132">
        <v>1253.2855436081243</v>
      </c>
      <c r="AE102" s="131">
        <f t="shared" si="39"/>
        <v>56.000247703669537</v>
      </c>
      <c r="AF102" s="90">
        <f t="shared" ref="AF102:AF104" si="48">RANK(AD102,AD$5:AD$169,0)</f>
        <v>95</v>
      </c>
      <c r="AG102" s="108">
        <f t="shared" si="41"/>
        <v>1925.7074586106844</v>
      </c>
      <c r="AH102" s="131">
        <f t="shared" si="42"/>
        <v>51.599878312183399</v>
      </c>
      <c r="AI102" s="90">
        <f t="shared" ref="AI102:AI104" si="49">RANK(AG102,AG$5:AG$169,0)</f>
        <v>101</v>
      </c>
    </row>
    <row r="103" spans="1:35" x14ac:dyDescent="0.2">
      <c r="A103" s="6">
        <v>299</v>
      </c>
      <c r="B103" s="93" t="s">
        <v>197</v>
      </c>
      <c r="C103" s="271">
        <v>2300</v>
      </c>
      <c r="D103" s="273">
        <f t="shared" si="23"/>
        <v>69.006900690069003</v>
      </c>
      <c r="E103" s="90">
        <f>RANK(C103,C$5:C$169,0)</f>
        <v>23</v>
      </c>
      <c r="F103" s="72">
        <v>4140</v>
      </c>
      <c r="G103" s="273">
        <f t="shared" si="25"/>
        <v>81.017612524461839</v>
      </c>
      <c r="H103" s="90">
        <f>RANK(F103,F$5:F$169,0)</f>
        <v>70</v>
      </c>
      <c r="I103" s="130">
        <v>4150</v>
      </c>
      <c r="J103" s="131">
        <f t="shared" si="27"/>
        <v>103.75000000000001</v>
      </c>
      <c r="K103" s="90">
        <f>RANK(I103,I$5:I$169,0)</f>
        <v>44</v>
      </c>
      <c r="L103" s="164">
        <v>4000</v>
      </c>
      <c r="M103" s="131">
        <f t="shared" si="29"/>
        <v>53.619302949061662</v>
      </c>
      <c r="N103" s="88">
        <f t="shared" si="30"/>
        <v>69</v>
      </c>
      <c r="O103" s="108">
        <v>1033.3333333333333</v>
      </c>
      <c r="P103" s="131">
        <f t="shared" si="31"/>
        <v>54.385964912280691</v>
      </c>
      <c r="Q103" s="88">
        <f t="shared" si="46"/>
        <v>96</v>
      </c>
      <c r="R103" s="130">
        <v>2500</v>
      </c>
      <c r="S103" s="131">
        <f t="shared" si="33"/>
        <v>85.236958745311966</v>
      </c>
      <c r="T103" s="88">
        <f>RANK(R103,R$5:R$169,0)</f>
        <v>4</v>
      </c>
      <c r="U103" s="108"/>
      <c r="V103" s="131"/>
      <c r="W103" s="88"/>
      <c r="X103" s="108"/>
      <c r="Y103" s="131"/>
      <c r="Z103" s="88"/>
      <c r="AA103" s="89">
        <v>2541.666666666667</v>
      </c>
      <c r="AB103" s="131">
        <f t="shared" si="37"/>
        <v>97.831665383628447</v>
      </c>
      <c r="AC103" s="88">
        <f t="shared" si="47"/>
        <v>69</v>
      </c>
      <c r="AD103" s="132">
        <v>2314.2174432497013</v>
      </c>
      <c r="AE103" s="131">
        <f t="shared" si="39"/>
        <v>103.40560514967387</v>
      </c>
      <c r="AF103" s="90">
        <f t="shared" si="48"/>
        <v>18</v>
      </c>
      <c r="AG103" s="108">
        <f t="shared" si="41"/>
        <v>2872.4021804062131</v>
      </c>
      <c r="AH103" s="131">
        <f t="shared" si="42"/>
        <v>76.966832272406577</v>
      </c>
      <c r="AI103" s="90">
        <f t="shared" si="49"/>
        <v>79</v>
      </c>
    </row>
    <row r="104" spans="1:35" x14ac:dyDescent="0.2">
      <c r="A104" s="17">
        <v>300</v>
      </c>
      <c r="B104" s="94" t="s">
        <v>262</v>
      </c>
      <c r="C104" s="272">
        <v>2480</v>
      </c>
      <c r="D104" s="275">
        <f t="shared" si="23"/>
        <v>74.407440744074407</v>
      </c>
      <c r="E104" s="98">
        <f>RANK(C104,C$5:C$169,0)</f>
        <v>17</v>
      </c>
      <c r="F104" s="73">
        <v>2810</v>
      </c>
      <c r="G104" s="275">
        <f t="shared" si="25"/>
        <v>54.990215264187867</v>
      </c>
      <c r="H104" s="98">
        <f>RANK(F104,F$5:F$169,0)</f>
        <v>93</v>
      </c>
      <c r="I104" s="133">
        <v>5000</v>
      </c>
      <c r="J104" s="134">
        <f t="shared" si="27"/>
        <v>125</v>
      </c>
      <c r="K104" s="98">
        <f>RANK(I104,I$5:I$169,0)</f>
        <v>20</v>
      </c>
      <c r="L104" s="255">
        <v>3940</v>
      </c>
      <c r="M104" s="134">
        <f t="shared" si="29"/>
        <v>52.815013404825741</v>
      </c>
      <c r="N104" s="88">
        <f t="shared" si="30"/>
        <v>72</v>
      </c>
      <c r="O104" s="110">
        <v>1233.3333333333333</v>
      </c>
      <c r="P104" s="134">
        <f t="shared" si="31"/>
        <v>64.912280701754383</v>
      </c>
      <c r="Q104" s="96">
        <f t="shared" si="46"/>
        <v>66</v>
      </c>
      <c r="R104" s="133">
        <v>1800</v>
      </c>
      <c r="S104" s="134">
        <f t="shared" si="33"/>
        <v>61.370610296624619</v>
      </c>
      <c r="T104" s="96">
        <f>RANK(R104,R$5:R$169,0)</f>
        <v>68</v>
      </c>
      <c r="U104" s="110"/>
      <c r="V104" s="134"/>
      <c r="W104" s="96"/>
      <c r="X104" s="110"/>
      <c r="Y104" s="134"/>
      <c r="Z104" s="96"/>
      <c r="AA104" s="97">
        <v>958.33333333333348</v>
      </c>
      <c r="AB104" s="134">
        <f t="shared" si="37"/>
        <v>36.887349243007449</v>
      </c>
      <c r="AC104" s="96">
        <f t="shared" si="47"/>
        <v>101</v>
      </c>
      <c r="AD104" s="135">
        <v>1879.3309438470733</v>
      </c>
      <c r="AE104" s="134">
        <f t="shared" si="39"/>
        <v>83.973679349735178</v>
      </c>
      <c r="AF104" s="98">
        <f t="shared" si="48"/>
        <v>59</v>
      </c>
      <c r="AG104" s="110">
        <f t="shared" si="41"/>
        <v>2512.6247013142174</v>
      </c>
      <c r="AH104" s="134">
        <f t="shared" si="42"/>
        <v>67.326492532535298</v>
      </c>
      <c r="AI104" s="98">
        <f t="shared" si="49"/>
        <v>91</v>
      </c>
    </row>
    <row r="105" spans="1:35" x14ac:dyDescent="0.2">
      <c r="B105" s="278" t="s">
        <v>489</v>
      </c>
      <c r="C105" s="276">
        <f>AVERAGE(C5:C104)</f>
        <v>1638.4666666666665</v>
      </c>
      <c r="D105" s="279"/>
      <c r="E105" s="280"/>
      <c r="F105" s="276">
        <f t="shared" ref="F105" si="50">AVERAGE(F5:F104)</f>
        <v>4905.5</v>
      </c>
      <c r="G105" s="279"/>
      <c r="H105" s="280"/>
      <c r="I105" s="276">
        <f t="shared" ref="I105" si="51">AVERAGE(I5:I104)</f>
        <v>3959.7979797979797</v>
      </c>
      <c r="J105" s="279"/>
      <c r="K105" s="280"/>
      <c r="L105" s="276">
        <f t="shared" ref="L105" si="52">AVERAGE(L5:L104)</f>
        <v>4667.7</v>
      </c>
      <c r="M105" s="279"/>
      <c r="N105" s="280"/>
      <c r="O105" s="276">
        <f t="shared" ref="O105" si="53">AVERAGE(O5:O104)</f>
        <v>1479.0000000000002</v>
      </c>
      <c r="P105" s="279"/>
      <c r="Q105" s="280"/>
      <c r="R105" s="276">
        <f t="shared" ref="R105" si="54">AVERAGE(R5:R104)</f>
        <v>1938.9999999999998</v>
      </c>
      <c r="S105" s="279"/>
      <c r="T105" s="280"/>
      <c r="U105" s="276">
        <f t="shared" ref="U105" si="55">AVERAGE(U5:U104)</f>
        <v>4845.708333333333</v>
      </c>
      <c r="V105" s="279"/>
      <c r="W105" s="280"/>
      <c r="X105" s="276">
        <f t="shared" ref="X105" si="56">AVERAGE(X5:X104)</f>
        <v>2247.2222222222222</v>
      </c>
      <c r="Y105" s="279"/>
      <c r="Z105" s="280"/>
      <c r="AA105" s="276">
        <f t="shared" ref="AA105" si="57">AVERAGE(AA5:AA104)</f>
        <v>3438.5833333333339</v>
      </c>
      <c r="AB105" s="279"/>
      <c r="AC105" s="280"/>
      <c r="AD105" s="276">
        <f t="shared" ref="AD105" si="58">AVERAGE(AD5:AD104)</f>
        <v>1920.68100358423</v>
      </c>
      <c r="AE105" s="279"/>
      <c r="AF105" s="280"/>
      <c r="AG105" s="276">
        <f t="shared" ref="AG105" si="59">AVERAGE(AG5:AG104)</f>
        <v>3140.6236949564773</v>
      </c>
      <c r="AH105" s="279"/>
      <c r="AI105" s="280"/>
    </row>
    <row r="106" spans="1:35" x14ac:dyDescent="0.2">
      <c r="AI106" s="88"/>
    </row>
    <row r="107" spans="1:35" x14ac:dyDescent="0.2">
      <c r="AI107" s="88"/>
    </row>
    <row r="108" spans="1:35" x14ac:dyDescent="0.2">
      <c r="AI108" s="88"/>
    </row>
    <row r="109" spans="1:35" x14ac:dyDescent="0.2">
      <c r="AI109" s="88"/>
    </row>
    <row r="110" spans="1:35" x14ac:dyDescent="0.2">
      <c r="AI110" s="88"/>
    </row>
    <row r="111" spans="1:35" x14ac:dyDescent="0.2">
      <c r="AI111" s="88"/>
    </row>
    <row r="112" spans="1:35" x14ac:dyDescent="0.2">
      <c r="AI112" s="88"/>
    </row>
    <row r="113" spans="35:35" x14ac:dyDescent="0.2">
      <c r="AI113" s="88"/>
    </row>
    <row r="114" spans="35:35" x14ac:dyDescent="0.2">
      <c r="AI114" s="88"/>
    </row>
    <row r="115" spans="35:35" x14ac:dyDescent="0.2">
      <c r="AI115" s="88"/>
    </row>
    <row r="116" spans="35:35" x14ac:dyDescent="0.2">
      <c r="AI116" s="88"/>
    </row>
    <row r="117" spans="35:35" x14ac:dyDescent="0.2">
      <c r="AI117" s="88"/>
    </row>
    <row r="118" spans="35:35" x14ac:dyDescent="0.2">
      <c r="AI118" s="88"/>
    </row>
    <row r="119" spans="35:35" x14ac:dyDescent="0.2">
      <c r="AI119" s="88"/>
    </row>
    <row r="120" spans="35:35" x14ac:dyDescent="0.2">
      <c r="AI120" s="88"/>
    </row>
    <row r="121" spans="35:35" x14ac:dyDescent="0.2">
      <c r="AI121" s="88"/>
    </row>
    <row r="122" spans="35:35" x14ac:dyDescent="0.2">
      <c r="AI122" s="88"/>
    </row>
    <row r="123" spans="35:35" x14ac:dyDescent="0.2">
      <c r="AI123" s="88"/>
    </row>
    <row r="124" spans="35:35" x14ac:dyDescent="0.2">
      <c r="AI124" s="88"/>
    </row>
    <row r="125" spans="35:35" x14ac:dyDescent="0.2">
      <c r="AI125" s="88"/>
    </row>
    <row r="126" spans="35:35" x14ac:dyDescent="0.2">
      <c r="AI126" s="88"/>
    </row>
    <row r="127" spans="35:35" x14ac:dyDescent="0.2">
      <c r="AI127" s="88"/>
    </row>
    <row r="128" spans="35:35" x14ac:dyDescent="0.2">
      <c r="AI128" s="88"/>
    </row>
    <row r="129" spans="35:35" x14ac:dyDescent="0.2">
      <c r="AI129" s="88"/>
    </row>
    <row r="130" spans="35:35" x14ac:dyDescent="0.2">
      <c r="AI130" s="88"/>
    </row>
    <row r="131" spans="35:35" x14ac:dyDescent="0.2">
      <c r="AI131" s="88"/>
    </row>
    <row r="132" spans="35:35" x14ac:dyDescent="0.2">
      <c r="AI132" s="88"/>
    </row>
    <row r="133" spans="35:35" x14ac:dyDescent="0.2">
      <c r="AI133" s="88"/>
    </row>
    <row r="134" spans="35:35" x14ac:dyDescent="0.2">
      <c r="AI134" s="88"/>
    </row>
    <row r="135" spans="35:35" x14ac:dyDescent="0.2">
      <c r="AI135" s="88"/>
    </row>
    <row r="136" spans="35:35" x14ac:dyDescent="0.2">
      <c r="AI136" s="88"/>
    </row>
    <row r="137" spans="35:35" x14ac:dyDescent="0.2">
      <c r="AI137" s="88"/>
    </row>
    <row r="138" spans="35:35" x14ac:dyDescent="0.2">
      <c r="AI138" s="88"/>
    </row>
    <row r="139" spans="35:35" x14ac:dyDescent="0.2">
      <c r="AI139" s="88"/>
    </row>
    <row r="140" spans="35:35" x14ac:dyDescent="0.2">
      <c r="AI140" s="88"/>
    </row>
    <row r="141" spans="35:35" x14ac:dyDescent="0.2">
      <c r="AI141" s="88"/>
    </row>
    <row r="142" spans="35:35" x14ac:dyDescent="0.2">
      <c r="AI142" s="88"/>
    </row>
    <row r="143" spans="35:35" x14ac:dyDescent="0.2">
      <c r="AI143" s="88"/>
    </row>
    <row r="144" spans="35:35" x14ac:dyDescent="0.2">
      <c r="AI144" s="88"/>
    </row>
    <row r="145" spans="35:35" x14ac:dyDescent="0.2">
      <c r="AI145" s="88"/>
    </row>
    <row r="146" spans="35:35" x14ac:dyDescent="0.2">
      <c r="AI146" s="88"/>
    </row>
    <row r="147" spans="35:35" x14ac:dyDescent="0.2">
      <c r="AI147" s="88"/>
    </row>
    <row r="148" spans="35:35" x14ac:dyDescent="0.2">
      <c r="AI148" s="88"/>
    </row>
    <row r="149" spans="35:35" x14ac:dyDescent="0.2">
      <c r="AI149" s="88"/>
    </row>
    <row r="150" spans="35:35" x14ac:dyDescent="0.2">
      <c r="AI150" s="88"/>
    </row>
    <row r="151" spans="35:35" x14ac:dyDescent="0.2">
      <c r="AI151" s="88"/>
    </row>
    <row r="152" spans="35:35" x14ac:dyDescent="0.2">
      <c r="AI152" s="88"/>
    </row>
    <row r="153" spans="35:35" x14ac:dyDescent="0.2">
      <c r="AI153" s="88"/>
    </row>
    <row r="154" spans="35:35" x14ac:dyDescent="0.2">
      <c r="AI154" s="88"/>
    </row>
    <row r="155" spans="35:35" x14ac:dyDescent="0.2">
      <c r="AI155" s="88"/>
    </row>
    <row r="156" spans="35:35" x14ac:dyDescent="0.2">
      <c r="AI156" s="88"/>
    </row>
    <row r="157" spans="35:35" x14ac:dyDescent="0.2">
      <c r="AI157" s="88"/>
    </row>
    <row r="158" spans="35:35" x14ac:dyDescent="0.2">
      <c r="AI158" s="88"/>
    </row>
    <row r="159" spans="35:35" x14ac:dyDescent="0.2">
      <c r="AI159" s="88"/>
    </row>
    <row r="160" spans="35:35" x14ac:dyDescent="0.2">
      <c r="AI160" s="88"/>
    </row>
    <row r="161" spans="35:35" x14ac:dyDescent="0.2">
      <c r="AI161" s="88"/>
    </row>
    <row r="162" spans="35:35" x14ac:dyDescent="0.2">
      <c r="AI162" s="88"/>
    </row>
    <row r="163" spans="35:35" x14ac:dyDescent="0.2">
      <c r="AI163" s="88"/>
    </row>
    <row r="164" spans="35:35" x14ac:dyDescent="0.2">
      <c r="AI164" s="88"/>
    </row>
    <row r="165" spans="35:35" x14ac:dyDescent="0.2">
      <c r="AI165" s="88"/>
    </row>
    <row r="166" spans="35:35" x14ac:dyDescent="0.2">
      <c r="AI166" s="88"/>
    </row>
    <row r="167" spans="35:35" x14ac:dyDescent="0.2">
      <c r="AI167" s="88"/>
    </row>
    <row r="168" spans="35:35" x14ac:dyDescent="0.2">
      <c r="AI168" s="88"/>
    </row>
    <row r="169" spans="35:35" x14ac:dyDescent="0.2">
      <c r="AI169" s="88"/>
    </row>
  </sheetData>
  <conditionalFormatting sqref="A9 A11:A14 A19 A29 A39 A49 A59 A69 A79 A89 A99 A21:A24 A31:A34 A41:A44 A51:A54 A61:A64 A71:A74 A81:A84 A91:A94 A101:A104">
    <cfRule type="cellIs" dxfId="2" priority="2" stopIfTrue="1" operator="greaterThan">
      <formula>991194</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08"/>
  <sheetViews>
    <sheetView workbookViewId="0">
      <pane xSplit="2" ySplit="4" topLeftCell="C5" activePane="bottomRight" state="frozen"/>
      <selection pane="topRight" activeCell="C1" sqref="C1"/>
      <selection pane="bottomLeft" activeCell="A5" sqref="A5"/>
      <selection pane="bottomRight" activeCell="AP4" sqref="AP4"/>
    </sheetView>
  </sheetViews>
  <sheetFormatPr defaultRowHeight="12" x14ac:dyDescent="0.2"/>
  <cols>
    <col min="1" max="1" width="9.140625" style="1"/>
    <col min="2" max="2" width="50.7109375" style="1" customWidth="1"/>
    <col min="3" max="9" width="6.28515625" style="1" customWidth="1"/>
    <col min="10" max="10" width="8.85546875" style="1" customWidth="1"/>
    <col min="11" max="11" width="9" style="1" customWidth="1"/>
    <col min="12" max="13" width="6.28515625" style="1" customWidth="1"/>
    <col min="14" max="15" width="6.42578125" style="1" customWidth="1"/>
    <col min="16" max="16" width="9.140625" style="1"/>
    <col min="17" max="23" width="6" style="1" customWidth="1"/>
    <col min="24" max="24" width="6.42578125" style="1" customWidth="1"/>
    <col min="25" max="25" width="9.140625" style="1"/>
    <col min="26" max="29" width="7" style="1" customWidth="1"/>
    <col min="30" max="31" width="6.7109375" style="1" customWidth="1"/>
    <col min="32" max="32" width="9.140625" style="1"/>
    <col min="33" max="35" width="6.28515625" style="1" customWidth="1"/>
    <col min="36" max="37" width="6.42578125" style="1" customWidth="1"/>
    <col min="38" max="38" width="9.140625" style="1"/>
    <col min="39" max="39" width="5.7109375" style="1" customWidth="1"/>
    <col min="40" max="41" width="6.42578125" style="1" customWidth="1"/>
    <col min="42" max="42" width="9.140625" style="1"/>
    <col min="43" max="43" width="6.7109375" style="1" customWidth="1"/>
    <col min="44" max="16384" width="9.140625" style="1"/>
  </cols>
  <sheetData>
    <row r="1" spans="1:43" s="30" customFormat="1" x14ac:dyDescent="0.2">
      <c r="A1" s="30" t="s">
        <v>486</v>
      </c>
      <c r="C1" s="141" t="s">
        <v>290</v>
      </c>
      <c r="P1" s="30" t="s">
        <v>294</v>
      </c>
      <c r="Y1" s="30" t="s">
        <v>492</v>
      </c>
      <c r="AF1" s="30" t="s">
        <v>504</v>
      </c>
      <c r="AL1" s="142" t="s">
        <v>311</v>
      </c>
      <c r="AP1" s="30" t="s">
        <v>366</v>
      </c>
    </row>
    <row r="2" spans="1:43" s="30" customFormat="1" x14ac:dyDescent="0.2">
      <c r="F2" s="27"/>
      <c r="G2" s="69"/>
      <c r="AH2" s="27"/>
      <c r="AI2" s="27"/>
      <c r="AJ2" s="27"/>
    </row>
    <row r="3" spans="1:43" s="30" customFormat="1" x14ac:dyDescent="0.2">
      <c r="C3" s="253">
        <v>2</v>
      </c>
      <c r="D3" s="253">
        <v>1</v>
      </c>
      <c r="E3" s="253">
        <v>1</v>
      </c>
      <c r="F3" s="253">
        <v>2</v>
      </c>
      <c r="G3" s="253">
        <v>1</v>
      </c>
      <c r="H3" s="253"/>
      <c r="I3" s="253">
        <v>1</v>
      </c>
      <c r="J3" s="253">
        <v>1</v>
      </c>
      <c r="K3" s="253">
        <v>1</v>
      </c>
      <c r="L3" s="253"/>
      <c r="M3" s="253">
        <v>1</v>
      </c>
      <c r="Q3" s="253">
        <v>2</v>
      </c>
      <c r="R3" s="253">
        <v>1</v>
      </c>
      <c r="S3" s="253">
        <v>1</v>
      </c>
      <c r="T3" s="253"/>
      <c r="U3" s="253">
        <v>1</v>
      </c>
      <c r="V3" s="253">
        <v>1</v>
      </c>
      <c r="W3" s="143"/>
      <c r="X3" s="143"/>
      <c r="Y3" s="143"/>
      <c r="Z3" s="253">
        <v>1</v>
      </c>
      <c r="AA3" s="253">
        <v>1</v>
      </c>
      <c r="AB3" s="253">
        <v>1</v>
      </c>
      <c r="AC3" s="253">
        <v>1</v>
      </c>
      <c r="AG3" s="253">
        <v>2</v>
      </c>
      <c r="AH3" s="253">
        <v>2</v>
      </c>
      <c r="AI3" s="143"/>
      <c r="AJ3" s="143"/>
    </row>
    <row r="4" spans="1:43" s="30" customFormat="1" x14ac:dyDescent="0.2">
      <c r="A4" s="48" t="s">
        <v>487</v>
      </c>
      <c r="B4" s="33" t="s">
        <v>3</v>
      </c>
      <c r="C4" s="144" t="s">
        <v>296</v>
      </c>
      <c r="D4" s="145" t="s">
        <v>511</v>
      </c>
      <c r="E4" s="145" t="s">
        <v>552</v>
      </c>
      <c r="F4" s="144" t="s">
        <v>491</v>
      </c>
      <c r="G4" s="144" t="s">
        <v>313</v>
      </c>
      <c r="H4" s="145" t="s">
        <v>340</v>
      </c>
      <c r="I4" s="144" t="s">
        <v>478</v>
      </c>
      <c r="J4" s="144" t="s">
        <v>465</v>
      </c>
      <c r="K4" s="144" t="s">
        <v>413</v>
      </c>
      <c r="L4" s="144" t="s">
        <v>453</v>
      </c>
      <c r="M4" s="144" t="s">
        <v>368</v>
      </c>
      <c r="N4" s="69"/>
      <c r="P4" s="48" t="s">
        <v>487</v>
      </c>
      <c r="Q4" s="145" t="s">
        <v>296</v>
      </c>
      <c r="R4" s="145" t="s">
        <v>511</v>
      </c>
      <c r="S4" s="145" t="s">
        <v>313</v>
      </c>
      <c r="T4" s="145" t="s">
        <v>340</v>
      </c>
      <c r="U4" s="144" t="s">
        <v>413</v>
      </c>
      <c r="V4" s="144" t="s">
        <v>368</v>
      </c>
      <c r="W4" s="69"/>
      <c r="X4" s="69"/>
      <c r="Y4" s="48" t="s">
        <v>487</v>
      </c>
      <c r="Z4" s="144" t="s">
        <v>478</v>
      </c>
      <c r="AA4" s="144" t="s">
        <v>465</v>
      </c>
      <c r="AB4" s="144" t="s">
        <v>413</v>
      </c>
      <c r="AC4" s="145" t="s">
        <v>368</v>
      </c>
      <c r="AF4" s="48" t="s">
        <v>487</v>
      </c>
      <c r="AG4" s="145" t="s">
        <v>296</v>
      </c>
      <c r="AH4" s="144" t="s">
        <v>491</v>
      </c>
      <c r="AI4" s="144" t="s">
        <v>313</v>
      </c>
      <c r="AJ4" s="69"/>
      <c r="AL4" s="48" t="s">
        <v>487</v>
      </c>
      <c r="AM4" s="145" t="s">
        <v>511</v>
      </c>
      <c r="AP4" s="48" t="s">
        <v>487</v>
      </c>
      <c r="AQ4" s="144" t="s">
        <v>340</v>
      </c>
    </row>
    <row r="5" spans="1:43" x14ac:dyDescent="0.2">
      <c r="A5" s="3">
        <v>201</v>
      </c>
      <c r="B5" s="80" t="s">
        <v>10</v>
      </c>
      <c r="C5" s="83">
        <v>9</v>
      </c>
      <c r="D5" s="81" t="s">
        <v>308</v>
      </c>
      <c r="E5" s="56" t="s">
        <v>326</v>
      </c>
      <c r="F5" s="251">
        <v>2</v>
      </c>
      <c r="G5" s="147">
        <v>0</v>
      </c>
      <c r="H5" s="148" t="s">
        <v>347</v>
      </c>
      <c r="I5" s="152" t="s">
        <v>327</v>
      </c>
      <c r="J5" s="151" t="s">
        <v>326</v>
      </c>
      <c r="K5" s="150" t="s">
        <v>415</v>
      </c>
      <c r="L5" s="56" t="s">
        <v>456</v>
      </c>
      <c r="M5" s="149" t="s">
        <v>379</v>
      </c>
      <c r="N5" s="153"/>
      <c r="P5" s="3">
        <v>201</v>
      </c>
      <c r="Q5" s="83">
        <v>1</v>
      </c>
      <c r="R5" s="81"/>
      <c r="S5" s="104" t="s">
        <v>326</v>
      </c>
      <c r="T5" s="148" t="s">
        <v>360</v>
      </c>
      <c r="U5" s="150" t="s">
        <v>329</v>
      </c>
      <c r="V5" s="149" t="s">
        <v>327</v>
      </c>
      <c r="W5" s="184"/>
      <c r="X5" s="155"/>
      <c r="Y5" s="156">
        <v>201</v>
      </c>
      <c r="Z5" s="152" t="s">
        <v>321</v>
      </c>
      <c r="AA5" s="151" t="s">
        <v>310</v>
      </c>
      <c r="AB5" s="150" t="s">
        <v>451</v>
      </c>
      <c r="AC5" s="149" t="s">
        <v>379</v>
      </c>
      <c r="AF5" s="156">
        <v>201</v>
      </c>
      <c r="AG5" s="56">
        <v>7</v>
      </c>
      <c r="AH5" s="83">
        <v>5</v>
      </c>
      <c r="AI5" s="157">
        <v>30</v>
      </c>
      <c r="AJ5" s="154"/>
      <c r="AL5" s="156">
        <v>201</v>
      </c>
      <c r="AM5" s="146">
        <v>2</v>
      </c>
      <c r="AP5" s="156">
        <v>201</v>
      </c>
      <c r="AQ5" s="158">
        <v>50</v>
      </c>
    </row>
    <row r="6" spans="1:43" x14ac:dyDescent="0.2">
      <c r="A6" s="6">
        <v>202</v>
      </c>
      <c r="B6" s="86" t="s">
        <v>13</v>
      </c>
      <c r="C6" s="89">
        <v>2</v>
      </c>
      <c r="D6" s="87" t="s">
        <v>309</v>
      </c>
      <c r="E6" s="61" t="s">
        <v>331</v>
      </c>
      <c r="F6" s="154">
        <v>1</v>
      </c>
      <c r="G6" s="160">
        <v>0</v>
      </c>
      <c r="H6" s="161" t="s">
        <v>348</v>
      </c>
      <c r="I6" s="163">
        <v>0</v>
      </c>
      <c r="J6" s="163" t="s">
        <v>438</v>
      </c>
      <c r="K6" s="162" t="s">
        <v>416</v>
      </c>
      <c r="L6" s="61"/>
      <c r="M6" s="41" t="s">
        <v>321</v>
      </c>
      <c r="N6" s="164"/>
      <c r="P6" s="6">
        <v>202</v>
      </c>
      <c r="Q6" s="89">
        <v>9</v>
      </c>
      <c r="R6" s="87"/>
      <c r="S6" s="165" t="s">
        <v>326</v>
      </c>
      <c r="T6" s="161" t="s">
        <v>361</v>
      </c>
      <c r="U6" s="162" t="s">
        <v>380</v>
      </c>
      <c r="V6" s="41" t="s">
        <v>327</v>
      </c>
      <c r="W6" s="184"/>
      <c r="X6" s="155"/>
      <c r="Y6" s="166">
        <v>202</v>
      </c>
      <c r="Z6" s="163" t="s">
        <v>321</v>
      </c>
      <c r="AA6" s="163">
        <v>0</v>
      </c>
      <c r="AB6" s="162" t="s">
        <v>452</v>
      </c>
      <c r="AC6" s="41" t="s">
        <v>379</v>
      </c>
      <c r="AF6" s="166">
        <v>202</v>
      </c>
      <c r="AG6" s="61">
        <v>0</v>
      </c>
      <c r="AH6" s="89">
        <v>3</v>
      </c>
      <c r="AI6" s="167">
        <v>0</v>
      </c>
      <c r="AJ6" s="154"/>
      <c r="AL6" s="166">
        <v>202</v>
      </c>
      <c r="AM6" s="159">
        <v>6</v>
      </c>
      <c r="AP6" s="166">
        <v>202</v>
      </c>
      <c r="AQ6" s="168">
        <v>40</v>
      </c>
    </row>
    <row r="7" spans="1:43" x14ac:dyDescent="0.2">
      <c r="A7" s="6">
        <v>203</v>
      </c>
      <c r="B7" s="86" t="s">
        <v>15</v>
      </c>
      <c r="C7" s="89">
        <v>5</v>
      </c>
      <c r="D7" s="87"/>
      <c r="E7" s="61" t="s">
        <v>558</v>
      </c>
      <c r="F7" s="154">
        <v>1</v>
      </c>
      <c r="G7" s="160">
        <v>0</v>
      </c>
      <c r="H7" s="161" t="s">
        <v>347</v>
      </c>
      <c r="I7" s="163" t="s">
        <v>481</v>
      </c>
      <c r="J7" s="163" t="s">
        <v>379</v>
      </c>
      <c r="K7" s="162" t="s">
        <v>416</v>
      </c>
      <c r="L7" s="61" t="s">
        <v>457</v>
      </c>
      <c r="M7" s="41">
        <v>0</v>
      </c>
      <c r="N7" s="164"/>
      <c r="P7" s="6">
        <v>203</v>
      </c>
      <c r="Q7" s="89">
        <v>5</v>
      </c>
      <c r="R7" s="87"/>
      <c r="S7" s="165" t="s">
        <v>327</v>
      </c>
      <c r="T7" s="161" t="s">
        <v>354</v>
      </c>
      <c r="U7" s="162" t="s">
        <v>380</v>
      </c>
      <c r="V7" s="41">
        <v>0</v>
      </c>
      <c r="W7" s="184"/>
      <c r="X7" s="155"/>
      <c r="Y7" s="166">
        <v>203</v>
      </c>
      <c r="Z7" s="163" t="s">
        <v>310</v>
      </c>
      <c r="AA7" s="163" t="s">
        <v>321</v>
      </c>
      <c r="AB7" s="162" t="s">
        <v>331</v>
      </c>
      <c r="AC7" s="41" t="s">
        <v>383</v>
      </c>
      <c r="AF7" s="166">
        <v>203</v>
      </c>
      <c r="AG7" s="61">
        <v>7</v>
      </c>
      <c r="AH7" s="89">
        <v>1</v>
      </c>
      <c r="AI7" s="167">
        <v>0</v>
      </c>
      <c r="AJ7" s="154"/>
      <c r="AL7" s="166">
        <v>203</v>
      </c>
      <c r="AM7" s="159">
        <v>3</v>
      </c>
      <c r="AP7" s="166">
        <v>203</v>
      </c>
      <c r="AQ7" s="168">
        <v>50</v>
      </c>
    </row>
    <row r="8" spans="1:43" x14ac:dyDescent="0.2">
      <c r="A8" s="6">
        <v>204</v>
      </c>
      <c r="B8" s="86" t="s">
        <v>17</v>
      </c>
      <c r="C8" s="89">
        <v>2</v>
      </c>
      <c r="D8" s="87"/>
      <c r="E8" s="61" t="s">
        <v>558</v>
      </c>
      <c r="F8" s="154">
        <v>1</v>
      </c>
      <c r="G8" s="160">
        <v>0</v>
      </c>
      <c r="H8" s="169">
        <v>0</v>
      </c>
      <c r="I8" s="163">
        <v>0</v>
      </c>
      <c r="J8" s="163" t="s">
        <v>469</v>
      </c>
      <c r="K8" s="162" t="s">
        <v>417</v>
      </c>
      <c r="L8" s="61"/>
      <c r="M8" s="41">
        <v>0</v>
      </c>
      <c r="N8" s="164"/>
      <c r="P8" s="6">
        <v>204</v>
      </c>
      <c r="Q8" s="89">
        <v>5</v>
      </c>
      <c r="R8" s="87"/>
      <c r="S8" s="165" t="s">
        <v>322</v>
      </c>
      <c r="T8" s="169">
        <v>0</v>
      </c>
      <c r="U8" s="162" t="s">
        <v>436</v>
      </c>
      <c r="V8" s="41" t="s">
        <v>321</v>
      </c>
      <c r="W8" s="184"/>
      <c r="X8" s="170"/>
      <c r="Y8" s="166">
        <v>204</v>
      </c>
      <c r="Z8" s="163" t="s">
        <v>322</v>
      </c>
      <c r="AA8" s="163" t="s">
        <v>331</v>
      </c>
      <c r="AB8" s="162" t="s">
        <v>309</v>
      </c>
      <c r="AC8" s="41" t="s">
        <v>381</v>
      </c>
      <c r="AF8" s="166">
        <v>204</v>
      </c>
      <c r="AG8" s="61">
        <v>6</v>
      </c>
      <c r="AH8" s="89">
        <v>1</v>
      </c>
      <c r="AI8" s="167">
        <v>40</v>
      </c>
      <c r="AJ8" s="154"/>
      <c r="AL8" s="166">
        <v>204</v>
      </c>
      <c r="AM8" s="159">
        <v>2</v>
      </c>
      <c r="AP8" s="166">
        <v>204</v>
      </c>
      <c r="AQ8" s="168">
        <v>10</v>
      </c>
    </row>
    <row r="9" spans="1:43" x14ac:dyDescent="0.2">
      <c r="A9" s="6">
        <v>205</v>
      </c>
      <c r="B9" s="92" t="s">
        <v>19</v>
      </c>
      <c r="C9" s="89">
        <v>7</v>
      </c>
      <c r="D9" s="87"/>
      <c r="E9" s="61" t="s">
        <v>438</v>
      </c>
      <c r="F9" s="154">
        <v>1</v>
      </c>
      <c r="G9" s="160">
        <v>0</v>
      </c>
      <c r="H9" s="169">
        <v>0</v>
      </c>
      <c r="I9" s="163" t="s">
        <v>329</v>
      </c>
      <c r="J9" s="163" t="s">
        <v>328</v>
      </c>
      <c r="K9" s="162" t="s">
        <v>418</v>
      </c>
      <c r="L9" s="61"/>
      <c r="M9" s="41" t="s">
        <v>321</v>
      </c>
      <c r="N9" s="164"/>
      <c r="P9" s="6">
        <v>205</v>
      </c>
      <c r="Q9" s="89">
        <v>1</v>
      </c>
      <c r="R9" s="87"/>
      <c r="S9" s="160">
        <v>0</v>
      </c>
      <c r="T9" s="161" t="s">
        <v>361</v>
      </c>
      <c r="U9" s="162" t="s">
        <v>330</v>
      </c>
      <c r="V9" s="41">
        <v>0</v>
      </c>
      <c r="W9" s="184"/>
      <c r="X9" s="155"/>
      <c r="Y9" s="166">
        <v>205</v>
      </c>
      <c r="Z9" s="163" t="s">
        <v>320</v>
      </c>
      <c r="AA9" s="163">
        <v>0</v>
      </c>
      <c r="AB9" s="162"/>
      <c r="AC9" s="41" t="s">
        <v>381</v>
      </c>
      <c r="AF9" s="166">
        <v>205</v>
      </c>
      <c r="AG9" s="61">
        <v>5</v>
      </c>
      <c r="AH9" s="89">
        <v>5</v>
      </c>
      <c r="AI9" s="167">
        <v>0</v>
      </c>
      <c r="AJ9" s="154"/>
      <c r="AL9" s="166">
        <v>205</v>
      </c>
      <c r="AM9" s="159">
        <v>2</v>
      </c>
      <c r="AP9" s="166">
        <v>205</v>
      </c>
      <c r="AQ9" s="168">
        <v>20</v>
      </c>
    </row>
    <row r="10" spans="1:43" x14ac:dyDescent="0.2">
      <c r="A10" s="6">
        <v>206</v>
      </c>
      <c r="B10" s="86" t="s">
        <v>21</v>
      </c>
      <c r="C10" s="89">
        <v>3</v>
      </c>
      <c r="D10" s="87"/>
      <c r="E10" s="61" t="s">
        <v>558</v>
      </c>
      <c r="F10" s="154">
        <v>1</v>
      </c>
      <c r="G10" s="165" t="s">
        <v>319</v>
      </c>
      <c r="H10" s="161" t="s">
        <v>350</v>
      </c>
      <c r="I10" s="163" t="s">
        <v>326</v>
      </c>
      <c r="J10" s="163" t="s">
        <v>469</v>
      </c>
      <c r="K10" s="162" t="s">
        <v>419</v>
      </c>
      <c r="L10" s="61"/>
      <c r="M10" s="41" t="s">
        <v>321</v>
      </c>
      <c r="N10" s="164"/>
      <c r="P10" s="6">
        <v>206</v>
      </c>
      <c r="Q10" s="89">
        <v>5</v>
      </c>
      <c r="R10" s="87"/>
      <c r="S10" s="160">
        <v>0</v>
      </c>
      <c r="T10" s="161" t="s">
        <v>359</v>
      </c>
      <c r="U10" s="162" t="s">
        <v>437</v>
      </c>
      <c r="V10" s="41" t="s">
        <v>379</v>
      </c>
      <c r="W10" s="184"/>
      <c r="X10" s="155"/>
      <c r="Y10" s="166">
        <v>206</v>
      </c>
      <c r="Z10" s="163" t="s">
        <v>321</v>
      </c>
      <c r="AA10" s="163" t="s">
        <v>310</v>
      </c>
      <c r="AB10" s="162"/>
      <c r="AC10" s="41" t="s">
        <v>310</v>
      </c>
      <c r="AF10" s="166">
        <v>206</v>
      </c>
      <c r="AG10" s="61">
        <v>6</v>
      </c>
      <c r="AH10" s="89">
        <v>3</v>
      </c>
      <c r="AI10" s="167">
        <v>0</v>
      </c>
      <c r="AJ10" s="154"/>
      <c r="AL10" s="166">
        <v>206</v>
      </c>
      <c r="AM10" s="159">
        <v>7</v>
      </c>
      <c r="AP10" s="166">
        <v>206</v>
      </c>
      <c r="AQ10" s="168">
        <v>30</v>
      </c>
    </row>
    <row r="11" spans="1:43" x14ac:dyDescent="0.2">
      <c r="A11" s="6">
        <v>207</v>
      </c>
      <c r="B11" s="93" t="s">
        <v>22</v>
      </c>
      <c r="C11" s="89">
        <v>7</v>
      </c>
      <c r="D11" s="87"/>
      <c r="E11" s="61" t="s">
        <v>558</v>
      </c>
      <c r="F11" s="154">
        <v>1</v>
      </c>
      <c r="G11" s="160">
        <v>0</v>
      </c>
      <c r="H11" s="169">
        <v>0</v>
      </c>
      <c r="I11" s="163" t="s">
        <v>329</v>
      </c>
      <c r="J11" s="163" t="s">
        <v>470</v>
      </c>
      <c r="K11" s="162" t="s">
        <v>416</v>
      </c>
      <c r="L11" s="61"/>
      <c r="M11" s="41">
        <v>0</v>
      </c>
      <c r="N11" s="164"/>
      <c r="P11" s="6">
        <v>207</v>
      </c>
      <c r="Q11" s="89">
        <v>1</v>
      </c>
      <c r="R11" s="87"/>
      <c r="S11" s="160">
        <v>0</v>
      </c>
      <c r="T11" s="161" t="s">
        <v>353</v>
      </c>
      <c r="U11" s="162" t="s">
        <v>329</v>
      </c>
      <c r="V11" s="41" t="s">
        <v>381</v>
      </c>
      <c r="W11" s="184"/>
      <c r="X11" s="155"/>
      <c r="Y11" s="166">
        <v>207</v>
      </c>
      <c r="Z11" s="163"/>
      <c r="AA11" s="163" t="s">
        <v>442</v>
      </c>
      <c r="AB11" s="162" t="s">
        <v>309</v>
      </c>
      <c r="AC11" s="41" t="s">
        <v>379</v>
      </c>
      <c r="AF11" s="166">
        <v>207</v>
      </c>
      <c r="AG11" s="61">
        <v>0</v>
      </c>
      <c r="AH11" s="89">
        <v>3</v>
      </c>
      <c r="AI11" s="167">
        <v>0</v>
      </c>
      <c r="AJ11" s="154"/>
      <c r="AL11" s="166">
        <v>207</v>
      </c>
      <c r="AM11" s="159">
        <v>3</v>
      </c>
      <c r="AP11" s="166">
        <v>207</v>
      </c>
      <c r="AQ11" s="168">
        <v>80</v>
      </c>
    </row>
    <row r="12" spans="1:43" x14ac:dyDescent="0.2">
      <c r="A12" s="6">
        <v>208</v>
      </c>
      <c r="B12" s="93" t="s">
        <v>27</v>
      </c>
      <c r="C12" s="89">
        <v>8</v>
      </c>
      <c r="D12" s="87"/>
      <c r="E12" s="61" t="s">
        <v>331</v>
      </c>
      <c r="F12" s="154">
        <v>4</v>
      </c>
      <c r="G12" s="160">
        <v>0</v>
      </c>
      <c r="H12" s="161" t="s">
        <v>351</v>
      </c>
      <c r="I12" s="163" t="s">
        <v>380</v>
      </c>
      <c r="J12" s="163" t="s">
        <v>470</v>
      </c>
      <c r="K12" s="162" t="s">
        <v>420</v>
      </c>
      <c r="L12" s="61"/>
      <c r="M12" s="41" t="s">
        <v>323</v>
      </c>
      <c r="N12" s="164"/>
      <c r="P12" s="6">
        <v>208</v>
      </c>
      <c r="Q12" s="89">
        <v>1</v>
      </c>
      <c r="R12" s="87"/>
      <c r="S12" s="160">
        <v>0</v>
      </c>
      <c r="T12" s="161" t="s">
        <v>362</v>
      </c>
      <c r="U12" s="162" t="s">
        <v>329</v>
      </c>
      <c r="V12" s="171" t="s">
        <v>327</v>
      </c>
      <c r="W12" s="185"/>
      <c r="X12" s="155"/>
      <c r="Y12" s="166">
        <v>208</v>
      </c>
      <c r="Z12" s="163"/>
      <c r="AA12" s="163" t="s">
        <v>331</v>
      </c>
      <c r="AB12" s="162"/>
      <c r="AC12" s="41" t="s">
        <v>379</v>
      </c>
      <c r="AF12" s="166">
        <v>208</v>
      </c>
      <c r="AG12" s="61">
        <v>0</v>
      </c>
      <c r="AH12" s="89">
        <v>5</v>
      </c>
      <c r="AI12" s="167">
        <v>0</v>
      </c>
      <c r="AJ12" s="154"/>
      <c r="AL12" s="166">
        <v>208</v>
      </c>
      <c r="AM12" s="159">
        <v>6</v>
      </c>
      <c r="AP12" s="166">
        <v>208</v>
      </c>
      <c r="AQ12" s="168">
        <v>20</v>
      </c>
    </row>
    <row r="13" spans="1:43" x14ac:dyDescent="0.2">
      <c r="A13" s="6">
        <v>209</v>
      </c>
      <c r="B13" s="93" t="s">
        <v>30</v>
      </c>
      <c r="C13" s="89">
        <v>3</v>
      </c>
      <c r="D13" s="87"/>
      <c r="E13" s="61" t="s">
        <v>558</v>
      </c>
      <c r="F13" s="154">
        <v>1</v>
      </c>
      <c r="G13" s="160">
        <v>0</v>
      </c>
      <c r="H13" s="161" t="s">
        <v>352</v>
      </c>
      <c r="I13" s="163">
        <v>0</v>
      </c>
      <c r="J13" s="163">
        <v>0</v>
      </c>
      <c r="K13" s="162" t="s">
        <v>416</v>
      </c>
      <c r="L13" s="61"/>
      <c r="M13" s="41">
        <v>0</v>
      </c>
      <c r="N13" s="164"/>
      <c r="P13" s="6">
        <v>209</v>
      </c>
      <c r="Q13" s="89">
        <v>9</v>
      </c>
      <c r="R13" s="87"/>
      <c r="S13" s="160">
        <v>0</v>
      </c>
      <c r="T13" s="161" t="s">
        <v>347</v>
      </c>
      <c r="U13" s="162" t="s">
        <v>328</v>
      </c>
      <c r="V13" s="41" t="s">
        <v>310</v>
      </c>
      <c r="W13" s="184"/>
      <c r="X13" s="155"/>
      <c r="Y13" s="166">
        <v>209</v>
      </c>
      <c r="Z13" s="163"/>
      <c r="AA13" s="163" t="s">
        <v>471</v>
      </c>
      <c r="AB13" s="162"/>
      <c r="AC13" s="41" t="s">
        <v>379</v>
      </c>
      <c r="AF13" s="166">
        <v>209</v>
      </c>
      <c r="AG13" s="61">
        <v>7</v>
      </c>
      <c r="AH13" s="89">
        <v>5</v>
      </c>
      <c r="AI13" s="167">
        <v>0</v>
      </c>
      <c r="AJ13" s="154"/>
      <c r="AL13" s="166">
        <v>209</v>
      </c>
      <c r="AM13" s="159">
        <v>5</v>
      </c>
      <c r="AP13" s="166">
        <v>209</v>
      </c>
      <c r="AQ13" s="168">
        <v>10</v>
      </c>
    </row>
    <row r="14" spans="1:43" x14ac:dyDescent="0.2">
      <c r="A14" s="17">
        <v>210</v>
      </c>
      <c r="B14" s="94" t="s">
        <v>34</v>
      </c>
      <c r="C14" s="97">
        <v>4</v>
      </c>
      <c r="D14" s="95"/>
      <c r="E14" s="68" t="s">
        <v>320</v>
      </c>
      <c r="F14" s="252">
        <v>1</v>
      </c>
      <c r="G14" s="173">
        <v>0</v>
      </c>
      <c r="H14" s="174">
        <v>0</v>
      </c>
      <c r="I14" s="177" t="s">
        <v>320</v>
      </c>
      <c r="J14" s="177" t="s">
        <v>442</v>
      </c>
      <c r="K14" s="176" t="s">
        <v>421</v>
      </c>
      <c r="L14" s="68"/>
      <c r="M14" s="175" t="s">
        <v>323</v>
      </c>
      <c r="N14" s="164"/>
      <c r="P14" s="17">
        <v>210</v>
      </c>
      <c r="Q14" s="97">
        <v>8</v>
      </c>
      <c r="R14" s="95"/>
      <c r="S14" s="173">
        <v>0</v>
      </c>
      <c r="T14" s="178" t="s">
        <v>353</v>
      </c>
      <c r="U14" s="176" t="s">
        <v>437</v>
      </c>
      <c r="V14" s="175" t="s">
        <v>327</v>
      </c>
      <c r="W14" s="184"/>
      <c r="X14" s="155"/>
      <c r="Y14" s="179">
        <v>210</v>
      </c>
      <c r="Z14" s="177" t="s">
        <v>321</v>
      </c>
      <c r="AA14" s="177">
        <v>0</v>
      </c>
      <c r="AB14" s="176"/>
      <c r="AC14" s="175" t="s">
        <v>379</v>
      </c>
      <c r="AF14" s="179">
        <v>210</v>
      </c>
      <c r="AG14" s="68">
        <v>7</v>
      </c>
      <c r="AH14" s="97">
        <v>1</v>
      </c>
      <c r="AI14" s="180">
        <v>0</v>
      </c>
      <c r="AJ14" s="154"/>
      <c r="AL14" s="179">
        <v>210</v>
      </c>
      <c r="AM14" s="172">
        <v>6</v>
      </c>
      <c r="AP14" s="179">
        <v>210</v>
      </c>
      <c r="AQ14" s="181">
        <v>40</v>
      </c>
    </row>
    <row r="15" spans="1:43" x14ac:dyDescent="0.2">
      <c r="A15" s="3">
        <v>211</v>
      </c>
      <c r="B15" s="80" t="s">
        <v>34</v>
      </c>
      <c r="C15" s="83">
        <v>4</v>
      </c>
      <c r="D15" s="81" t="s">
        <v>308</v>
      </c>
      <c r="E15" s="56" t="s">
        <v>321</v>
      </c>
      <c r="F15" s="251">
        <v>1</v>
      </c>
      <c r="G15" s="147">
        <v>0</v>
      </c>
      <c r="H15" s="182">
        <v>0</v>
      </c>
      <c r="I15" s="152" t="s">
        <v>320</v>
      </c>
      <c r="J15" s="151" t="s">
        <v>382</v>
      </c>
      <c r="K15" s="150" t="s">
        <v>422</v>
      </c>
      <c r="L15" s="56"/>
      <c r="M15" s="149" t="s">
        <v>323</v>
      </c>
      <c r="N15" s="153"/>
      <c r="P15" s="3">
        <v>211</v>
      </c>
      <c r="Q15" s="83">
        <v>1</v>
      </c>
      <c r="R15" s="81"/>
      <c r="S15" s="104">
        <v>0</v>
      </c>
      <c r="T15" s="148" t="s">
        <v>354</v>
      </c>
      <c r="U15" s="150" t="s">
        <v>437</v>
      </c>
      <c r="V15" s="149" t="s">
        <v>327</v>
      </c>
      <c r="W15" s="184"/>
      <c r="X15" s="155"/>
      <c r="Y15" s="156">
        <v>211</v>
      </c>
      <c r="Z15" s="152" t="s">
        <v>442</v>
      </c>
      <c r="AA15" s="151">
        <v>0</v>
      </c>
      <c r="AB15" s="150"/>
      <c r="AC15" s="149" t="s">
        <v>379</v>
      </c>
      <c r="AF15" s="156">
        <v>211</v>
      </c>
      <c r="AG15" s="56">
        <v>7</v>
      </c>
      <c r="AH15" s="83">
        <v>3</v>
      </c>
      <c r="AI15" s="157">
        <v>0</v>
      </c>
      <c r="AJ15" s="154"/>
      <c r="AL15" s="156">
        <v>211</v>
      </c>
      <c r="AM15" s="146">
        <v>7</v>
      </c>
      <c r="AP15" s="156">
        <v>211</v>
      </c>
      <c r="AQ15" s="158">
        <v>20</v>
      </c>
    </row>
    <row r="16" spans="1:43" x14ac:dyDescent="0.2">
      <c r="A16" s="6">
        <v>212</v>
      </c>
      <c r="B16" s="86" t="s">
        <v>39</v>
      </c>
      <c r="C16" s="89">
        <v>7</v>
      </c>
      <c r="D16" s="87"/>
      <c r="E16" s="61" t="s">
        <v>331</v>
      </c>
      <c r="F16" s="154">
        <v>4</v>
      </c>
      <c r="G16" s="160">
        <v>0</v>
      </c>
      <c r="H16" s="161" t="s">
        <v>351</v>
      </c>
      <c r="I16" s="163" t="s">
        <v>383</v>
      </c>
      <c r="J16" s="163" t="s">
        <v>328</v>
      </c>
      <c r="K16" s="162" t="s">
        <v>423</v>
      </c>
      <c r="L16" s="61"/>
      <c r="M16" s="41" t="s">
        <v>310</v>
      </c>
      <c r="N16" s="164"/>
      <c r="P16" s="6">
        <v>212</v>
      </c>
      <c r="Q16" s="89">
        <v>1</v>
      </c>
      <c r="R16" s="87"/>
      <c r="S16" s="165">
        <v>0</v>
      </c>
      <c r="T16" s="161" t="s">
        <v>360</v>
      </c>
      <c r="U16" s="162" t="s">
        <v>437</v>
      </c>
      <c r="V16" s="41">
        <v>0</v>
      </c>
      <c r="W16" s="184"/>
      <c r="X16" s="155"/>
      <c r="Y16" s="166">
        <v>212</v>
      </c>
      <c r="Z16" s="163"/>
      <c r="AA16" s="163">
        <v>0</v>
      </c>
      <c r="AB16" s="162" t="s">
        <v>331</v>
      </c>
      <c r="AC16" s="41" t="s">
        <v>380</v>
      </c>
      <c r="AF16" s="166">
        <v>212</v>
      </c>
      <c r="AG16" s="61">
        <v>7</v>
      </c>
      <c r="AH16" s="89">
        <v>3</v>
      </c>
      <c r="AI16" s="167">
        <v>0</v>
      </c>
      <c r="AJ16" s="154"/>
      <c r="AL16" s="166">
        <v>212</v>
      </c>
      <c r="AM16" s="159">
        <v>6</v>
      </c>
      <c r="AP16" s="166">
        <v>212</v>
      </c>
      <c r="AQ16" s="168">
        <v>50</v>
      </c>
    </row>
    <row r="17" spans="1:43" x14ac:dyDescent="0.2">
      <c r="A17" s="6">
        <v>213</v>
      </c>
      <c r="B17" s="86" t="s">
        <v>41</v>
      </c>
      <c r="C17" s="89">
        <v>6</v>
      </c>
      <c r="D17" s="87"/>
      <c r="E17" s="61" t="s">
        <v>558</v>
      </c>
      <c r="F17" s="154">
        <v>3</v>
      </c>
      <c r="G17" s="160">
        <v>0</v>
      </c>
      <c r="H17" s="161" t="s">
        <v>347</v>
      </c>
      <c r="I17" s="163" t="s">
        <v>320</v>
      </c>
      <c r="J17" s="163">
        <v>0</v>
      </c>
      <c r="K17" s="162" t="s">
        <v>416</v>
      </c>
      <c r="L17" s="61"/>
      <c r="M17" s="41">
        <v>0</v>
      </c>
      <c r="N17" s="164"/>
      <c r="P17" s="6">
        <v>213</v>
      </c>
      <c r="Q17" s="89">
        <v>1</v>
      </c>
      <c r="R17" s="87"/>
      <c r="S17" s="165">
        <v>0</v>
      </c>
      <c r="T17" s="161">
        <v>0</v>
      </c>
      <c r="U17" s="162" t="s">
        <v>437</v>
      </c>
      <c r="V17" s="41">
        <v>0</v>
      </c>
      <c r="W17" s="184"/>
      <c r="X17" s="155"/>
      <c r="Y17" s="166">
        <v>213</v>
      </c>
      <c r="Z17" s="163"/>
      <c r="AA17" s="163">
        <v>0</v>
      </c>
      <c r="AB17" s="162"/>
      <c r="AC17" s="41" t="s">
        <v>379</v>
      </c>
      <c r="AF17" s="166">
        <v>213</v>
      </c>
      <c r="AG17" s="61">
        <v>7</v>
      </c>
      <c r="AH17" s="89">
        <v>5</v>
      </c>
      <c r="AI17" s="167">
        <v>0</v>
      </c>
      <c r="AJ17" s="154"/>
      <c r="AL17" s="166">
        <v>213</v>
      </c>
      <c r="AM17" s="159">
        <v>4</v>
      </c>
      <c r="AP17" s="166">
        <v>213</v>
      </c>
      <c r="AQ17" s="168">
        <v>20</v>
      </c>
    </row>
    <row r="18" spans="1:43" x14ac:dyDescent="0.2">
      <c r="A18" s="6">
        <v>214</v>
      </c>
      <c r="B18" s="86" t="s">
        <v>44</v>
      </c>
      <c r="C18" s="89">
        <v>2</v>
      </c>
      <c r="D18" s="87"/>
      <c r="E18" s="61" t="s">
        <v>558</v>
      </c>
      <c r="F18" s="154">
        <v>1</v>
      </c>
      <c r="G18" s="160">
        <v>0</v>
      </c>
      <c r="H18" s="169">
        <v>0</v>
      </c>
      <c r="I18" s="163" t="s">
        <v>482</v>
      </c>
      <c r="J18" s="163" t="s">
        <v>471</v>
      </c>
      <c r="K18" s="162" t="s">
        <v>419</v>
      </c>
      <c r="L18" s="61"/>
      <c r="M18" s="41">
        <v>0</v>
      </c>
      <c r="N18" s="164"/>
      <c r="P18" s="6">
        <v>214</v>
      </c>
      <c r="Q18" s="89">
        <v>1</v>
      </c>
      <c r="R18" s="87"/>
      <c r="S18" s="165">
        <v>0</v>
      </c>
      <c r="T18" s="169">
        <v>0</v>
      </c>
      <c r="U18" s="162" t="s">
        <v>329</v>
      </c>
      <c r="V18" s="41">
        <v>0</v>
      </c>
      <c r="W18" s="184"/>
      <c r="X18" s="170"/>
      <c r="Y18" s="166">
        <v>214</v>
      </c>
      <c r="Z18" s="163" t="s">
        <v>471</v>
      </c>
      <c r="AA18" s="163">
        <v>0</v>
      </c>
      <c r="AB18" s="162"/>
      <c r="AC18" s="41" t="s">
        <v>380</v>
      </c>
      <c r="AF18" s="166">
        <v>214</v>
      </c>
      <c r="AG18" s="61">
        <v>7</v>
      </c>
      <c r="AH18" s="89">
        <v>3</v>
      </c>
      <c r="AI18" s="167">
        <v>0</v>
      </c>
      <c r="AJ18" s="154"/>
      <c r="AL18" s="166">
        <v>214</v>
      </c>
      <c r="AM18" s="159">
        <v>4</v>
      </c>
      <c r="AP18" s="166">
        <v>214</v>
      </c>
      <c r="AQ18" s="168">
        <v>40</v>
      </c>
    </row>
    <row r="19" spans="1:43" x14ac:dyDescent="0.2">
      <c r="A19" s="6">
        <v>215</v>
      </c>
      <c r="B19" s="92" t="s">
        <v>47</v>
      </c>
      <c r="C19" s="89">
        <v>5</v>
      </c>
      <c r="D19" s="87"/>
      <c r="E19" s="61" t="s">
        <v>429</v>
      </c>
      <c r="F19" s="154">
        <v>1</v>
      </c>
      <c r="G19" s="160">
        <v>0</v>
      </c>
      <c r="H19" s="169">
        <v>0</v>
      </c>
      <c r="I19" s="163" t="s">
        <v>438</v>
      </c>
      <c r="J19" s="163">
        <v>0</v>
      </c>
      <c r="K19" s="162" t="s">
        <v>424</v>
      </c>
      <c r="L19" s="61"/>
      <c r="M19" s="41" t="s">
        <v>310</v>
      </c>
      <c r="N19" s="164"/>
      <c r="P19" s="6">
        <v>215</v>
      </c>
      <c r="Q19" s="89">
        <v>1</v>
      </c>
      <c r="R19" s="87"/>
      <c r="S19" s="160">
        <v>0</v>
      </c>
      <c r="T19" s="161" t="s">
        <v>353</v>
      </c>
      <c r="U19" s="162" t="s">
        <v>383</v>
      </c>
      <c r="V19" s="41">
        <v>0</v>
      </c>
      <c r="W19" s="184"/>
      <c r="X19" s="155"/>
      <c r="Y19" s="166">
        <v>215</v>
      </c>
      <c r="Z19" s="163"/>
      <c r="AA19" s="163">
        <v>0</v>
      </c>
      <c r="AB19" s="162"/>
      <c r="AC19" s="41" t="s">
        <v>381</v>
      </c>
      <c r="AF19" s="166">
        <v>215</v>
      </c>
      <c r="AG19" s="61">
        <v>0</v>
      </c>
      <c r="AH19" s="89">
        <v>5</v>
      </c>
      <c r="AI19" s="167">
        <v>0</v>
      </c>
      <c r="AJ19" s="154"/>
      <c r="AL19" s="166">
        <v>215</v>
      </c>
      <c r="AM19" s="159">
        <v>2</v>
      </c>
      <c r="AP19" s="166">
        <v>215</v>
      </c>
      <c r="AQ19" s="168">
        <v>50</v>
      </c>
    </row>
    <row r="20" spans="1:43" x14ac:dyDescent="0.2">
      <c r="A20" s="6">
        <v>216</v>
      </c>
      <c r="B20" s="86" t="s">
        <v>50</v>
      </c>
      <c r="C20" s="89">
        <v>4</v>
      </c>
      <c r="D20" s="87"/>
      <c r="E20" s="61" t="s">
        <v>309</v>
      </c>
      <c r="F20" s="154">
        <v>1</v>
      </c>
      <c r="G20" s="165">
        <v>0</v>
      </c>
      <c r="H20" s="169">
        <v>0</v>
      </c>
      <c r="I20" s="163" t="s">
        <v>328</v>
      </c>
      <c r="J20" s="163" t="s">
        <v>471</v>
      </c>
      <c r="K20" s="162" t="s">
        <v>416</v>
      </c>
      <c r="L20" s="61"/>
      <c r="M20" s="41">
        <v>0</v>
      </c>
      <c r="N20" s="164"/>
      <c r="P20" s="6">
        <v>216</v>
      </c>
      <c r="Q20" s="89">
        <v>1</v>
      </c>
      <c r="R20" s="87"/>
      <c r="S20" s="160">
        <v>0</v>
      </c>
      <c r="T20" s="161" t="s">
        <v>354</v>
      </c>
      <c r="U20" s="162" t="s">
        <v>329</v>
      </c>
      <c r="V20" s="41">
        <v>0</v>
      </c>
      <c r="W20" s="184"/>
      <c r="X20" s="155"/>
      <c r="Y20" s="166">
        <v>216</v>
      </c>
      <c r="Z20" s="163"/>
      <c r="AA20" s="163" t="s">
        <v>442</v>
      </c>
      <c r="AB20" s="162" t="s">
        <v>309</v>
      </c>
      <c r="AC20" s="41" t="s">
        <v>381</v>
      </c>
      <c r="AF20" s="166">
        <v>216</v>
      </c>
      <c r="AG20" s="61">
        <v>7</v>
      </c>
      <c r="AH20" s="89">
        <v>1</v>
      </c>
      <c r="AI20" s="167">
        <v>0</v>
      </c>
      <c r="AJ20" s="154"/>
      <c r="AL20" s="166">
        <v>216</v>
      </c>
      <c r="AM20" s="159">
        <v>2</v>
      </c>
      <c r="AP20" s="166">
        <v>216</v>
      </c>
      <c r="AQ20" s="168">
        <v>70</v>
      </c>
    </row>
    <row r="21" spans="1:43" x14ac:dyDescent="0.2">
      <c r="A21" s="6">
        <v>217</v>
      </c>
      <c r="B21" s="93" t="s">
        <v>53</v>
      </c>
      <c r="C21" s="89">
        <v>9</v>
      </c>
      <c r="D21" s="87"/>
      <c r="E21" s="61" t="s">
        <v>331</v>
      </c>
      <c r="F21" s="154">
        <v>1</v>
      </c>
      <c r="G21" s="160">
        <v>0</v>
      </c>
      <c r="H21" s="161" t="s">
        <v>353</v>
      </c>
      <c r="I21" s="163" t="s">
        <v>327</v>
      </c>
      <c r="J21" s="163" t="s">
        <v>438</v>
      </c>
      <c r="K21" s="162" t="s">
        <v>419</v>
      </c>
      <c r="L21" s="61" t="s">
        <v>458</v>
      </c>
      <c r="M21" s="41" t="s">
        <v>323</v>
      </c>
      <c r="N21" s="164"/>
      <c r="P21" s="6">
        <v>217</v>
      </c>
      <c r="Q21" s="89">
        <v>1</v>
      </c>
      <c r="R21" s="87"/>
      <c r="S21" s="160">
        <v>0</v>
      </c>
      <c r="T21" s="161" t="s">
        <v>360</v>
      </c>
      <c r="U21" s="162" t="s">
        <v>438</v>
      </c>
      <c r="V21" s="41" t="s">
        <v>327</v>
      </c>
      <c r="W21" s="184"/>
      <c r="X21" s="155"/>
      <c r="Y21" s="166">
        <v>217</v>
      </c>
      <c r="Z21" s="163"/>
      <c r="AA21" s="163">
        <v>0</v>
      </c>
      <c r="AB21" s="162"/>
      <c r="AC21" s="41" t="s">
        <v>379</v>
      </c>
      <c r="AF21" s="166">
        <v>217</v>
      </c>
      <c r="AG21" s="61">
        <v>0</v>
      </c>
      <c r="AH21" s="89">
        <v>1</v>
      </c>
      <c r="AI21" s="167">
        <v>15</v>
      </c>
      <c r="AJ21" s="154"/>
      <c r="AL21" s="166">
        <v>217</v>
      </c>
      <c r="AM21" s="159">
        <v>2</v>
      </c>
      <c r="AP21" s="166">
        <v>217</v>
      </c>
      <c r="AQ21" s="168">
        <v>20</v>
      </c>
    </row>
    <row r="22" spans="1:43" x14ac:dyDescent="0.2">
      <c r="A22" s="6">
        <v>218</v>
      </c>
      <c r="B22" s="93" t="s">
        <v>56</v>
      </c>
      <c r="C22" s="89">
        <v>2</v>
      </c>
      <c r="D22" s="87"/>
      <c r="E22" s="61" t="s">
        <v>558</v>
      </c>
      <c r="F22" s="154">
        <v>1</v>
      </c>
      <c r="G22" s="160">
        <v>0</v>
      </c>
      <c r="H22" s="169">
        <v>0</v>
      </c>
      <c r="I22" s="163" t="s">
        <v>442</v>
      </c>
      <c r="J22" s="163">
        <v>0</v>
      </c>
      <c r="K22" s="162" t="s">
        <v>419</v>
      </c>
      <c r="L22" s="61"/>
      <c r="M22" s="41" t="s">
        <v>323</v>
      </c>
      <c r="N22" s="164"/>
      <c r="P22" s="6">
        <v>218</v>
      </c>
      <c r="Q22" s="89">
        <v>1</v>
      </c>
      <c r="R22" s="87"/>
      <c r="S22" s="160">
        <v>0</v>
      </c>
      <c r="T22" s="161">
        <v>0</v>
      </c>
      <c r="U22" s="162" t="s">
        <v>380</v>
      </c>
      <c r="V22" s="41" t="s">
        <v>310</v>
      </c>
      <c r="W22" s="184"/>
      <c r="X22" s="155"/>
      <c r="Y22" s="166">
        <v>218</v>
      </c>
      <c r="Z22" s="163" t="s">
        <v>320</v>
      </c>
      <c r="AA22" s="163">
        <v>0</v>
      </c>
      <c r="AB22" s="162"/>
      <c r="AC22" s="41" t="s">
        <v>379</v>
      </c>
      <c r="AF22" s="166">
        <v>218</v>
      </c>
      <c r="AG22" s="61">
        <v>7</v>
      </c>
      <c r="AH22" s="89">
        <v>1</v>
      </c>
      <c r="AI22" s="167">
        <v>10</v>
      </c>
      <c r="AJ22" s="154"/>
      <c r="AL22" s="166">
        <v>218</v>
      </c>
      <c r="AM22" s="159">
        <v>2</v>
      </c>
      <c r="AP22" s="166">
        <v>218</v>
      </c>
      <c r="AQ22" s="168">
        <v>30</v>
      </c>
    </row>
    <row r="23" spans="1:43" x14ac:dyDescent="0.2">
      <c r="A23" s="6">
        <v>219</v>
      </c>
      <c r="B23" s="93" t="s">
        <v>59</v>
      </c>
      <c r="C23" s="89">
        <v>6</v>
      </c>
      <c r="D23" s="87"/>
      <c r="E23" s="61" t="s">
        <v>427</v>
      </c>
      <c r="F23" s="154">
        <v>4</v>
      </c>
      <c r="G23" s="160" t="s">
        <v>320</v>
      </c>
      <c r="H23" s="161" t="s">
        <v>353</v>
      </c>
      <c r="I23" s="163" t="s">
        <v>320</v>
      </c>
      <c r="J23" s="163" t="s">
        <v>442</v>
      </c>
      <c r="K23" s="162" t="s">
        <v>421</v>
      </c>
      <c r="L23" s="61" t="s">
        <v>457</v>
      </c>
      <c r="M23" s="41">
        <v>0</v>
      </c>
      <c r="N23" s="164"/>
      <c r="P23" s="6">
        <v>219</v>
      </c>
      <c r="Q23" s="89">
        <v>1</v>
      </c>
      <c r="R23" s="87"/>
      <c r="S23" s="160">
        <v>0</v>
      </c>
      <c r="T23" s="161" t="s">
        <v>351</v>
      </c>
      <c r="U23" s="162" t="s">
        <v>429</v>
      </c>
      <c r="V23" s="41">
        <v>0</v>
      </c>
      <c r="W23" s="184"/>
      <c r="X23" s="155"/>
      <c r="Y23" s="166">
        <v>219</v>
      </c>
      <c r="Z23" s="163"/>
      <c r="AA23" s="163">
        <v>0</v>
      </c>
      <c r="AB23" s="162" t="s">
        <v>419</v>
      </c>
      <c r="AC23" s="41" t="s">
        <v>310</v>
      </c>
      <c r="AF23" s="166">
        <v>219</v>
      </c>
      <c r="AG23" s="61">
        <v>6</v>
      </c>
      <c r="AH23" s="89">
        <v>5</v>
      </c>
      <c r="AI23" s="167">
        <v>0</v>
      </c>
      <c r="AJ23" s="154"/>
      <c r="AL23" s="166">
        <v>219</v>
      </c>
      <c r="AM23" s="159">
        <v>3</v>
      </c>
      <c r="AP23" s="166">
        <v>219</v>
      </c>
      <c r="AQ23" s="168">
        <v>20</v>
      </c>
    </row>
    <row r="24" spans="1:43" x14ac:dyDescent="0.2">
      <c r="A24" s="17">
        <v>220</v>
      </c>
      <c r="B24" s="94" t="s">
        <v>62</v>
      </c>
      <c r="C24" s="97">
        <v>3</v>
      </c>
      <c r="D24" s="95" t="s">
        <v>308</v>
      </c>
      <c r="E24" s="68" t="s">
        <v>308</v>
      </c>
      <c r="F24" s="252">
        <v>6</v>
      </c>
      <c r="G24" s="173" t="s">
        <v>321</v>
      </c>
      <c r="H24" s="174">
        <v>0</v>
      </c>
      <c r="I24" s="177" t="s">
        <v>322</v>
      </c>
      <c r="J24" s="177" t="s">
        <v>472</v>
      </c>
      <c r="K24" s="176" t="s">
        <v>330</v>
      </c>
      <c r="L24" s="68"/>
      <c r="M24" s="175" t="s">
        <v>321</v>
      </c>
      <c r="N24" s="164"/>
      <c r="P24" s="17">
        <v>220</v>
      </c>
      <c r="Q24" s="97">
        <v>1</v>
      </c>
      <c r="R24" s="95"/>
      <c r="S24" s="173">
        <v>0</v>
      </c>
      <c r="T24" s="178" t="s">
        <v>351</v>
      </c>
      <c r="U24" s="176" t="s">
        <v>419</v>
      </c>
      <c r="V24" s="175">
        <v>0</v>
      </c>
      <c r="W24" s="184"/>
      <c r="X24" s="155"/>
      <c r="Y24" s="179">
        <v>220</v>
      </c>
      <c r="Z24" s="177"/>
      <c r="AA24" s="177" t="s">
        <v>477</v>
      </c>
      <c r="AB24" s="176"/>
      <c r="AC24" s="175" t="s">
        <v>380</v>
      </c>
      <c r="AF24" s="179">
        <v>220</v>
      </c>
      <c r="AG24" s="68">
        <v>7</v>
      </c>
      <c r="AH24" s="97">
        <v>1</v>
      </c>
      <c r="AI24" s="180">
        <v>0</v>
      </c>
      <c r="AJ24" s="154"/>
      <c r="AL24" s="179">
        <v>220</v>
      </c>
      <c r="AM24" s="172">
        <v>8</v>
      </c>
      <c r="AP24" s="179">
        <v>220</v>
      </c>
      <c r="AQ24" s="181">
        <v>30</v>
      </c>
    </row>
    <row r="25" spans="1:43" x14ac:dyDescent="0.2">
      <c r="A25" s="3">
        <v>221</v>
      </c>
      <c r="B25" s="80" t="s">
        <v>65</v>
      </c>
      <c r="C25" s="83">
        <v>3</v>
      </c>
      <c r="D25" s="81"/>
      <c r="E25" s="56" t="s">
        <v>558</v>
      </c>
      <c r="F25" s="251">
        <v>1</v>
      </c>
      <c r="G25" s="147" t="s">
        <v>319</v>
      </c>
      <c r="H25" s="148" t="s">
        <v>347</v>
      </c>
      <c r="I25" s="152" t="s">
        <v>321</v>
      </c>
      <c r="J25" s="151" t="s">
        <v>470</v>
      </c>
      <c r="K25" s="150" t="s">
        <v>419</v>
      </c>
      <c r="L25" s="56"/>
      <c r="M25" s="149" t="s">
        <v>323</v>
      </c>
      <c r="N25" s="153"/>
      <c r="P25" s="3">
        <v>221</v>
      </c>
      <c r="Q25" s="83">
        <v>1</v>
      </c>
      <c r="R25" s="81"/>
      <c r="S25" s="104" t="s">
        <v>326</v>
      </c>
      <c r="T25" s="148" t="s">
        <v>353</v>
      </c>
      <c r="U25" s="150" t="s">
        <v>380</v>
      </c>
      <c r="V25" s="149" t="s">
        <v>379</v>
      </c>
      <c r="W25" s="184"/>
      <c r="X25" s="155"/>
      <c r="Y25" s="156">
        <v>221</v>
      </c>
      <c r="Z25" s="152"/>
      <c r="AA25" s="151">
        <v>0</v>
      </c>
      <c r="AB25" s="150" t="s">
        <v>452</v>
      </c>
      <c r="AC25" s="149" t="s">
        <v>381</v>
      </c>
      <c r="AF25" s="156">
        <v>221</v>
      </c>
      <c r="AG25" s="56">
        <v>7</v>
      </c>
      <c r="AH25" s="83">
        <v>5</v>
      </c>
      <c r="AI25" s="157">
        <v>0</v>
      </c>
      <c r="AJ25" s="154"/>
      <c r="AL25" s="156">
        <v>221</v>
      </c>
      <c r="AM25" s="146">
        <v>2</v>
      </c>
      <c r="AP25" s="156">
        <v>221</v>
      </c>
      <c r="AQ25" s="158">
        <v>10</v>
      </c>
    </row>
    <row r="26" spans="1:43" x14ac:dyDescent="0.2">
      <c r="A26" s="6">
        <v>222</v>
      </c>
      <c r="B26" s="86" t="s">
        <v>68</v>
      </c>
      <c r="C26" s="89">
        <v>9</v>
      </c>
      <c r="D26" s="87"/>
      <c r="E26" s="61" t="s">
        <v>308</v>
      </c>
      <c r="F26" s="154">
        <v>1</v>
      </c>
      <c r="G26" s="160">
        <v>0</v>
      </c>
      <c r="H26" s="169">
        <v>0</v>
      </c>
      <c r="I26" s="163" t="s">
        <v>329</v>
      </c>
      <c r="J26" s="163" t="s">
        <v>310</v>
      </c>
      <c r="K26" s="162" t="s">
        <v>416</v>
      </c>
      <c r="L26" s="61"/>
      <c r="M26" s="41">
        <v>0</v>
      </c>
      <c r="N26" s="164"/>
      <c r="P26" s="6">
        <v>222</v>
      </c>
      <c r="Q26" s="89">
        <v>1</v>
      </c>
      <c r="R26" s="87"/>
      <c r="S26" s="165">
        <v>0</v>
      </c>
      <c r="T26" s="161" t="s">
        <v>354</v>
      </c>
      <c r="U26" s="162" t="s">
        <v>383</v>
      </c>
      <c r="V26" s="41">
        <v>0</v>
      </c>
      <c r="W26" s="184"/>
      <c r="X26" s="155"/>
      <c r="Y26" s="166">
        <v>222</v>
      </c>
      <c r="Z26" s="163"/>
      <c r="AA26" s="163" t="s">
        <v>310</v>
      </c>
      <c r="AB26" s="162" t="s">
        <v>331</v>
      </c>
      <c r="AC26" s="41" t="s">
        <v>383</v>
      </c>
      <c r="AF26" s="166">
        <v>222</v>
      </c>
      <c r="AG26" s="61">
        <v>0</v>
      </c>
      <c r="AH26" s="89">
        <v>3</v>
      </c>
      <c r="AI26" s="167">
        <v>0</v>
      </c>
      <c r="AJ26" s="154"/>
      <c r="AL26" s="166">
        <v>222</v>
      </c>
      <c r="AM26" s="159">
        <v>4</v>
      </c>
      <c r="AP26" s="166">
        <v>222</v>
      </c>
      <c r="AQ26" s="168">
        <v>30</v>
      </c>
    </row>
    <row r="27" spans="1:43" x14ac:dyDescent="0.2">
      <c r="A27" s="6">
        <v>223</v>
      </c>
      <c r="B27" s="86" t="s">
        <v>72</v>
      </c>
      <c r="C27" s="89">
        <v>2</v>
      </c>
      <c r="D27" s="87"/>
      <c r="E27" s="61" t="s">
        <v>558</v>
      </c>
      <c r="F27" s="154">
        <v>1</v>
      </c>
      <c r="G27" s="160">
        <v>0</v>
      </c>
      <c r="H27" s="169">
        <v>0</v>
      </c>
      <c r="I27" s="163">
        <v>0</v>
      </c>
      <c r="J27" s="163">
        <v>0</v>
      </c>
      <c r="K27" s="162" t="s">
        <v>323</v>
      </c>
      <c r="L27" s="61"/>
      <c r="M27" s="41">
        <v>0</v>
      </c>
      <c r="N27" s="164"/>
      <c r="P27" s="6">
        <v>223</v>
      </c>
      <c r="Q27" s="89">
        <v>5</v>
      </c>
      <c r="R27" s="87"/>
      <c r="S27" s="165">
        <v>0</v>
      </c>
      <c r="T27" s="161">
        <v>0</v>
      </c>
      <c r="U27" s="162" t="s">
        <v>380</v>
      </c>
      <c r="V27" s="41" t="s">
        <v>321</v>
      </c>
      <c r="W27" s="184"/>
      <c r="X27" s="155"/>
      <c r="Y27" s="166">
        <v>223</v>
      </c>
      <c r="Z27" s="163" t="s">
        <v>380</v>
      </c>
      <c r="AA27" s="163" t="s">
        <v>451</v>
      </c>
      <c r="AB27" s="162"/>
      <c r="AC27" s="41" t="s">
        <v>380</v>
      </c>
      <c r="AF27" s="166">
        <v>223</v>
      </c>
      <c r="AG27" s="61">
        <v>8</v>
      </c>
      <c r="AH27" s="89">
        <v>5</v>
      </c>
      <c r="AI27" s="167">
        <v>0</v>
      </c>
      <c r="AJ27" s="154"/>
      <c r="AL27" s="166">
        <v>223</v>
      </c>
      <c r="AM27" s="159">
        <v>7</v>
      </c>
      <c r="AP27" s="166">
        <v>223</v>
      </c>
      <c r="AQ27" s="168">
        <v>20</v>
      </c>
    </row>
    <row r="28" spans="1:43" x14ac:dyDescent="0.2">
      <c r="A28" s="6">
        <v>224</v>
      </c>
      <c r="B28" s="86" t="s">
        <v>75</v>
      </c>
      <c r="C28" s="89">
        <v>2</v>
      </c>
      <c r="D28" s="87"/>
      <c r="E28" s="61" t="s">
        <v>558</v>
      </c>
      <c r="F28" s="154">
        <v>1</v>
      </c>
      <c r="G28" s="160">
        <v>0</v>
      </c>
      <c r="H28" s="169">
        <v>0</v>
      </c>
      <c r="I28" s="163" t="s">
        <v>470</v>
      </c>
      <c r="J28" s="163">
        <v>0</v>
      </c>
      <c r="K28" s="162" t="s">
        <v>416</v>
      </c>
      <c r="L28" s="61"/>
      <c r="M28" s="41">
        <v>0</v>
      </c>
      <c r="N28" s="164"/>
      <c r="P28" s="6">
        <v>224</v>
      </c>
      <c r="Q28" s="89">
        <v>9</v>
      </c>
      <c r="R28" s="87"/>
      <c r="S28" s="165">
        <v>0</v>
      </c>
      <c r="T28" s="169" t="s">
        <v>353</v>
      </c>
      <c r="U28" s="162" t="s">
        <v>383</v>
      </c>
      <c r="V28" s="41" t="s">
        <v>381</v>
      </c>
      <c r="W28" s="184"/>
      <c r="X28" s="170"/>
      <c r="Y28" s="166">
        <v>224</v>
      </c>
      <c r="Z28" s="163" t="s">
        <v>321</v>
      </c>
      <c r="AA28" s="163" t="s">
        <v>308</v>
      </c>
      <c r="AB28" s="162"/>
      <c r="AC28" s="41" t="s">
        <v>327</v>
      </c>
      <c r="AF28" s="166">
        <v>224</v>
      </c>
      <c r="AG28" s="61">
        <v>0</v>
      </c>
      <c r="AH28" s="89">
        <v>3</v>
      </c>
      <c r="AI28" s="167">
        <v>0</v>
      </c>
      <c r="AJ28" s="154"/>
      <c r="AL28" s="166">
        <v>224</v>
      </c>
      <c r="AM28" s="159">
        <v>7</v>
      </c>
      <c r="AP28" s="166">
        <v>224</v>
      </c>
      <c r="AQ28" s="168">
        <v>40</v>
      </c>
    </row>
    <row r="29" spans="1:43" x14ac:dyDescent="0.2">
      <c r="A29" s="6">
        <v>225</v>
      </c>
      <c r="B29" s="92" t="s">
        <v>78</v>
      </c>
      <c r="C29" s="89">
        <v>2</v>
      </c>
      <c r="D29" s="87"/>
      <c r="E29" s="61" t="s">
        <v>558</v>
      </c>
      <c r="F29" s="154">
        <v>1</v>
      </c>
      <c r="G29" s="160" t="s">
        <v>320</v>
      </c>
      <c r="H29" s="161" t="s">
        <v>354</v>
      </c>
      <c r="I29" s="163">
        <v>0</v>
      </c>
      <c r="J29" s="163">
        <v>0</v>
      </c>
      <c r="K29" s="162" t="s">
        <v>416</v>
      </c>
      <c r="L29" s="61"/>
      <c r="M29" s="41">
        <v>0</v>
      </c>
      <c r="N29" s="164"/>
      <c r="P29" s="6">
        <v>225</v>
      </c>
      <c r="Q29" s="89">
        <v>1</v>
      </c>
      <c r="R29" s="87"/>
      <c r="S29" s="160" t="s">
        <v>326</v>
      </c>
      <c r="T29" s="161">
        <v>0</v>
      </c>
      <c r="U29" s="162" t="s">
        <v>383</v>
      </c>
      <c r="V29" s="41" t="s">
        <v>323</v>
      </c>
      <c r="W29" s="184"/>
      <c r="X29" s="155"/>
      <c r="Y29" s="166">
        <v>225</v>
      </c>
      <c r="Z29" s="163" t="s">
        <v>320</v>
      </c>
      <c r="AA29" s="163" t="s">
        <v>331</v>
      </c>
      <c r="AB29" s="162" t="s">
        <v>444</v>
      </c>
      <c r="AC29" s="41" t="s">
        <v>327</v>
      </c>
      <c r="AF29" s="166">
        <v>225</v>
      </c>
      <c r="AG29" s="61">
        <v>6</v>
      </c>
      <c r="AH29" s="89">
        <v>3</v>
      </c>
      <c r="AI29" s="167">
        <v>40</v>
      </c>
      <c r="AJ29" s="154"/>
      <c r="AL29" s="166">
        <v>225</v>
      </c>
      <c r="AM29" s="159">
        <v>5</v>
      </c>
      <c r="AP29" s="166">
        <v>225</v>
      </c>
      <c r="AQ29" s="168">
        <v>20</v>
      </c>
    </row>
    <row r="30" spans="1:43" x14ac:dyDescent="0.2">
      <c r="A30" s="6">
        <v>226</v>
      </c>
      <c r="B30" s="86" t="s">
        <v>81</v>
      </c>
      <c r="C30" s="89">
        <v>7</v>
      </c>
      <c r="D30" s="87"/>
      <c r="E30" s="61" t="s">
        <v>451</v>
      </c>
      <c r="F30" s="154">
        <v>3</v>
      </c>
      <c r="G30" s="165">
        <v>0</v>
      </c>
      <c r="H30" s="169">
        <v>0</v>
      </c>
      <c r="I30" s="163" t="s">
        <v>380</v>
      </c>
      <c r="J30" s="163" t="s">
        <v>379</v>
      </c>
      <c r="K30" s="162" t="s">
        <v>418</v>
      </c>
      <c r="L30" s="61"/>
      <c r="M30" s="41" t="s">
        <v>379</v>
      </c>
      <c r="N30" s="164"/>
      <c r="P30" s="6">
        <v>226</v>
      </c>
      <c r="Q30" s="89">
        <v>5</v>
      </c>
      <c r="R30" s="87"/>
      <c r="S30" s="160">
        <v>0</v>
      </c>
      <c r="T30" s="161" t="s">
        <v>354</v>
      </c>
      <c r="U30" s="162" t="s">
        <v>320</v>
      </c>
      <c r="V30" s="41" t="s">
        <v>321</v>
      </c>
      <c r="W30" s="184"/>
      <c r="X30" s="155"/>
      <c r="Y30" s="166">
        <v>226</v>
      </c>
      <c r="Z30" s="163" t="s">
        <v>320</v>
      </c>
      <c r="AA30" s="163" t="s">
        <v>308</v>
      </c>
      <c r="AB30" s="162"/>
      <c r="AC30" s="41" t="s">
        <v>381</v>
      </c>
      <c r="AF30" s="166">
        <v>226</v>
      </c>
      <c r="AG30" s="61">
        <v>7</v>
      </c>
      <c r="AH30" s="89">
        <v>1</v>
      </c>
      <c r="AI30" s="167">
        <v>0</v>
      </c>
      <c r="AJ30" s="154"/>
      <c r="AL30" s="166">
        <v>226</v>
      </c>
      <c r="AM30" s="159">
        <v>7</v>
      </c>
      <c r="AP30" s="166">
        <v>226</v>
      </c>
      <c r="AQ30" s="168">
        <v>40</v>
      </c>
    </row>
    <row r="31" spans="1:43" x14ac:dyDescent="0.2">
      <c r="A31" s="6">
        <v>227</v>
      </c>
      <c r="B31" s="93" t="s">
        <v>84</v>
      </c>
      <c r="C31" s="89">
        <v>3</v>
      </c>
      <c r="D31" s="87"/>
      <c r="E31" s="61" t="s">
        <v>558</v>
      </c>
      <c r="F31" s="154">
        <v>1</v>
      </c>
      <c r="G31" s="160">
        <v>0</v>
      </c>
      <c r="H31" s="169">
        <v>0</v>
      </c>
      <c r="I31" s="163" t="s">
        <v>310</v>
      </c>
      <c r="J31" s="163">
        <v>0</v>
      </c>
      <c r="K31" s="162" t="s">
        <v>416</v>
      </c>
      <c r="L31" s="61"/>
      <c r="M31" s="41">
        <v>0</v>
      </c>
      <c r="N31" s="164"/>
      <c r="P31" s="6">
        <v>227</v>
      </c>
      <c r="Q31" s="89">
        <v>7</v>
      </c>
      <c r="R31" s="87"/>
      <c r="S31" s="160">
        <v>0</v>
      </c>
      <c r="T31" s="161">
        <v>0</v>
      </c>
      <c r="U31" s="162" t="s">
        <v>380</v>
      </c>
      <c r="V31" s="41" t="s">
        <v>381</v>
      </c>
      <c r="W31" s="184"/>
      <c r="X31" s="155"/>
      <c r="Y31" s="166">
        <v>227</v>
      </c>
      <c r="Z31" s="163" t="s">
        <v>322</v>
      </c>
      <c r="AA31" s="163" t="s">
        <v>331</v>
      </c>
      <c r="AB31" s="162" t="s">
        <v>438</v>
      </c>
      <c r="AC31" s="41" t="s">
        <v>327</v>
      </c>
      <c r="AF31" s="166">
        <v>227</v>
      </c>
      <c r="AG31" s="61">
        <v>7</v>
      </c>
      <c r="AH31" s="89">
        <v>1</v>
      </c>
      <c r="AI31" s="167">
        <v>0</v>
      </c>
      <c r="AJ31" s="154"/>
      <c r="AL31" s="166">
        <v>227</v>
      </c>
      <c r="AM31" s="159">
        <v>4</v>
      </c>
      <c r="AP31" s="166">
        <v>227</v>
      </c>
      <c r="AQ31" s="168">
        <v>40</v>
      </c>
    </row>
    <row r="32" spans="1:43" x14ac:dyDescent="0.2">
      <c r="A32" s="6">
        <v>228</v>
      </c>
      <c r="B32" s="93" t="s">
        <v>87</v>
      </c>
      <c r="C32" s="89">
        <v>2</v>
      </c>
      <c r="D32" s="87"/>
      <c r="E32" s="61" t="s">
        <v>558</v>
      </c>
      <c r="F32" s="154">
        <v>1</v>
      </c>
      <c r="G32" s="160">
        <v>0</v>
      </c>
      <c r="H32" s="169">
        <v>0</v>
      </c>
      <c r="I32" s="163" t="s">
        <v>320</v>
      </c>
      <c r="J32" s="163" t="s">
        <v>473</v>
      </c>
      <c r="K32" s="162" t="s">
        <v>425</v>
      </c>
      <c r="L32" s="61"/>
      <c r="M32" s="41" t="s">
        <v>323</v>
      </c>
      <c r="N32" s="164"/>
      <c r="P32" s="6">
        <v>228</v>
      </c>
      <c r="Q32" s="89">
        <v>7</v>
      </c>
      <c r="R32" s="87"/>
      <c r="S32" s="160" t="s">
        <v>326</v>
      </c>
      <c r="T32" s="161">
        <v>0</v>
      </c>
      <c r="U32" s="162" t="s">
        <v>380</v>
      </c>
      <c r="V32" s="41" t="s">
        <v>381</v>
      </c>
      <c r="W32" s="184"/>
      <c r="X32" s="155"/>
      <c r="Y32" s="166">
        <v>228</v>
      </c>
      <c r="Z32" s="163" t="s">
        <v>320</v>
      </c>
      <c r="AA32" s="163" t="s">
        <v>471</v>
      </c>
      <c r="AB32" s="162" t="s">
        <v>310</v>
      </c>
      <c r="AC32" s="41" t="s">
        <v>327</v>
      </c>
      <c r="AF32" s="166">
        <v>228</v>
      </c>
      <c r="AG32" s="61">
        <v>8</v>
      </c>
      <c r="AH32" s="89">
        <v>1</v>
      </c>
      <c r="AI32" s="167">
        <v>0</v>
      </c>
      <c r="AJ32" s="154"/>
      <c r="AL32" s="166">
        <v>228</v>
      </c>
      <c r="AM32" s="159">
        <v>7</v>
      </c>
      <c r="AP32" s="166">
        <v>228</v>
      </c>
      <c r="AQ32" s="168">
        <v>40</v>
      </c>
    </row>
    <row r="33" spans="1:43" x14ac:dyDescent="0.2">
      <c r="A33" s="6">
        <v>229</v>
      </c>
      <c r="B33" s="93" t="s">
        <v>90</v>
      </c>
      <c r="C33" s="89">
        <v>5</v>
      </c>
      <c r="D33" s="87"/>
      <c r="E33" s="61" t="s">
        <v>328</v>
      </c>
      <c r="F33" s="154">
        <v>4</v>
      </c>
      <c r="G33" s="160" t="s">
        <v>320</v>
      </c>
      <c r="H33" s="161" t="s">
        <v>355</v>
      </c>
      <c r="I33" s="163" t="s">
        <v>379</v>
      </c>
      <c r="J33" s="163" t="s">
        <v>438</v>
      </c>
      <c r="K33" s="162" t="s">
        <v>426</v>
      </c>
      <c r="L33" s="61"/>
      <c r="M33" s="41" t="s">
        <v>310</v>
      </c>
      <c r="N33" s="164"/>
      <c r="P33" s="6">
        <v>229</v>
      </c>
      <c r="Q33" s="89">
        <v>1</v>
      </c>
      <c r="R33" s="87"/>
      <c r="S33" s="160">
        <v>0</v>
      </c>
      <c r="T33" s="161" t="s">
        <v>362</v>
      </c>
      <c r="U33" s="162" t="s">
        <v>430</v>
      </c>
      <c r="V33" s="41" t="s">
        <v>321</v>
      </c>
      <c r="W33" s="184"/>
      <c r="X33" s="155"/>
      <c r="Y33" s="166">
        <v>229</v>
      </c>
      <c r="Z33" s="163"/>
      <c r="AA33" s="163" t="s">
        <v>309</v>
      </c>
      <c r="AB33" s="162"/>
      <c r="AC33" s="41" t="s">
        <v>379</v>
      </c>
      <c r="AF33" s="166">
        <v>229</v>
      </c>
      <c r="AG33" s="61">
        <v>7</v>
      </c>
      <c r="AH33" s="89">
        <v>5</v>
      </c>
      <c r="AI33" s="167">
        <v>25</v>
      </c>
      <c r="AJ33" s="154"/>
      <c r="AL33" s="166">
        <v>229</v>
      </c>
      <c r="AM33" s="159">
        <v>3</v>
      </c>
      <c r="AP33" s="166">
        <v>229</v>
      </c>
      <c r="AQ33" s="168">
        <v>30</v>
      </c>
    </row>
    <row r="34" spans="1:43" x14ac:dyDescent="0.2">
      <c r="A34" s="17">
        <v>230</v>
      </c>
      <c r="B34" s="94" t="s">
        <v>93</v>
      </c>
      <c r="C34" s="97">
        <v>7</v>
      </c>
      <c r="D34" s="95"/>
      <c r="E34" s="68" t="s">
        <v>308</v>
      </c>
      <c r="F34" s="252">
        <v>1</v>
      </c>
      <c r="G34" s="173">
        <v>0</v>
      </c>
      <c r="H34" s="178" t="s">
        <v>356</v>
      </c>
      <c r="I34" s="177" t="s">
        <v>328</v>
      </c>
      <c r="J34" s="177" t="s">
        <v>474</v>
      </c>
      <c r="K34" s="176" t="s">
        <v>417</v>
      </c>
      <c r="L34" s="68"/>
      <c r="M34" s="175">
        <v>0</v>
      </c>
      <c r="N34" s="164"/>
      <c r="P34" s="17">
        <v>230</v>
      </c>
      <c r="Q34" s="97">
        <v>5</v>
      </c>
      <c r="R34" s="95"/>
      <c r="S34" s="173" t="s">
        <v>326</v>
      </c>
      <c r="T34" s="178">
        <v>0</v>
      </c>
      <c r="U34" s="176" t="s">
        <v>439</v>
      </c>
      <c r="V34" s="175" t="s">
        <v>310</v>
      </c>
      <c r="W34" s="184"/>
      <c r="X34" s="155"/>
      <c r="Y34" s="179">
        <v>230</v>
      </c>
      <c r="Z34" s="177"/>
      <c r="AA34" s="177" t="s">
        <v>438</v>
      </c>
      <c r="AB34" s="176"/>
      <c r="AC34" s="175" t="s">
        <v>380</v>
      </c>
      <c r="AF34" s="179">
        <v>230</v>
      </c>
      <c r="AG34" s="68">
        <v>7</v>
      </c>
      <c r="AH34" s="97">
        <v>1</v>
      </c>
      <c r="AI34" s="180">
        <v>40</v>
      </c>
      <c r="AJ34" s="154"/>
      <c r="AL34" s="179">
        <v>230</v>
      </c>
      <c r="AM34" s="172">
        <v>3</v>
      </c>
      <c r="AP34" s="179">
        <v>230</v>
      </c>
      <c r="AQ34" s="181">
        <v>20</v>
      </c>
    </row>
    <row r="35" spans="1:43" x14ac:dyDescent="0.2">
      <c r="A35" s="3">
        <v>231</v>
      </c>
      <c r="B35" s="80" t="s">
        <v>96</v>
      </c>
      <c r="C35" s="83">
        <v>6</v>
      </c>
      <c r="D35" s="81"/>
      <c r="E35" s="56" t="s">
        <v>451</v>
      </c>
      <c r="F35" s="251">
        <v>1</v>
      </c>
      <c r="G35" s="147">
        <v>0</v>
      </c>
      <c r="H35" s="148" t="s">
        <v>349</v>
      </c>
      <c r="I35" s="152" t="s">
        <v>320</v>
      </c>
      <c r="J35" s="151" t="s">
        <v>442</v>
      </c>
      <c r="K35" s="150" t="s">
        <v>416</v>
      </c>
      <c r="L35" s="56"/>
      <c r="M35" s="149">
        <v>0</v>
      </c>
      <c r="N35" s="153"/>
      <c r="P35" s="3">
        <v>231</v>
      </c>
      <c r="Q35" s="83">
        <v>5</v>
      </c>
      <c r="R35" s="81"/>
      <c r="S35" s="104">
        <v>0</v>
      </c>
      <c r="T35" s="148" t="s">
        <v>347</v>
      </c>
      <c r="U35" s="150" t="s">
        <v>323</v>
      </c>
      <c r="V35" s="149">
        <v>0</v>
      </c>
      <c r="W35" s="184"/>
      <c r="X35" s="155"/>
      <c r="Y35" s="156">
        <v>231</v>
      </c>
      <c r="Z35" s="152"/>
      <c r="AA35" s="151" t="s">
        <v>309</v>
      </c>
      <c r="AB35" s="150"/>
      <c r="AC35" s="149" t="s">
        <v>381</v>
      </c>
      <c r="AF35" s="156">
        <v>231</v>
      </c>
      <c r="AG35" s="56">
        <v>7</v>
      </c>
      <c r="AH35" s="83">
        <v>1</v>
      </c>
      <c r="AI35" s="157">
        <v>0</v>
      </c>
      <c r="AJ35" s="154"/>
      <c r="AL35" s="156">
        <v>231</v>
      </c>
      <c r="AM35" s="146">
        <v>3</v>
      </c>
      <c r="AP35" s="156">
        <v>231</v>
      </c>
      <c r="AQ35" s="158">
        <v>10</v>
      </c>
    </row>
    <row r="36" spans="1:43" x14ac:dyDescent="0.2">
      <c r="A36" s="6">
        <v>232</v>
      </c>
      <c r="B36" s="86" t="s">
        <v>100</v>
      </c>
      <c r="C36" s="89">
        <v>4</v>
      </c>
      <c r="D36" s="87"/>
      <c r="E36" s="61" t="s">
        <v>331</v>
      </c>
      <c r="F36" s="154">
        <v>2</v>
      </c>
      <c r="G36" s="160">
        <v>0</v>
      </c>
      <c r="H36" s="161" t="s">
        <v>349</v>
      </c>
      <c r="I36" s="163" t="s">
        <v>322</v>
      </c>
      <c r="J36" s="163" t="s">
        <v>310</v>
      </c>
      <c r="K36" s="162" t="s">
        <v>416</v>
      </c>
      <c r="L36" s="61"/>
      <c r="M36" s="41" t="s">
        <v>310</v>
      </c>
      <c r="N36" s="164"/>
      <c r="P36" s="6">
        <v>232</v>
      </c>
      <c r="Q36" s="89">
        <v>1</v>
      </c>
      <c r="R36" s="87"/>
      <c r="S36" s="165">
        <v>0</v>
      </c>
      <c r="T36" s="161" t="s">
        <v>352</v>
      </c>
      <c r="U36" s="162" t="s">
        <v>380</v>
      </c>
      <c r="V36" s="41" t="s">
        <v>323</v>
      </c>
      <c r="W36" s="184"/>
      <c r="X36" s="155"/>
      <c r="Y36" s="166">
        <v>232</v>
      </c>
      <c r="Z36" s="163" t="s">
        <v>471</v>
      </c>
      <c r="AA36" s="163" t="s">
        <v>308</v>
      </c>
      <c r="AB36" s="162"/>
      <c r="AC36" s="41" t="s">
        <v>383</v>
      </c>
      <c r="AF36" s="166">
        <v>232</v>
      </c>
      <c r="AG36" s="61">
        <v>8</v>
      </c>
      <c r="AH36" s="89">
        <v>5</v>
      </c>
      <c r="AI36" s="167">
        <v>0</v>
      </c>
      <c r="AJ36" s="154"/>
      <c r="AL36" s="166">
        <v>232</v>
      </c>
      <c r="AM36" s="159">
        <v>2</v>
      </c>
      <c r="AP36" s="166">
        <v>232</v>
      </c>
      <c r="AQ36" s="168">
        <v>20</v>
      </c>
    </row>
    <row r="37" spans="1:43" x14ac:dyDescent="0.2">
      <c r="A37" s="6">
        <v>233</v>
      </c>
      <c r="B37" s="86" t="s">
        <v>103</v>
      </c>
      <c r="C37" s="89">
        <v>4</v>
      </c>
      <c r="D37" s="87"/>
      <c r="E37" s="61" t="s">
        <v>427</v>
      </c>
      <c r="F37" s="154">
        <v>1</v>
      </c>
      <c r="G37" s="160">
        <v>0</v>
      </c>
      <c r="H37" s="161" t="s">
        <v>349</v>
      </c>
      <c r="I37" s="163" t="s">
        <v>438</v>
      </c>
      <c r="J37" s="163" t="s">
        <v>382</v>
      </c>
      <c r="K37" s="162" t="s">
        <v>423</v>
      </c>
      <c r="L37" s="61"/>
      <c r="M37" s="41">
        <v>0</v>
      </c>
      <c r="N37" s="164"/>
      <c r="P37" s="6">
        <v>233</v>
      </c>
      <c r="Q37" s="89">
        <v>5</v>
      </c>
      <c r="R37" s="87"/>
      <c r="S37" s="165">
        <v>0</v>
      </c>
      <c r="T37" s="161" t="s">
        <v>347</v>
      </c>
      <c r="U37" s="162" t="s">
        <v>429</v>
      </c>
      <c r="V37" s="41">
        <v>0</v>
      </c>
      <c r="W37" s="184"/>
      <c r="X37" s="155"/>
      <c r="Y37" s="166">
        <v>233</v>
      </c>
      <c r="Z37" s="163"/>
      <c r="AA37" s="163">
        <v>0</v>
      </c>
      <c r="AB37" s="162"/>
      <c r="AC37" s="41" t="s">
        <v>380</v>
      </c>
      <c r="AF37" s="166">
        <v>233</v>
      </c>
      <c r="AG37" s="61">
        <v>7</v>
      </c>
      <c r="AH37" s="89">
        <v>1</v>
      </c>
      <c r="AI37" s="167">
        <v>0</v>
      </c>
      <c r="AJ37" s="154"/>
      <c r="AL37" s="166">
        <v>233</v>
      </c>
      <c r="AM37" s="159">
        <v>2</v>
      </c>
      <c r="AP37" s="166">
        <v>233</v>
      </c>
      <c r="AQ37" s="168">
        <v>20</v>
      </c>
    </row>
    <row r="38" spans="1:43" x14ac:dyDescent="0.2">
      <c r="A38" s="6">
        <v>234</v>
      </c>
      <c r="B38" s="86" t="s">
        <v>106</v>
      </c>
      <c r="C38" s="89">
        <v>8</v>
      </c>
      <c r="D38" s="87"/>
      <c r="E38" s="61" t="s">
        <v>331</v>
      </c>
      <c r="F38" s="154">
        <v>1</v>
      </c>
      <c r="G38" s="160">
        <v>0</v>
      </c>
      <c r="H38" s="161" t="s">
        <v>349</v>
      </c>
      <c r="I38" s="163" t="s">
        <v>438</v>
      </c>
      <c r="J38" s="163" t="s">
        <v>310</v>
      </c>
      <c r="K38" s="162" t="s">
        <v>417</v>
      </c>
      <c r="L38" s="61"/>
      <c r="M38" s="41" t="s">
        <v>323</v>
      </c>
      <c r="N38" s="164"/>
      <c r="P38" s="6">
        <v>234</v>
      </c>
      <c r="Q38" s="89">
        <v>1</v>
      </c>
      <c r="R38" s="87"/>
      <c r="S38" s="165">
        <v>0</v>
      </c>
      <c r="T38" s="169">
        <v>0</v>
      </c>
      <c r="U38" s="162" t="s">
        <v>440</v>
      </c>
      <c r="V38" s="41" t="s">
        <v>323</v>
      </c>
      <c r="W38" s="184"/>
      <c r="X38" s="170"/>
      <c r="Y38" s="166">
        <v>234</v>
      </c>
      <c r="Z38" s="163"/>
      <c r="AA38" s="163" t="s">
        <v>309</v>
      </c>
      <c r="AB38" s="162" t="s">
        <v>310</v>
      </c>
      <c r="AC38" s="41" t="s">
        <v>327</v>
      </c>
      <c r="AF38" s="166">
        <v>234</v>
      </c>
      <c r="AG38" s="61">
        <v>0</v>
      </c>
      <c r="AH38" s="89">
        <v>5</v>
      </c>
      <c r="AI38" s="167">
        <v>10</v>
      </c>
      <c r="AJ38" s="154"/>
      <c r="AL38" s="166">
        <v>234</v>
      </c>
      <c r="AM38" s="159">
        <v>3</v>
      </c>
      <c r="AP38" s="166">
        <v>234</v>
      </c>
      <c r="AQ38" s="168">
        <v>50</v>
      </c>
    </row>
    <row r="39" spans="1:43" x14ac:dyDescent="0.2">
      <c r="A39" s="6">
        <v>235</v>
      </c>
      <c r="B39" s="92" t="s">
        <v>72</v>
      </c>
      <c r="C39" s="89">
        <v>3</v>
      </c>
      <c r="D39" s="87"/>
      <c r="E39" s="61" t="s">
        <v>427</v>
      </c>
      <c r="F39" s="154">
        <v>1</v>
      </c>
      <c r="G39" s="160">
        <v>0</v>
      </c>
      <c r="H39" s="161" t="s">
        <v>349</v>
      </c>
      <c r="I39" s="163">
        <v>0</v>
      </c>
      <c r="J39" s="163">
        <v>0</v>
      </c>
      <c r="K39" s="162" t="s">
        <v>416</v>
      </c>
      <c r="L39" s="61"/>
      <c r="M39" s="41">
        <v>0</v>
      </c>
      <c r="N39" s="164"/>
      <c r="P39" s="6">
        <v>235</v>
      </c>
      <c r="Q39" s="89">
        <v>5</v>
      </c>
      <c r="R39" s="87"/>
      <c r="S39" s="160">
        <v>0</v>
      </c>
      <c r="T39" s="161">
        <v>0</v>
      </c>
      <c r="U39" s="162" t="s">
        <v>383</v>
      </c>
      <c r="V39" s="41" t="s">
        <v>323</v>
      </c>
      <c r="W39" s="184"/>
      <c r="X39" s="155"/>
      <c r="Y39" s="166">
        <v>235</v>
      </c>
      <c r="Z39" s="163" t="s">
        <v>329</v>
      </c>
      <c r="AA39" s="163" t="s">
        <v>471</v>
      </c>
      <c r="AB39" s="162"/>
      <c r="AC39" s="41" t="s">
        <v>327</v>
      </c>
      <c r="AF39" s="166">
        <v>235</v>
      </c>
      <c r="AG39" s="61">
        <v>7</v>
      </c>
      <c r="AH39" s="89">
        <v>5</v>
      </c>
      <c r="AI39" s="167">
        <v>0</v>
      </c>
      <c r="AJ39" s="154"/>
      <c r="AL39" s="166">
        <v>235</v>
      </c>
      <c r="AM39" s="159">
        <v>5</v>
      </c>
      <c r="AP39" s="166">
        <v>235</v>
      </c>
      <c r="AQ39" s="168">
        <v>50</v>
      </c>
    </row>
    <row r="40" spans="1:43" x14ac:dyDescent="0.2">
      <c r="A40" s="6">
        <v>236</v>
      </c>
      <c r="B40" s="86" t="s">
        <v>110</v>
      </c>
      <c r="C40" s="89">
        <v>7</v>
      </c>
      <c r="D40" s="87"/>
      <c r="E40" s="61" t="s">
        <v>309</v>
      </c>
      <c r="F40" s="154">
        <v>4</v>
      </c>
      <c r="G40" s="165">
        <v>0</v>
      </c>
      <c r="H40" s="161" t="s">
        <v>357</v>
      </c>
      <c r="I40" s="163" t="s">
        <v>329</v>
      </c>
      <c r="J40" s="163" t="s">
        <v>329</v>
      </c>
      <c r="K40" s="162" t="s">
        <v>416</v>
      </c>
      <c r="L40" s="61"/>
      <c r="M40" s="41">
        <v>0</v>
      </c>
      <c r="N40" s="164"/>
      <c r="P40" s="6">
        <v>236</v>
      </c>
      <c r="Q40" s="89">
        <v>1</v>
      </c>
      <c r="R40" s="87"/>
      <c r="S40" s="160">
        <v>0</v>
      </c>
      <c r="T40" s="161" t="s">
        <v>347</v>
      </c>
      <c r="U40" s="162" t="s">
        <v>380</v>
      </c>
      <c r="V40" s="41" t="s">
        <v>323</v>
      </c>
      <c r="W40" s="184"/>
      <c r="X40" s="155"/>
      <c r="Y40" s="166">
        <v>236</v>
      </c>
      <c r="Z40" s="163" t="s">
        <v>310</v>
      </c>
      <c r="AA40" s="163" t="s">
        <v>471</v>
      </c>
      <c r="AB40" s="162"/>
      <c r="AC40" s="41" t="s">
        <v>380</v>
      </c>
      <c r="AF40" s="166">
        <v>236</v>
      </c>
      <c r="AG40" s="61">
        <v>7</v>
      </c>
      <c r="AH40" s="89">
        <v>5</v>
      </c>
      <c r="AI40" s="167">
        <v>0</v>
      </c>
      <c r="AJ40" s="154"/>
      <c r="AL40" s="166">
        <v>236</v>
      </c>
      <c r="AM40" s="159">
        <v>3</v>
      </c>
      <c r="AP40" s="166">
        <v>236</v>
      </c>
      <c r="AQ40" s="168">
        <v>50</v>
      </c>
    </row>
    <row r="41" spans="1:43" x14ac:dyDescent="0.2">
      <c r="A41" s="6">
        <v>237</v>
      </c>
      <c r="B41" s="93" t="s">
        <v>113</v>
      </c>
      <c r="C41" s="89">
        <v>8</v>
      </c>
      <c r="D41" s="87"/>
      <c r="E41" s="61" t="s">
        <v>331</v>
      </c>
      <c r="F41" s="154">
        <v>3</v>
      </c>
      <c r="G41" s="160" t="s">
        <v>322</v>
      </c>
      <c r="H41" s="161" t="s">
        <v>357</v>
      </c>
      <c r="I41" s="163" t="s">
        <v>380</v>
      </c>
      <c r="J41" s="163" t="s">
        <v>310</v>
      </c>
      <c r="K41" s="162" t="s">
        <v>427</v>
      </c>
      <c r="L41" s="61" t="s">
        <v>456</v>
      </c>
      <c r="M41" s="41">
        <v>0</v>
      </c>
      <c r="N41" s="164"/>
      <c r="P41" s="6">
        <v>237</v>
      </c>
      <c r="Q41" s="89">
        <v>1</v>
      </c>
      <c r="R41" s="87"/>
      <c r="S41" s="160" t="s">
        <v>326</v>
      </c>
      <c r="T41" s="161">
        <v>0</v>
      </c>
      <c r="U41" s="162" t="s">
        <v>380</v>
      </c>
      <c r="V41" s="41">
        <v>0</v>
      </c>
      <c r="W41" s="184"/>
      <c r="X41" s="155"/>
      <c r="Y41" s="166">
        <v>237</v>
      </c>
      <c r="Z41" s="163" t="s">
        <v>310</v>
      </c>
      <c r="AA41" s="163" t="s">
        <v>308</v>
      </c>
      <c r="AB41" s="162"/>
      <c r="AC41" s="41" t="s">
        <v>381</v>
      </c>
      <c r="AF41" s="166">
        <v>237</v>
      </c>
      <c r="AG41" s="61">
        <v>0</v>
      </c>
      <c r="AH41" s="89">
        <v>1</v>
      </c>
      <c r="AI41" s="167">
        <v>30</v>
      </c>
      <c r="AJ41" s="154"/>
      <c r="AL41" s="166">
        <v>237</v>
      </c>
      <c r="AM41" s="159">
        <v>3</v>
      </c>
      <c r="AP41" s="166">
        <v>237</v>
      </c>
      <c r="AQ41" s="168">
        <v>50</v>
      </c>
    </row>
    <row r="42" spans="1:43" x14ac:dyDescent="0.2">
      <c r="A42" s="6">
        <v>238</v>
      </c>
      <c r="B42" s="93" t="s">
        <v>116</v>
      </c>
      <c r="C42" s="89">
        <v>5</v>
      </c>
      <c r="D42" s="87"/>
      <c r="E42" s="61" t="s">
        <v>558</v>
      </c>
      <c r="F42" s="154">
        <v>1</v>
      </c>
      <c r="G42" s="160">
        <v>0</v>
      </c>
      <c r="H42" s="169">
        <v>0</v>
      </c>
      <c r="I42" s="163">
        <v>0</v>
      </c>
      <c r="J42" s="163" t="s">
        <v>382</v>
      </c>
      <c r="K42" s="162" t="s">
        <v>428</v>
      </c>
      <c r="L42" s="61"/>
      <c r="M42" s="41">
        <v>0</v>
      </c>
      <c r="N42" s="164"/>
      <c r="P42" s="6">
        <v>238</v>
      </c>
      <c r="Q42" s="89">
        <v>1</v>
      </c>
      <c r="R42" s="87"/>
      <c r="S42" s="160">
        <v>0</v>
      </c>
      <c r="T42" s="161" t="s">
        <v>363</v>
      </c>
      <c r="U42" s="162" t="s">
        <v>441</v>
      </c>
      <c r="V42" s="41" t="s">
        <v>321</v>
      </c>
      <c r="W42" s="184"/>
      <c r="X42" s="155"/>
      <c r="Y42" s="166">
        <v>238</v>
      </c>
      <c r="Z42" s="163" t="s">
        <v>310</v>
      </c>
      <c r="AA42" s="163" t="s">
        <v>310</v>
      </c>
      <c r="AB42" s="162"/>
      <c r="AC42" s="41" t="s">
        <v>321</v>
      </c>
      <c r="AF42" s="166">
        <v>238</v>
      </c>
      <c r="AG42" s="61">
        <v>8</v>
      </c>
      <c r="AH42" s="89">
        <v>1</v>
      </c>
      <c r="AI42" s="167">
        <v>0</v>
      </c>
      <c r="AJ42" s="154"/>
      <c r="AL42" s="166">
        <v>238</v>
      </c>
      <c r="AM42" s="159">
        <v>4</v>
      </c>
      <c r="AP42" s="166">
        <v>238</v>
      </c>
      <c r="AQ42" s="168">
        <v>20</v>
      </c>
    </row>
    <row r="43" spans="1:43" x14ac:dyDescent="0.2">
      <c r="A43" s="6">
        <v>239</v>
      </c>
      <c r="B43" s="93" t="s">
        <v>87</v>
      </c>
      <c r="C43" s="89">
        <v>3</v>
      </c>
      <c r="D43" s="87"/>
      <c r="E43" s="61" t="s">
        <v>558</v>
      </c>
      <c r="F43" s="154">
        <v>1</v>
      </c>
      <c r="G43" s="160">
        <v>0</v>
      </c>
      <c r="H43" s="169">
        <v>0</v>
      </c>
      <c r="I43" s="163" t="s">
        <v>442</v>
      </c>
      <c r="J43" s="163">
        <v>0</v>
      </c>
      <c r="K43" s="162" t="s">
        <v>416</v>
      </c>
      <c r="L43" s="61"/>
      <c r="M43" s="41">
        <v>0</v>
      </c>
      <c r="N43" s="164"/>
      <c r="P43" s="6">
        <v>239</v>
      </c>
      <c r="Q43" s="89">
        <v>7</v>
      </c>
      <c r="R43" s="87"/>
      <c r="S43" s="160">
        <v>0</v>
      </c>
      <c r="T43" s="161">
        <v>0</v>
      </c>
      <c r="U43" s="162" t="s">
        <v>380</v>
      </c>
      <c r="V43" s="41" t="s">
        <v>381</v>
      </c>
      <c r="W43" s="184"/>
      <c r="X43" s="155"/>
      <c r="Y43" s="166">
        <v>239</v>
      </c>
      <c r="Z43" s="163" t="s">
        <v>322</v>
      </c>
      <c r="AA43" s="163" t="s">
        <v>471</v>
      </c>
      <c r="AB43" s="162"/>
      <c r="AC43" s="41" t="s">
        <v>327</v>
      </c>
      <c r="AF43" s="166">
        <v>239</v>
      </c>
      <c r="AG43" s="61">
        <v>5</v>
      </c>
      <c r="AH43" s="89">
        <v>3</v>
      </c>
      <c r="AI43" s="167">
        <v>0</v>
      </c>
      <c r="AJ43" s="154"/>
      <c r="AL43" s="166">
        <v>239</v>
      </c>
      <c r="AM43" s="159">
        <v>7</v>
      </c>
      <c r="AP43" s="166">
        <v>239</v>
      </c>
      <c r="AQ43" s="168">
        <v>40</v>
      </c>
    </row>
    <row r="44" spans="1:43" x14ac:dyDescent="0.2">
      <c r="A44" s="17">
        <v>240</v>
      </c>
      <c r="B44" s="94" t="s">
        <v>118</v>
      </c>
      <c r="C44" s="97">
        <v>3</v>
      </c>
      <c r="D44" s="95"/>
      <c r="E44" s="68" t="s">
        <v>558</v>
      </c>
      <c r="F44" s="252">
        <v>1</v>
      </c>
      <c r="G44" s="173" t="s">
        <v>321</v>
      </c>
      <c r="H44" s="174">
        <v>0</v>
      </c>
      <c r="I44" s="177" t="s">
        <v>481</v>
      </c>
      <c r="J44" s="177" t="s">
        <v>310</v>
      </c>
      <c r="K44" s="176" t="s">
        <v>417</v>
      </c>
      <c r="L44" s="68"/>
      <c r="M44" s="175">
        <v>0</v>
      </c>
      <c r="N44" s="164"/>
      <c r="P44" s="17">
        <v>240</v>
      </c>
      <c r="Q44" s="97">
        <v>1</v>
      </c>
      <c r="R44" s="95"/>
      <c r="S44" s="173" t="s">
        <v>326</v>
      </c>
      <c r="T44" s="178" t="s">
        <v>351</v>
      </c>
      <c r="U44" s="176" t="s">
        <v>379</v>
      </c>
      <c r="V44" s="175">
        <v>0</v>
      </c>
      <c r="W44" s="184"/>
      <c r="X44" s="155"/>
      <c r="Y44" s="179">
        <v>240</v>
      </c>
      <c r="Z44" s="177" t="s">
        <v>321</v>
      </c>
      <c r="AA44" s="177" t="s">
        <v>451</v>
      </c>
      <c r="AB44" s="176" t="s">
        <v>308</v>
      </c>
      <c r="AC44" s="175" t="s">
        <v>380</v>
      </c>
      <c r="AF44" s="179">
        <v>240</v>
      </c>
      <c r="AG44" s="68">
        <v>7</v>
      </c>
      <c r="AH44" s="97">
        <v>5</v>
      </c>
      <c r="AI44" s="180">
        <v>40</v>
      </c>
      <c r="AJ44" s="154"/>
      <c r="AL44" s="179">
        <v>240</v>
      </c>
      <c r="AM44" s="172">
        <v>3</v>
      </c>
      <c r="AP44" s="179">
        <v>240</v>
      </c>
      <c r="AQ44" s="181">
        <v>20</v>
      </c>
    </row>
    <row r="45" spans="1:43" x14ac:dyDescent="0.2">
      <c r="A45" s="3">
        <v>241</v>
      </c>
      <c r="B45" s="80" t="s">
        <v>123</v>
      </c>
      <c r="C45" s="83">
        <v>3</v>
      </c>
      <c r="D45" s="81"/>
      <c r="E45" s="56" t="s">
        <v>558</v>
      </c>
      <c r="F45" s="251">
        <v>1</v>
      </c>
      <c r="G45" s="147">
        <v>0</v>
      </c>
      <c r="H45" s="182">
        <v>0</v>
      </c>
      <c r="I45" s="152" t="s">
        <v>442</v>
      </c>
      <c r="J45" s="151" t="s">
        <v>475</v>
      </c>
      <c r="K45" s="150" t="s">
        <v>429</v>
      </c>
      <c r="L45" s="56"/>
      <c r="M45" s="149">
        <v>0</v>
      </c>
      <c r="N45" s="153"/>
      <c r="P45" s="3">
        <v>241</v>
      </c>
      <c r="Q45" s="83">
        <v>1</v>
      </c>
      <c r="R45" s="81"/>
      <c r="S45" s="104" t="s">
        <v>326</v>
      </c>
      <c r="T45" s="148">
        <v>0</v>
      </c>
      <c r="U45" s="150" t="s">
        <v>429</v>
      </c>
      <c r="V45" s="149" t="s">
        <v>323</v>
      </c>
      <c r="W45" s="184"/>
      <c r="X45" s="155"/>
      <c r="Y45" s="156">
        <v>241</v>
      </c>
      <c r="Z45" s="152" t="s">
        <v>321</v>
      </c>
      <c r="AA45" s="151" t="s">
        <v>471</v>
      </c>
      <c r="AB45" s="150"/>
      <c r="AC45" s="149" t="s">
        <v>381</v>
      </c>
      <c r="AF45" s="156">
        <v>241</v>
      </c>
      <c r="AG45" s="56">
        <v>8</v>
      </c>
      <c r="AH45" s="83">
        <v>7</v>
      </c>
      <c r="AI45" s="157">
        <v>0</v>
      </c>
      <c r="AJ45" s="154"/>
      <c r="AL45" s="156">
        <v>241</v>
      </c>
      <c r="AM45" s="146">
        <v>3</v>
      </c>
      <c r="AP45" s="156">
        <v>241</v>
      </c>
      <c r="AQ45" s="158">
        <v>10</v>
      </c>
    </row>
    <row r="46" spans="1:43" x14ac:dyDescent="0.2">
      <c r="A46" s="6">
        <v>242</v>
      </c>
      <c r="B46" s="86" t="s">
        <v>126</v>
      </c>
      <c r="C46" s="89">
        <v>2</v>
      </c>
      <c r="D46" s="87"/>
      <c r="E46" s="61" t="s">
        <v>558</v>
      </c>
      <c r="F46" s="154">
        <v>1</v>
      </c>
      <c r="G46" s="160">
        <v>0</v>
      </c>
      <c r="H46" s="169">
        <v>0</v>
      </c>
      <c r="I46" s="163">
        <v>0</v>
      </c>
      <c r="J46" s="163">
        <v>0</v>
      </c>
      <c r="K46" s="162" t="s">
        <v>417</v>
      </c>
      <c r="L46" s="61"/>
      <c r="M46" s="41">
        <v>0</v>
      </c>
      <c r="N46" s="164"/>
      <c r="P46" s="6">
        <v>242</v>
      </c>
      <c r="Q46" s="89">
        <v>3</v>
      </c>
      <c r="R46" s="87"/>
      <c r="S46" s="165">
        <v>0</v>
      </c>
      <c r="T46" s="161">
        <v>0</v>
      </c>
      <c r="U46" s="162" t="s">
        <v>321</v>
      </c>
      <c r="V46" s="41">
        <v>0</v>
      </c>
      <c r="W46" s="184"/>
      <c r="X46" s="155"/>
      <c r="Y46" s="166">
        <v>242</v>
      </c>
      <c r="Z46" s="163" t="s">
        <v>442</v>
      </c>
      <c r="AA46" s="163" t="s">
        <v>308</v>
      </c>
      <c r="AB46" s="162"/>
      <c r="AC46" s="41" t="s">
        <v>381</v>
      </c>
      <c r="AF46" s="166">
        <v>242</v>
      </c>
      <c r="AG46" s="61">
        <v>5</v>
      </c>
      <c r="AH46" s="89">
        <v>1</v>
      </c>
      <c r="AI46" s="167">
        <v>0</v>
      </c>
      <c r="AJ46" s="154"/>
      <c r="AL46" s="166">
        <v>242</v>
      </c>
      <c r="AM46" s="159">
        <v>2</v>
      </c>
      <c r="AP46" s="166">
        <v>242</v>
      </c>
      <c r="AQ46" s="168">
        <v>20</v>
      </c>
    </row>
    <row r="47" spans="1:43" x14ac:dyDescent="0.2">
      <c r="A47" s="6">
        <v>243</v>
      </c>
      <c r="B47" s="86" t="s">
        <v>129</v>
      </c>
      <c r="C47" s="89">
        <v>7</v>
      </c>
      <c r="D47" s="87"/>
      <c r="E47" s="61" t="s">
        <v>331</v>
      </c>
      <c r="F47" s="154">
        <v>4</v>
      </c>
      <c r="G47" s="160">
        <v>0</v>
      </c>
      <c r="H47" s="169">
        <v>0</v>
      </c>
      <c r="I47" s="163" t="s">
        <v>329</v>
      </c>
      <c r="J47" s="163" t="s">
        <v>379</v>
      </c>
      <c r="K47" s="162" t="s">
        <v>416</v>
      </c>
      <c r="L47" s="61"/>
      <c r="M47" s="41">
        <v>0</v>
      </c>
      <c r="N47" s="164"/>
      <c r="P47" s="6">
        <v>243</v>
      </c>
      <c r="Q47" s="89">
        <v>1</v>
      </c>
      <c r="R47" s="87"/>
      <c r="S47" s="165">
        <v>0</v>
      </c>
      <c r="T47" s="161" t="s">
        <v>364</v>
      </c>
      <c r="U47" s="162" t="s">
        <v>321</v>
      </c>
      <c r="V47" s="41">
        <v>0</v>
      </c>
      <c r="W47" s="184"/>
      <c r="X47" s="155"/>
      <c r="Y47" s="166">
        <v>243</v>
      </c>
      <c r="Z47" s="163"/>
      <c r="AA47" s="163">
        <v>0</v>
      </c>
      <c r="AB47" s="162"/>
      <c r="AC47" s="41" t="s">
        <v>383</v>
      </c>
      <c r="AF47" s="166">
        <v>243</v>
      </c>
      <c r="AG47" s="61">
        <v>7</v>
      </c>
      <c r="AH47" s="89">
        <v>1</v>
      </c>
      <c r="AI47" s="167">
        <v>0</v>
      </c>
      <c r="AJ47" s="154"/>
      <c r="AL47" s="166">
        <v>243</v>
      </c>
      <c r="AM47" s="159">
        <v>5</v>
      </c>
      <c r="AP47" s="166">
        <v>243</v>
      </c>
      <c r="AQ47" s="168">
        <v>20</v>
      </c>
    </row>
    <row r="48" spans="1:43" x14ac:dyDescent="0.2">
      <c r="A48" s="6">
        <v>244</v>
      </c>
      <c r="B48" s="86" t="s">
        <v>129</v>
      </c>
      <c r="C48" s="89">
        <v>3</v>
      </c>
      <c r="D48" s="87"/>
      <c r="E48" s="61" t="s">
        <v>558</v>
      </c>
      <c r="F48" s="154">
        <v>1</v>
      </c>
      <c r="G48" s="160">
        <v>0</v>
      </c>
      <c r="H48" s="161" t="s">
        <v>357</v>
      </c>
      <c r="I48" s="163" t="s">
        <v>471</v>
      </c>
      <c r="J48" s="163" t="s">
        <v>475</v>
      </c>
      <c r="K48" s="162" t="s">
        <v>417</v>
      </c>
      <c r="L48" s="61"/>
      <c r="M48" s="41">
        <v>0</v>
      </c>
      <c r="N48" s="164"/>
      <c r="P48" s="6">
        <v>244</v>
      </c>
      <c r="Q48" s="89">
        <v>1</v>
      </c>
      <c r="R48" s="87"/>
      <c r="S48" s="165">
        <v>0</v>
      </c>
      <c r="T48" s="169" t="s">
        <v>362</v>
      </c>
      <c r="U48" s="162" t="s">
        <v>419</v>
      </c>
      <c r="V48" s="41">
        <v>0</v>
      </c>
      <c r="W48" s="184"/>
      <c r="X48" s="170"/>
      <c r="Y48" s="166">
        <v>244</v>
      </c>
      <c r="Z48" s="163"/>
      <c r="AA48" s="163">
        <v>0</v>
      </c>
      <c r="AB48" s="162"/>
      <c r="AC48" s="41" t="s">
        <v>379</v>
      </c>
      <c r="AF48" s="166">
        <v>244</v>
      </c>
      <c r="AG48" s="61">
        <v>8</v>
      </c>
      <c r="AH48" s="89">
        <v>7</v>
      </c>
      <c r="AI48" s="167">
        <v>0</v>
      </c>
      <c r="AJ48" s="154"/>
      <c r="AL48" s="166">
        <v>244</v>
      </c>
      <c r="AM48" s="159">
        <v>3</v>
      </c>
      <c r="AP48" s="166">
        <v>244</v>
      </c>
      <c r="AQ48" s="168">
        <v>10</v>
      </c>
    </row>
    <row r="49" spans="1:43" x14ac:dyDescent="0.2">
      <c r="A49" s="6">
        <v>245</v>
      </c>
      <c r="B49" s="92" t="s">
        <v>133</v>
      </c>
      <c r="C49" s="89">
        <v>6</v>
      </c>
      <c r="D49" s="87"/>
      <c r="E49" s="61" t="s">
        <v>331</v>
      </c>
      <c r="F49" s="154">
        <v>1</v>
      </c>
      <c r="G49" s="160">
        <v>0</v>
      </c>
      <c r="H49" s="161" t="s">
        <v>357</v>
      </c>
      <c r="I49" s="163" t="s">
        <v>438</v>
      </c>
      <c r="J49" s="163" t="s">
        <v>382</v>
      </c>
      <c r="K49" s="162" t="s">
        <v>430</v>
      </c>
      <c r="L49" s="61"/>
      <c r="M49" s="41" t="s">
        <v>310</v>
      </c>
      <c r="N49" s="164"/>
      <c r="P49" s="6">
        <v>245</v>
      </c>
      <c r="Q49" s="89">
        <v>4</v>
      </c>
      <c r="R49" s="87"/>
      <c r="S49" s="160">
        <v>0</v>
      </c>
      <c r="T49" s="161" t="s">
        <v>360</v>
      </c>
      <c r="U49" s="162" t="s">
        <v>419</v>
      </c>
      <c r="V49" s="41">
        <v>0</v>
      </c>
      <c r="W49" s="184"/>
      <c r="X49" s="155"/>
      <c r="Y49" s="166">
        <v>245</v>
      </c>
      <c r="Z49" s="163"/>
      <c r="AA49" s="163" t="s">
        <v>331</v>
      </c>
      <c r="AB49" s="162"/>
      <c r="AC49" s="41" t="s">
        <v>381</v>
      </c>
      <c r="AF49" s="166">
        <v>245</v>
      </c>
      <c r="AG49" s="61">
        <v>7</v>
      </c>
      <c r="AH49" s="89">
        <v>5</v>
      </c>
      <c r="AI49" s="167">
        <v>0</v>
      </c>
      <c r="AJ49" s="154"/>
      <c r="AL49" s="166">
        <v>245</v>
      </c>
      <c r="AM49" s="159">
        <v>2</v>
      </c>
      <c r="AP49" s="166">
        <v>245</v>
      </c>
      <c r="AQ49" s="168">
        <v>40</v>
      </c>
    </row>
    <row r="50" spans="1:43" x14ac:dyDescent="0.2">
      <c r="A50" s="6">
        <v>246</v>
      </c>
      <c r="B50" s="86" t="s">
        <v>129</v>
      </c>
      <c r="C50" s="89">
        <v>4</v>
      </c>
      <c r="D50" s="87" t="s">
        <v>310</v>
      </c>
      <c r="E50" s="61" t="s">
        <v>308</v>
      </c>
      <c r="F50" s="154">
        <v>3</v>
      </c>
      <c r="G50" s="165">
        <v>0</v>
      </c>
      <c r="H50" s="169">
        <v>0</v>
      </c>
      <c r="I50" s="163" t="s">
        <v>379</v>
      </c>
      <c r="J50" s="163" t="s">
        <v>471</v>
      </c>
      <c r="K50" s="162" t="s">
        <v>419</v>
      </c>
      <c r="L50" s="61"/>
      <c r="M50" s="41">
        <v>0</v>
      </c>
      <c r="N50" s="164"/>
      <c r="P50" s="6">
        <v>246</v>
      </c>
      <c r="Q50" s="89">
        <v>5</v>
      </c>
      <c r="R50" s="87"/>
      <c r="S50" s="160">
        <v>0</v>
      </c>
      <c r="T50" s="161">
        <v>0</v>
      </c>
      <c r="U50" s="162" t="s">
        <v>442</v>
      </c>
      <c r="V50" s="41">
        <v>0</v>
      </c>
      <c r="W50" s="184"/>
      <c r="X50" s="155"/>
      <c r="Y50" s="166">
        <v>246</v>
      </c>
      <c r="Z50" s="163"/>
      <c r="AA50" s="163">
        <v>0</v>
      </c>
      <c r="AB50" s="162"/>
      <c r="AC50" s="41" t="s">
        <v>383</v>
      </c>
      <c r="AF50" s="166">
        <v>246</v>
      </c>
      <c r="AG50" s="61">
        <v>6</v>
      </c>
      <c r="AH50" s="89">
        <v>5</v>
      </c>
      <c r="AI50" s="167">
        <v>10</v>
      </c>
      <c r="AJ50" s="154"/>
      <c r="AL50" s="166">
        <v>246</v>
      </c>
      <c r="AM50" s="159">
        <v>2</v>
      </c>
      <c r="AP50" s="166">
        <v>246</v>
      </c>
      <c r="AQ50" s="168">
        <v>40</v>
      </c>
    </row>
    <row r="51" spans="1:43" x14ac:dyDescent="0.2">
      <c r="A51" s="6">
        <v>247</v>
      </c>
      <c r="B51" s="93" t="s">
        <v>136</v>
      </c>
      <c r="C51" s="89">
        <v>7</v>
      </c>
      <c r="D51" s="87"/>
      <c r="E51" s="61" t="s">
        <v>328</v>
      </c>
      <c r="F51" s="154">
        <v>4</v>
      </c>
      <c r="G51" s="160">
        <v>0</v>
      </c>
      <c r="H51" s="169">
        <v>0</v>
      </c>
      <c r="I51" s="163" t="s">
        <v>438</v>
      </c>
      <c r="J51" s="163" t="s">
        <v>438</v>
      </c>
      <c r="K51" s="162" t="s">
        <v>431</v>
      </c>
      <c r="L51" s="61"/>
      <c r="M51" s="41" t="s">
        <v>321</v>
      </c>
      <c r="N51" s="164"/>
      <c r="P51" s="6">
        <v>247</v>
      </c>
      <c r="Q51" s="89">
        <v>5</v>
      </c>
      <c r="R51" s="87"/>
      <c r="S51" s="160">
        <v>0</v>
      </c>
      <c r="T51" s="161" t="s">
        <v>360</v>
      </c>
      <c r="U51" s="162" t="s">
        <v>323</v>
      </c>
      <c r="V51" s="41">
        <v>0</v>
      </c>
      <c r="W51" s="184"/>
      <c r="X51" s="155"/>
      <c r="Y51" s="166">
        <v>247</v>
      </c>
      <c r="Z51" s="163"/>
      <c r="AA51" s="163">
        <v>0</v>
      </c>
      <c r="AB51" s="162"/>
      <c r="AC51" s="41" t="s">
        <v>320</v>
      </c>
      <c r="AF51" s="166">
        <v>247</v>
      </c>
      <c r="AG51" s="61">
        <v>7</v>
      </c>
      <c r="AH51" s="89">
        <v>5</v>
      </c>
      <c r="AI51" s="167">
        <v>20</v>
      </c>
      <c r="AJ51" s="154"/>
      <c r="AL51" s="166">
        <v>247</v>
      </c>
      <c r="AM51" s="159">
        <v>2</v>
      </c>
      <c r="AP51" s="166">
        <v>247</v>
      </c>
      <c r="AQ51" s="168">
        <v>50</v>
      </c>
    </row>
    <row r="52" spans="1:43" x14ac:dyDescent="0.2">
      <c r="A52" s="6">
        <v>248</v>
      </c>
      <c r="B52" s="93" t="s">
        <v>139</v>
      </c>
      <c r="C52" s="89">
        <v>8</v>
      </c>
      <c r="D52" s="87"/>
      <c r="E52" s="61" t="s">
        <v>309</v>
      </c>
      <c r="F52" s="154">
        <v>3</v>
      </c>
      <c r="G52" s="160">
        <v>0</v>
      </c>
      <c r="H52" s="161" t="s">
        <v>351</v>
      </c>
      <c r="I52" s="163" t="s">
        <v>380</v>
      </c>
      <c r="J52" s="163" t="s">
        <v>328</v>
      </c>
      <c r="K52" s="162" t="s">
        <v>432</v>
      </c>
      <c r="L52" s="61"/>
      <c r="M52" s="41">
        <v>0</v>
      </c>
      <c r="N52" s="164"/>
      <c r="P52" s="6">
        <v>248</v>
      </c>
      <c r="Q52" s="89">
        <v>1</v>
      </c>
      <c r="R52" s="87"/>
      <c r="S52" s="160">
        <v>0</v>
      </c>
      <c r="T52" s="161" t="s">
        <v>351</v>
      </c>
      <c r="U52" s="162" t="s">
        <v>329</v>
      </c>
      <c r="V52" s="41" t="s">
        <v>379</v>
      </c>
      <c r="W52" s="184"/>
      <c r="X52" s="155"/>
      <c r="Y52" s="166">
        <v>248</v>
      </c>
      <c r="Z52" s="163" t="s">
        <v>321</v>
      </c>
      <c r="AA52" s="163" t="s">
        <v>308</v>
      </c>
      <c r="AB52" s="162"/>
      <c r="AC52" s="41" t="s">
        <v>381</v>
      </c>
      <c r="AF52" s="166">
        <v>248</v>
      </c>
      <c r="AG52" s="61">
        <v>0</v>
      </c>
      <c r="AH52" s="89">
        <v>1</v>
      </c>
      <c r="AI52" s="167">
        <v>20</v>
      </c>
      <c r="AJ52" s="154"/>
      <c r="AL52" s="166">
        <v>248</v>
      </c>
      <c r="AM52" s="159">
        <v>2</v>
      </c>
      <c r="AP52" s="166">
        <v>248</v>
      </c>
      <c r="AQ52" s="168">
        <v>50</v>
      </c>
    </row>
    <row r="53" spans="1:43" x14ac:dyDescent="0.2">
      <c r="A53" s="6">
        <v>249</v>
      </c>
      <c r="B53" s="93" t="s">
        <v>142</v>
      </c>
      <c r="C53" s="89">
        <v>3</v>
      </c>
      <c r="D53" s="87"/>
      <c r="E53" s="61" t="s">
        <v>558</v>
      </c>
      <c r="F53" s="154">
        <v>1</v>
      </c>
      <c r="G53" s="160">
        <v>0</v>
      </c>
      <c r="H53" s="161" t="s">
        <v>352</v>
      </c>
      <c r="I53" s="163">
        <v>0</v>
      </c>
      <c r="J53" s="163" t="s">
        <v>442</v>
      </c>
      <c r="K53" s="162" t="s">
        <v>419</v>
      </c>
      <c r="L53" s="61"/>
      <c r="M53" s="41" t="s">
        <v>323</v>
      </c>
      <c r="N53" s="164"/>
      <c r="P53" s="6">
        <v>249</v>
      </c>
      <c r="Q53" s="89">
        <v>1</v>
      </c>
      <c r="R53" s="87"/>
      <c r="S53" s="160">
        <v>0</v>
      </c>
      <c r="T53" s="161" t="s">
        <v>353</v>
      </c>
      <c r="U53" s="162" t="s">
        <v>440</v>
      </c>
      <c r="V53" s="41" t="s">
        <v>379</v>
      </c>
      <c r="W53" s="184"/>
      <c r="X53" s="155"/>
      <c r="Y53" s="166">
        <v>249</v>
      </c>
      <c r="Z53" s="163"/>
      <c r="AA53" s="163" t="s">
        <v>451</v>
      </c>
      <c r="AB53" s="162"/>
      <c r="AC53" s="41" t="s">
        <v>381</v>
      </c>
      <c r="AF53" s="166">
        <v>249</v>
      </c>
      <c r="AG53" s="61">
        <v>8</v>
      </c>
      <c r="AH53" s="89">
        <v>1</v>
      </c>
      <c r="AI53" s="167">
        <v>15</v>
      </c>
      <c r="AJ53" s="154"/>
      <c r="AL53" s="166">
        <v>249</v>
      </c>
      <c r="AM53" s="159">
        <v>6</v>
      </c>
      <c r="AP53" s="166">
        <v>249</v>
      </c>
      <c r="AQ53" s="168">
        <v>40</v>
      </c>
    </row>
    <row r="54" spans="1:43" x14ac:dyDescent="0.2">
      <c r="A54" s="17">
        <v>250</v>
      </c>
      <c r="B54" s="94" t="s">
        <v>113</v>
      </c>
      <c r="C54" s="97">
        <v>9</v>
      </c>
      <c r="D54" s="95"/>
      <c r="E54" s="68" t="s">
        <v>331</v>
      </c>
      <c r="F54" s="252">
        <v>1</v>
      </c>
      <c r="G54" s="173">
        <v>0</v>
      </c>
      <c r="H54" s="178" t="s">
        <v>351</v>
      </c>
      <c r="I54" s="177" t="s">
        <v>329</v>
      </c>
      <c r="J54" s="177" t="s">
        <v>476</v>
      </c>
      <c r="K54" s="176" t="s">
        <v>422</v>
      </c>
      <c r="L54" s="68"/>
      <c r="M54" s="175">
        <v>0</v>
      </c>
      <c r="N54" s="164"/>
      <c r="P54" s="17">
        <v>250</v>
      </c>
      <c r="Q54" s="97">
        <v>1</v>
      </c>
      <c r="R54" s="95"/>
      <c r="S54" s="173">
        <v>0</v>
      </c>
      <c r="T54" s="178" t="s">
        <v>362</v>
      </c>
      <c r="U54" s="176" t="s">
        <v>429</v>
      </c>
      <c r="V54" s="175">
        <v>0</v>
      </c>
      <c r="W54" s="184"/>
      <c r="X54" s="155"/>
      <c r="Y54" s="179">
        <v>250</v>
      </c>
      <c r="Z54" s="177" t="s">
        <v>442</v>
      </c>
      <c r="AA54" s="177" t="s">
        <v>309</v>
      </c>
      <c r="AB54" s="176"/>
      <c r="AC54" s="175" t="s">
        <v>381</v>
      </c>
      <c r="AF54" s="179">
        <v>250</v>
      </c>
      <c r="AG54" s="68">
        <v>0</v>
      </c>
      <c r="AH54" s="97">
        <v>1</v>
      </c>
      <c r="AI54" s="180">
        <v>0</v>
      </c>
      <c r="AJ54" s="154"/>
      <c r="AL54" s="179">
        <v>250</v>
      </c>
      <c r="AM54" s="172">
        <v>4</v>
      </c>
      <c r="AP54" s="179">
        <v>250</v>
      </c>
      <c r="AQ54" s="181">
        <v>40</v>
      </c>
    </row>
    <row r="55" spans="1:43" x14ac:dyDescent="0.2">
      <c r="A55" s="3">
        <v>251</v>
      </c>
      <c r="B55" s="80" t="s">
        <v>136</v>
      </c>
      <c r="C55" s="83">
        <v>7</v>
      </c>
      <c r="D55" s="81"/>
      <c r="E55" s="56" t="s">
        <v>308</v>
      </c>
      <c r="F55" s="251">
        <v>1</v>
      </c>
      <c r="G55" s="147">
        <v>0</v>
      </c>
      <c r="H55" s="148" t="s">
        <v>357</v>
      </c>
      <c r="I55" s="152" t="s">
        <v>383</v>
      </c>
      <c r="J55" s="151" t="s">
        <v>380</v>
      </c>
      <c r="K55" s="150" t="s">
        <v>432</v>
      </c>
      <c r="L55" s="56"/>
      <c r="M55" s="149" t="s">
        <v>323</v>
      </c>
      <c r="N55" s="153"/>
      <c r="P55" s="3">
        <v>251</v>
      </c>
      <c r="Q55" s="83">
        <v>1</v>
      </c>
      <c r="R55" s="81" t="s">
        <v>310</v>
      </c>
      <c r="S55" s="104">
        <v>0</v>
      </c>
      <c r="T55" s="148" t="s">
        <v>361</v>
      </c>
      <c r="U55" s="150" t="s">
        <v>429</v>
      </c>
      <c r="V55" s="149" t="s">
        <v>310</v>
      </c>
      <c r="W55" s="184"/>
      <c r="X55" s="155"/>
      <c r="Y55" s="156">
        <v>251</v>
      </c>
      <c r="Z55" s="152"/>
      <c r="AA55" s="151" t="s">
        <v>308</v>
      </c>
      <c r="AB55" s="150"/>
      <c r="AC55" s="149" t="s">
        <v>379</v>
      </c>
      <c r="AF55" s="156">
        <v>251</v>
      </c>
      <c r="AG55" s="56">
        <v>0</v>
      </c>
      <c r="AH55" s="83">
        <v>5</v>
      </c>
      <c r="AI55" s="157">
        <v>0</v>
      </c>
      <c r="AJ55" s="154"/>
      <c r="AL55" s="156">
        <v>251</v>
      </c>
      <c r="AM55" s="146">
        <v>6</v>
      </c>
      <c r="AP55" s="156">
        <v>251</v>
      </c>
      <c r="AQ55" s="158">
        <v>40</v>
      </c>
    </row>
    <row r="56" spans="1:43" x14ac:dyDescent="0.2">
      <c r="A56" s="6">
        <v>252</v>
      </c>
      <c r="B56" s="86" t="s">
        <v>123</v>
      </c>
      <c r="C56" s="89">
        <v>2</v>
      </c>
      <c r="D56" s="87"/>
      <c r="E56" s="61" t="s">
        <v>558</v>
      </c>
      <c r="F56" s="154">
        <v>1</v>
      </c>
      <c r="G56" s="160">
        <v>0</v>
      </c>
      <c r="H56" s="161" t="s">
        <v>357</v>
      </c>
      <c r="I56" s="163">
        <v>0</v>
      </c>
      <c r="J56" s="163" t="s">
        <v>475</v>
      </c>
      <c r="K56" s="162" t="s">
        <v>419</v>
      </c>
      <c r="L56" s="61"/>
      <c r="M56" s="41">
        <v>0</v>
      </c>
      <c r="N56" s="164"/>
      <c r="P56" s="6">
        <v>252</v>
      </c>
      <c r="Q56" s="89">
        <v>6</v>
      </c>
      <c r="R56" s="87" t="s">
        <v>310</v>
      </c>
      <c r="S56" s="165">
        <v>0</v>
      </c>
      <c r="T56" s="161" t="s">
        <v>347</v>
      </c>
      <c r="U56" s="162" t="s">
        <v>429</v>
      </c>
      <c r="V56" s="41">
        <v>0</v>
      </c>
      <c r="W56" s="184"/>
      <c r="X56" s="155"/>
      <c r="Y56" s="166">
        <v>252</v>
      </c>
      <c r="Z56" s="163" t="s">
        <v>379</v>
      </c>
      <c r="AA56" s="163">
        <v>0</v>
      </c>
      <c r="AB56" s="162"/>
      <c r="AC56" s="41" t="s">
        <v>380</v>
      </c>
      <c r="AF56" s="166">
        <v>252</v>
      </c>
      <c r="AG56" s="61">
        <v>3</v>
      </c>
      <c r="AH56" s="89">
        <v>7</v>
      </c>
      <c r="AI56" s="167">
        <v>0</v>
      </c>
      <c r="AJ56" s="154"/>
      <c r="AL56" s="166">
        <v>252</v>
      </c>
      <c r="AM56" s="159">
        <v>3</v>
      </c>
      <c r="AP56" s="166">
        <v>252</v>
      </c>
      <c r="AQ56" s="168">
        <v>20</v>
      </c>
    </row>
    <row r="57" spans="1:43" x14ac:dyDescent="0.2">
      <c r="A57" s="6">
        <v>253</v>
      </c>
      <c r="B57" s="86" t="s">
        <v>146</v>
      </c>
      <c r="C57" s="89">
        <v>2</v>
      </c>
      <c r="D57" s="87"/>
      <c r="E57" s="61" t="s">
        <v>558</v>
      </c>
      <c r="F57" s="154">
        <v>1</v>
      </c>
      <c r="G57" s="160">
        <v>0</v>
      </c>
      <c r="H57" s="169">
        <v>0</v>
      </c>
      <c r="I57" s="163">
        <v>0</v>
      </c>
      <c r="J57" s="163">
        <v>0</v>
      </c>
      <c r="K57" s="162" t="s">
        <v>416</v>
      </c>
      <c r="L57" s="61"/>
      <c r="M57" s="41">
        <v>0</v>
      </c>
      <c r="N57" s="164"/>
      <c r="P57" s="6">
        <v>253</v>
      </c>
      <c r="Q57" s="89">
        <v>7</v>
      </c>
      <c r="R57" s="87"/>
      <c r="S57" s="165">
        <v>0</v>
      </c>
      <c r="T57" s="161">
        <v>0</v>
      </c>
      <c r="U57" s="162" t="s">
        <v>330</v>
      </c>
      <c r="V57" s="41" t="s">
        <v>321</v>
      </c>
      <c r="W57" s="184"/>
      <c r="X57" s="155"/>
      <c r="Y57" s="166">
        <v>253</v>
      </c>
      <c r="Z57" s="163"/>
      <c r="AA57" s="163">
        <v>0</v>
      </c>
      <c r="AB57" s="162"/>
      <c r="AC57" s="41" t="s">
        <v>380</v>
      </c>
      <c r="AF57" s="166">
        <v>253</v>
      </c>
      <c r="AG57" s="61">
        <v>5</v>
      </c>
      <c r="AH57" s="89">
        <v>5</v>
      </c>
      <c r="AI57" s="167">
        <v>0</v>
      </c>
      <c r="AJ57" s="154"/>
      <c r="AL57" s="166">
        <v>253</v>
      </c>
      <c r="AM57" s="159">
        <v>6</v>
      </c>
      <c r="AP57" s="166">
        <v>253</v>
      </c>
      <c r="AQ57" s="168">
        <v>20</v>
      </c>
    </row>
    <row r="58" spans="1:43" x14ac:dyDescent="0.2">
      <c r="A58" s="6">
        <v>254</v>
      </c>
      <c r="B58" s="86" t="s">
        <v>149</v>
      </c>
      <c r="C58" s="89">
        <v>9</v>
      </c>
      <c r="D58" s="87"/>
      <c r="E58" s="61" t="s">
        <v>558</v>
      </c>
      <c r="F58" s="154">
        <v>4</v>
      </c>
      <c r="G58" s="160">
        <v>0</v>
      </c>
      <c r="H58" s="161" t="s">
        <v>351</v>
      </c>
      <c r="I58" s="163" t="s">
        <v>328</v>
      </c>
      <c r="J58" s="163" t="s">
        <v>442</v>
      </c>
      <c r="K58" s="162" t="s">
        <v>417</v>
      </c>
      <c r="L58" s="61"/>
      <c r="M58" s="41" t="s">
        <v>323</v>
      </c>
      <c r="N58" s="164"/>
      <c r="P58" s="6">
        <v>254</v>
      </c>
      <c r="Q58" s="89">
        <v>3</v>
      </c>
      <c r="R58" s="87"/>
      <c r="S58" s="165">
        <v>0</v>
      </c>
      <c r="T58" s="169" t="s">
        <v>353</v>
      </c>
      <c r="U58" s="162" t="s">
        <v>416</v>
      </c>
      <c r="V58" s="41" t="s">
        <v>323</v>
      </c>
      <c r="W58" s="184"/>
      <c r="X58" s="170"/>
      <c r="Y58" s="166">
        <v>254</v>
      </c>
      <c r="Z58" s="163"/>
      <c r="AA58" s="163">
        <v>0</v>
      </c>
      <c r="AB58" s="162"/>
      <c r="AC58" s="41" t="s">
        <v>380</v>
      </c>
      <c r="AF58" s="166">
        <v>254</v>
      </c>
      <c r="AG58" s="61">
        <v>0</v>
      </c>
      <c r="AH58" s="89">
        <v>1</v>
      </c>
      <c r="AI58" s="167">
        <v>0</v>
      </c>
      <c r="AJ58" s="154"/>
      <c r="AL58" s="166">
        <v>254</v>
      </c>
      <c r="AM58" s="159">
        <v>3</v>
      </c>
      <c r="AP58" s="166">
        <v>254</v>
      </c>
      <c r="AQ58" s="168">
        <v>10</v>
      </c>
    </row>
    <row r="59" spans="1:43" x14ac:dyDescent="0.2">
      <c r="A59" s="6">
        <v>255</v>
      </c>
      <c r="B59" s="92" t="s">
        <v>151</v>
      </c>
      <c r="C59" s="89">
        <v>4</v>
      </c>
      <c r="D59" s="87"/>
      <c r="E59" s="61" t="s">
        <v>331</v>
      </c>
      <c r="F59" s="154">
        <v>1</v>
      </c>
      <c r="G59" s="160">
        <v>0</v>
      </c>
      <c r="H59" s="161" t="s">
        <v>352</v>
      </c>
      <c r="I59" s="163" t="s">
        <v>321</v>
      </c>
      <c r="J59" s="163" t="s">
        <v>420</v>
      </c>
      <c r="K59" s="162" t="s">
        <v>433</v>
      </c>
      <c r="L59" s="61"/>
      <c r="M59" s="41" t="s">
        <v>310</v>
      </c>
      <c r="N59" s="164"/>
      <c r="P59" s="6">
        <v>255</v>
      </c>
      <c r="Q59" s="89">
        <v>7</v>
      </c>
      <c r="R59" s="87"/>
      <c r="S59" s="160">
        <v>0</v>
      </c>
      <c r="T59" s="161" t="s">
        <v>347</v>
      </c>
      <c r="U59" s="162" t="s">
        <v>436</v>
      </c>
      <c r="V59" s="41">
        <v>0</v>
      </c>
      <c r="W59" s="184"/>
      <c r="X59" s="155"/>
      <c r="Y59" s="166">
        <v>255</v>
      </c>
      <c r="Z59" s="163" t="s">
        <v>321</v>
      </c>
      <c r="AA59" s="163">
        <v>0</v>
      </c>
      <c r="AB59" s="162"/>
      <c r="AC59" s="41" t="s">
        <v>327</v>
      </c>
      <c r="AF59" s="166">
        <v>255</v>
      </c>
      <c r="AG59" s="61">
        <v>7</v>
      </c>
      <c r="AH59" s="89">
        <v>7</v>
      </c>
      <c r="AI59" s="167">
        <v>0</v>
      </c>
      <c r="AJ59" s="154"/>
      <c r="AL59" s="166">
        <v>255</v>
      </c>
      <c r="AM59" s="159">
        <v>6</v>
      </c>
      <c r="AP59" s="166">
        <v>255</v>
      </c>
      <c r="AQ59" s="168">
        <v>20</v>
      </c>
    </row>
    <row r="60" spans="1:43" x14ac:dyDescent="0.2">
      <c r="A60" s="6">
        <v>256</v>
      </c>
      <c r="B60" s="86" t="s">
        <v>154</v>
      </c>
      <c r="C60" s="89">
        <v>2</v>
      </c>
      <c r="D60" s="87"/>
      <c r="E60" s="61" t="s">
        <v>558</v>
      </c>
      <c r="F60" s="154">
        <v>1</v>
      </c>
      <c r="G60" s="165">
        <v>0</v>
      </c>
      <c r="H60" s="169">
        <v>0</v>
      </c>
      <c r="I60" s="163" t="s">
        <v>310</v>
      </c>
      <c r="J60" s="163">
        <v>0</v>
      </c>
      <c r="K60" s="162" t="s">
        <v>417</v>
      </c>
      <c r="L60" s="61"/>
      <c r="M60" s="41">
        <v>0</v>
      </c>
      <c r="N60" s="164"/>
      <c r="P60" s="6">
        <v>256</v>
      </c>
      <c r="Q60" s="89">
        <v>7</v>
      </c>
      <c r="R60" s="87"/>
      <c r="S60" s="160">
        <v>0</v>
      </c>
      <c r="T60" s="161">
        <v>0</v>
      </c>
      <c r="U60" s="162" t="s">
        <v>443</v>
      </c>
      <c r="V60" s="41">
        <v>0</v>
      </c>
      <c r="W60" s="184"/>
      <c r="X60" s="155"/>
      <c r="Y60" s="166">
        <v>256</v>
      </c>
      <c r="Z60" s="163" t="s">
        <v>442</v>
      </c>
      <c r="AA60" s="163" t="s">
        <v>451</v>
      </c>
      <c r="AB60" s="162"/>
      <c r="AC60" s="41" t="s">
        <v>327</v>
      </c>
      <c r="AF60" s="166">
        <v>256</v>
      </c>
      <c r="AG60" s="61">
        <v>5</v>
      </c>
      <c r="AH60" s="89">
        <v>5</v>
      </c>
      <c r="AI60" s="167">
        <v>0</v>
      </c>
      <c r="AJ60" s="154"/>
      <c r="AL60" s="166">
        <v>256</v>
      </c>
      <c r="AM60" s="159">
        <v>3</v>
      </c>
      <c r="AP60" s="166">
        <v>256</v>
      </c>
      <c r="AQ60" s="168">
        <v>10</v>
      </c>
    </row>
    <row r="61" spans="1:43" x14ac:dyDescent="0.2">
      <c r="A61" s="6">
        <v>257</v>
      </c>
      <c r="B61" s="93" t="s">
        <v>156</v>
      </c>
      <c r="C61" s="89">
        <v>2</v>
      </c>
      <c r="D61" s="87"/>
      <c r="E61" s="61" t="s">
        <v>558</v>
      </c>
      <c r="F61" s="154">
        <v>1</v>
      </c>
      <c r="G61" s="160">
        <v>0</v>
      </c>
      <c r="H61" s="169">
        <v>0</v>
      </c>
      <c r="I61" s="163" t="s">
        <v>442</v>
      </c>
      <c r="J61" s="163" t="s">
        <v>310</v>
      </c>
      <c r="K61" s="162" t="s">
        <v>416</v>
      </c>
      <c r="L61" s="61"/>
      <c r="M61" s="41" t="s">
        <v>323</v>
      </c>
      <c r="N61" s="164"/>
      <c r="P61" s="6">
        <v>257</v>
      </c>
      <c r="Q61" s="89">
        <v>9</v>
      </c>
      <c r="R61" s="87"/>
      <c r="S61" s="160">
        <v>0</v>
      </c>
      <c r="T61" s="161" t="s">
        <v>348</v>
      </c>
      <c r="U61" s="162" t="s">
        <v>329</v>
      </c>
      <c r="V61" s="41" t="s">
        <v>310</v>
      </c>
      <c r="W61" s="184"/>
      <c r="X61" s="155"/>
      <c r="Y61" s="166">
        <v>257</v>
      </c>
      <c r="Z61" s="163" t="s">
        <v>380</v>
      </c>
      <c r="AA61" s="163" t="s">
        <v>308</v>
      </c>
      <c r="AB61" s="162"/>
      <c r="AC61" s="41" t="s">
        <v>379</v>
      </c>
      <c r="AF61" s="166">
        <v>257</v>
      </c>
      <c r="AG61" s="61">
        <v>0</v>
      </c>
      <c r="AH61" s="89">
        <v>1</v>
      </c>
      <c r="AI61" s="167">
        <v>0</v>
      </c>
      <c r="AJ61" s="154"/>
      <c r="AL61" s="166">
        <v>257</v>
      </c>
      <c r="AM61" s="159">
        <v>5</v>
      </c>
      <c r="AP61" s="166">
        <v>257</v>
      </c>
      <c r="AQ61" s="168">
        <v>30</v>
      </c>
    </row>
    <row r="62" spans="1:43" x14ac:dyDescent="0.2">
      <c r="A62" s="6">
        <v>258</v>
      </c>
      <c r="B62" s="93" t="s">
        <v>159</v>
      </c>
      <c r="C62" s="89">
        <v>6</v>
      </c>
      <c r="D62" s="87"/>
      <c r="E62" s="61" t="s">
        <v>558</v>
      </c>
      <c r="F62" s="154">
        <v>4</v>
      </c>
      <c r="G62" s="160">
        <v>0</v>
      </c>
      <c r="H62" s="169">
        <v>0</v>
      </c>
      <c r="I62" s="163" t="s">
        <v>310</v>
      </c>
      <c r="J62" s="163" t="s">
        <v>471</v>
      </c>
      <c r="K62" s="162" t="s">
        <v>416</v>
      </c>
      <c r="L62" s="61"/>
      <c r="M62" s="41">
        <v>0</v>
      </c>
      <c r="N62" s="164"/>
      <c r="P62" s="6">
        <v>258</v>
      </c>
      <c r="Q62" s="89">
        <v>7</v>
      </c>
      <c r="R62" s="87"/>
      <c r="S62" s="160">
        <v>0</v>
      </c>
      <c r="T62" s="161" t="s">
        <v>347</v>
      </c>
      <c r="U62" s="162" t="s">
        <v>416</v>
      </c>
      <c r="V62" s="41">
        <v>0</v>
      </c>
      <c r="W62" s="184"/>
      <c r="X62" s="155"/>
      <c r="Y62" s="166">
        <v>258</v>
      </c>
      <c r="Z62" s="163"/>
      <c r="AA62" s="163" t="s">
        <v>471</v>
      </c>
      <c r="AB62" s="162"/>
      <c r="AC62" s="41" t="s">
        <v>379</v>
      </c>
      <c r="AF62" s="166">
        <v>258</v>
      </c>
      <c r="AG62" s="61">
        <v>8</v>
      </c>
      <c r="AH62" s="89">
        <v>1</v>
      </c>
      <c r="AI62" s="167">
        <v>0</v>
      </c>
      <c r="AJ62" s="154"/>
      <c r="AL62" s="166">
        <v>258</v>
      </c>
      <c r="AM62" s="159">
        <v>6</v>
      </c>
      <c r="AP62" s="166">
        <v>258</v>
      </c>
      <c r="AQ62" s="168">
        <v>10</v>
      </c>
    </row>
    <row r="63" spans="1:43" x14ac:dyDescent="0.2">
      <c r="A63" s="6">
        <v>259</v>
      </c>
      <c r="B63" s="93" t="s">
        <v>161</v>
      </c>
      <c r="C63" s="89">
        <v>2</v>
      </c>
      <c r="D63" s="87"/>
      <c r="E63" s="61" t="s">
        <v>309</v>
      </c>
      <c r="F63" s="154">
        <v>1</v>
      </c>
      <c r="G63" s="160">
        <v>0</v>
      </c>
      <c r="H63" s="169">
        <v>0</v>
      </c>
      <c r="I63" s="163">
        <v>0</v>
      </c>
      <c r="J63" s="163" t="s">
        <v>382</v>
      </c>
      <c r="K63" s="162" t="s">
        <v>419</v>
      </c>
      <c r="L63" s="61"/>
      <c r="M63" s="41" t="s">
        <v>323</v>
      </c>
      <c r="N63" s="164"/>
      <c r="P63" s="6">
        <v>259</v>
      </c>
      <c r="Q63" s="89">
        <v>3</v>
      </c>
      <c r="R63" s="87"/>
      <c r="S63" s="160" t="s">
        <v>328</v>
      </c>
      <c r="T63" s="161" t="s">
        <v>353</v>
      </c>
      <c r="U63" s="162" t="s">
        <v>429</v>
      </c>
      <c r="V63" s="41" t="s">
        <v>321</v>
      </c>
      <c r="W63" s="184"/>
      <c r="X63" s="155"/>
      <c r="Y63" s="166">
        <v>259</v>
      </c>
      <c r="Z63" s="163"/>
      <c r="AA63" s="163" t="s">
        <v>471</v>
      </c>
      <c r="AB63" s="162"/>
      <c r="AC63" s="41" t="s">
        <v>379</v>
      </c>
      <c r="AF63" s="166">
        <v>259</v>
      </c>
      <c r="AG63" s="61">
        <v>7</v>
      </c>
      <c r="AH63" s="89">
        <v>1</v>
      </c>
      <c r="AI63" s="167">
        <v>0</v>
      </c>
      <c r="AJ63" s="154"/>
      <c r="AL63" s="166">
        <v>259</v>
      </c>
      <c r="AM63" s="159">
        <v>4</v>
      </c>
      <c r="AP63" s="166">
        <v>259</v>
      </c>
      <c r="AQ63" s="168">
        <v>20</v>
      </c>
    </row>
    <row r="64" spans="1:43" x14ac:dyDescent="0.2">
      <c r="A64" s="17">
        <v>260</v>
      </c>
      <c r="B64" s="94" t="s">
        <v>163</v>
      </c>
      <c r="C64" s="97">
        <v>7</v>
      </c>
      <c r="D64" s="95"/>
      <c r="E64" s="68" t="s">
        <v>309</v>
      </c>
      <c r="F64" s="252">
        <v>1</v>
      </c>
      <c r="G64" s="173">
        <v>0</v>
      </c>
      <c r="H64" s="178" t="s">
        <v>351</v>
      </c>
      <c r="I64" s="177" t="s">
        <v>329</v>
      </c>
      <c r="J64" s="177" t="s">
        <v>471</v>
      </c>
      <c r="K64" s="176" t="s">
        <v>416</v>
      </c>
      <c r="L64" s="68"/>
      <c r="M64" s="175" t="s">
        <v>323</v>
      </c>
      <c r="N64" s="164"/>
      <c r="P64" s="17">
        <v>260</v>
      </c>
      <c r="Q64" s="97">
        <v>7</v>
      </c>
      <c r="R64" s="95"/>
      <c r="S64" s="173" t="s">
        <v>329</v>
      </c>
      <c r="T64" s="178">
        <v>0</v>
      </c>
      <c r="U64" s="176" t="s">
        <v>320</v>
      </c>
      <c r="V64" s="175" t="s">
        <v>321</v>
      </c>
      <c r="W64" s="184"/>
      <c r="X64" s="155"/>
      <c r="Y64" s="179">
        <v>260</v>
      </c>
      <c r="Z64" s="177"/>
      <c r="AA64" s="177">
        <v>0</v>
      </c>
      <c r="AB64" s="176"/>
      <c r="AC64" s="175" t="s">
        <v>381</v>
      </c>
      <c r="AF64" s="179">
        <v>260</v>
      </c>
      <c r="AG64" s="68">
        <v>7</v>
      </c>
      <c r="AH64" s="97">
        <v>1</v>
      </c>
      <c r="AI64" s="180">
        <v>40</v>
      </c>
      <c r="AJ64" s="154"/>
      <c r="AL64" s="179">
        <v>260</v>
      </c>
      <c r="AM64" s="172">
        <v>3</v>
      </c>
      <c r="AP64" s="179">
        <v>260</v>
      </c>
      <c r="AQ64" s="181">
        <v>40</v>
      </c>
    </row>
    <row r="65" spans="1:43" x14ac:dyDescent="0.2">
      <c r="A65" s="3">
        <v>261</v>
      </c>
      <c r="B65" s="80" t="s">
        <v>165</v>
      </c>
      <c r="C65" s="83">
        <v>3</v>
      </c>
      <c r="D65" s="81"/>
      <c r="E65" s="56" t="s">
        <v>558</v>
      </c>
      <c r="F65" s="251">
        <v>1</v>
      </c>
      <c r="G65" s="147">
        <v>0</v>
      </c>
      <c r="H65" s="182">
        <v>0</v>
      </c>
      <c r="I65" s="152">
        <v>0</v>
      </c>
      <c r="J65" s="151">
        <v>0</v>
      </c>
      <c r="K65" s="150" t="s">
        <v>416</v>
      </c>
      <c r="L65" s="56"/>
      <c r="M65" s="149">
        <v>0</v>
      </c>
      <c r="N65" s="153"/>
      <c r="P65" s="3">
        <v>261</v>
      </c>
      <c r="Q65" s="83">
        <v>5</v>
      </c>
      <c r="R65" s="81"/>
      <c r="S65" s="104">
        <v>0</v>
      </c>
      <c r="T65" s="148" t="s">
        <v>348</v>
      </c>
      <c r="U65" s="150" t="s">
        <v>419</v>
      </c>
      <c r="V65" s="149" t="s">
        <v>310</v>
      </c>
      <c r="W65" s="184"/>
      <c r="X65" s="155"/>
      <c r="Y65" s="156">
        <v>261</v>
      </c>
      <c r="Z65" s="152" t="s">
        <v>310</v>
      </c>
      <c r="AA65" s="151">
        <v>0</v>
      </c>
      <c r="AB65" s="150"/>
      <c r="AC65" s="149" t="s">
        <v>321</v>
      </c>
      <c r="AF65" s="156">
        <v>261</v>
      </c>
      <c r="AG65" s="56">
        <v>8</v>
      </c>
      <c r="AH65" s="83">
        <v>7</v>
      </c>
      <c r="AI65" s="157">
        <v>15</v>
      </c>
      <c r="AJ65" s="154"/>
      <c r="AL65" s="156">
        <v>261</v>
      </c>
      <c r="AM65" s="146">
        <v>7</v>
      </c>
      <c r="AP65" s="156">
        <v>261</v>
      </c>
      <c r="AQ65" s="158">
        <v>50</v>
      </c>
    </row>
    <row r="66" spans="1:43" x14ac:dyDescent="0.2">
      <c r="A66" s="6">
        <v>262</v>
      </c>
      <c r="B66" s="86" t="s">
        <v>168</v>
      </c>
      <c r="C66" s="89">
        <v>2</v>
      </c>
      <c r="D66" s="87"/>
      <c r="E66" s="61" t="s">
        <v>558</v>
      </c>
      <c r="F66" s="154">
        <v>1</v>
      </c>
      <c r="G66" s="160">
        <v>0</v>
      </c>
      <c r="H66" s="169">
        <v>0</v>
      </c>
      <c r="I66" s="163" t="s">
        <v>323</v>
      </c>
      <c r="J66" s="163" t="s">
        <v>471</v>
      </c>
      <c r="K66" s="162" t="s">
        <v>416</v>
      </c>
      <c r="L66" s="61"/>
      <c r="M66" s="41">
        <v>0</v>
      </c>
      <c r="N66" s="164"/>
      <c r="P66" s="6">
        <v>262</v>
      </c>
      <c r="Q66" s="89">
        <v>5</v>
      </c>
      <c r="R66" s="87"/>
      <c r="S66" s="165">
        <v>0</v>
      </c>
      <c r="T66" s="161">
        <v>0</v>
      </c>
      <c r="U66" s="162" t="s">
        <v>416</v>
      </c>
      <c r="V66" s="41" t="s">
        <v>381</v>
      </c>
      <c r="W66" s="184"/>
      <c r="X66" s="155"/>
      <c r="Y66" s="166">
        <v>262</v>
      </c>
      <c r="Z66" s="163"/>
      <c r="AA66" s="163">
        <v>0</v>
      </c>
      <c r="AB66" s="162"/>
      <c r="AC66" s="41" t="s">
        <v>321</v>
      </c>
      <c r="AF66" s="166">
        <v>262</v>
      </c>
      <c r="AG66" s="61">
        <v>6</v>
      </c>
      <c r="AH66" s="89">
        <v>1</v>
      </c>
      <c r="AI66" s="167">
        <v>0</v>
      </c>
      <c r="AJ66" s="154"/>
      <c r="AL66" s="166">
        <v>262</v>
      </c>
      <c r="AM66" s="159">
        <v>4</v>
      </c>
      <c r="AP66" s="166">
        <v>262</v>
      </c>
      <c r="AQ66" s="168">
        <v>10</v>
      </c>
    </row>
    <row r="67" spans="1:43" x14ac:dyDescent="0.2">
      <c r="A67" s="6">
        <v>263</v>
      </c>
      <c r="B67" s="86" t="s">
        <v>168</v>
      </c>
      <c r="C67" s="89">
        <v>2</v>
      </c>
      <c r="D67" s="87"/>
      <c r="E67" s="61" t="s">
        <v>558</v>
      </c>
      <c r="F67" s="154">
        <v>1</v>
      </c>
      <c r="G67" s="160">
        <v>0</v>
      </c>
      <c r="H67" s="161" t="s">
        <v>353</v>
      </c>
      <c r="I67" s="163" t="s">
        <v>475</v>
      </c>
      <c r="J67" s="163" t="s">
        <v>471</v>
      </c>
      <c r="K67" s="162" t="s">
        <v>416</v>
      </c>
      <c r="L67" s="61"/>
      <c r="M67" s="41">
        <v>0</v>
      </c>
      <c r="N67" s="164"/>
      <c r="P67" s="6">
        <v>263</v>
      </c>
      <c r="Q67" s="89">
        <v>6</v>
      </c>
      <c r="R67" s="87"/>
      <c r="S67" s="165" t="s">
        <v>330</v>
      </c>
      <c r="T67" s="161">
        <v>0</v>
      </c>
      <c r="U67" s="162" t="s">
        <v>416</v>
      </c>
      <c r="V67" s="41" t="s">
        <v>381</v>
      </c>
      <c r="W67" s="184"/>
      <c r="X67" s="155"/>
      <c r="Y67" s="166">
        <v>263</v>
      </c>
      <c r="Z67" s="163"/>
      <c r="AA67" s="163" t="s">
        <v>471</v>
      </c>
      <c r="AB67" s="162"/>
      <c r="AC67" s="41" t="s">
        <v>380</v>
      </c>
      <c r="AF67" s="166">
        <v>263</v>
      </c>
      <c r="AG67" s="61">
        <v>7</v>
      </c>
      <c r="AH67" s="89">
        <v>1</v>
      </c>
      <c r="AI67" s="167">
        <v>45</v>
      </c>
      <c r="AJ67" s="154"/>
      <c r="AL67" s="166">
        <v>263</v>
      </c>
      <c r="AM67" s="159">
        <v>3</v>
      </c>
      <c r="AP67" s="166">
        <v>263</v>
      </c>
      <c r="AQ67" s="168">
        <v>60</v>
      </c>
    </row>
    <row r="68" spans="1:43" x14ac:dyDescent="0.2">
      <c r="A68" s="6">
        <v>264</v>
      </c>
      <c r="B68" s="86" t="s">
        <v>171</v>
      </c>
      <c r="C68" s="89">
        <v>4</v>
      </c>
      <c r="D68" s="87"/>
      <c r="E68" s="61" t="s">
        <v>308</v>
      </c>
      <c r="F68" s="154">
        <v>4</v>
      </c>
      <c r="G68" s="160">
        <v>0</v>
      </c>
      <c r="H68" s="161" t="s">
        <v>358</v>
      </c>
      <c r="I68" s="163" t="s">
        <v>438</v>
      </c>
      <c r="J68" s="163" t="s">
        <v>382</v>
      </c>
      <c r="K68" s="162" t="s">
        <v>431</v>
      </c>
      <c r="L68" s="61"/>
      <c r="M68" s="41" t="s">
        <v>310</v>
      </c>
      <c r="N68" s="164"/>
      <c r="P68" s="6">
        <v>264</v>
      </c>
      <c r="Q68" s="89">
        <v>7</v>
      </c>
      <c r="R68" s="87"/>
      <c r="S68" s="165" t="s">
        <v>322</v>
      </c>
      <c r="T68" s="169" t="s">
        <v>347</v>
      </c>
      <c r="U68" s="162" t="s">
        <v>444</v>
      </c>
      <c r="V68" s="41" t="s">
        <v>310</v>
      </c>
      <c r="W68" s="184"/>
      <c r="X68" s="170"/>
      <c r="Y68" s="166">
        <v>264</v>
      </c>
      <c r="Z68" s="163"/>
      <c r="AA68" s="163" t="s">
        <v>471</v>
      </c>
      <c r="AB68" s="162" t="s">
        <v>308</v>
      </c>
      <c r="AC68" s="41" t="s">
        <v>321</v>
      </c>
      <c r="AF68" s="166">
        <v>264</v>
      </c>
      <c r="AG68" s="61">
        <v>5</v>
      </c>
      <c r="AH68" s="89">
        <v>1</v>
      </c>
      <c r="AI68" s="167">
        <v>40</v>
      </c>
      <c r="AJ68" s="154"/>
      <c r="AL68" s="166">
        <v>264</v>
      </c>
      <c r="AM68" s="159">
        <v>3</v>
      </c>
      <c r="AP68" s="166">
        <v>264</v>
      </c>
      <c r="AQ68" s="168">
        <v>40</v>
      </c>
    </row>
    <row r="69" spans="1:43" x14ac:dyDescent="0.2">
      <c r="A69" s="6">
        <v>265</v>
      </c>
      <c r="B69" s="92" t="s">
        <v>174</v>
      </c>
      <c r="C69" s="89">
        <v>3</v>
      </c>
      <c r="D69" s="87"/>
      <c r="E69" s="61" t="s">
        <v>321</v>
      </c>
      <c r="F69" s="154">
        <v>1</v>
      </c>
      <c r="G69" s="160">
        <v>0</v>
      </c>
      <c r="H69" s="169">
        <v>0</v>
      </c>
      <c r="I69" s="163" t="s">
        <v>310</v>
      </c>
      <c r="J69" s="163" t="s">
        <v>382</v>
      </c>
      <c r="K69" s="162" t="s">
        <v>419</v>
      </c>
      <c r="L69" s="61" t="s">
        <v>456</v>
      </c>
      <c r="M69" s="41" t="s">
        <v>323</v>
      </c>
      <c r="N69" s="164"/>
      <c r="P69" s="6">
        <v>265</v>
      </c>
      <c r="Q69" s="89">
        <v>7</v>
      </c>
      <c r="R69" s="87" t="s">
        <v>308</v>
      </c>
      <c r="S69" s="160">
        <v>0</v>
      </c>
      <c r="T69" s="161">
        <v>0</v>
      </c>
      <c r="U69" s="162" t="s">
        <v>416</v>
      </c>
      <c r="V69" s="41">
        <v>0</v>
      </c>
      <c r="W69" s="184"/>
      <c r="X69" s="155"/>
      <c r="Y69" s="166">
        <v>265</v>
      </c>
      <c r="Z69" s="163"/>
      <c r="AA69" s="163" t="s">
        <v>471</v>
      </c>
      <c r="AB69" s="162"/>
      <c r="AC69" s="41" t="s">
        <v>310</v>
      </c>
      <c r="AF69" s="166">
        <v>265</v>
      </c>
      <c r="AG69" s="61">
        <v>7</v>
      </c>
      <c r="AH69" s="89">
        <v>1</v>
      </c>
      <c r="AI69" s="167">
        <v>0</v>
      </c>
      <c r="AJ69" s="154"/>
      <c r="AL69" s="166">
        <v>265</v>
      </c>
      <c r="AM69" s="159">
        <v>2</v>
      </c>
      <c r="AP69" s="166">
        <v>265</v>
      </c>
      <c r="AQ69" s="168">
        <v>30</v>
      </c>
    </row>
    <row r="70" spans="1:43" x14ac:dyDescent="0.2">
      <c r="A70" s="6">
        <v>266</v>
      </c>
      <c r="B70" s="86" t="s">
        <v>176</v>
      </c>
      <c r="C70" s="89">
        <v>7</v>
      </c>
      <c r="D70" s="87"/>
      <c r="E70" s="61" t="s">
        <v>328</v>
      </c>
      <c r="F70" s="154">
        <v>1</v>
      </c>
      <c r="G70" s="165" t="s">
        <v>320</v>
      </c>
      <c r="H70" s="169">
        <v>0</v>
      </c>
      <c r="I70" s="163" t="s">
        <v>327</v>
      </c>
      <c r="J70" s="163" t="s">
        <v>382</v>
      </c>
      <c r="K70" s="162" t="s">
        <v>416</v>
      </c>
      <c r="L70" s="61"/>
      <c r="M70" s="41">
        <v>0</v>
      </c>
      <c r="N70" s="164"/>
      <c r="P70" s="6">
        <v>266</v>
      </c>
      <c r="Q70" s="89">
        <v>7</v>
      </c>
      <c r="R70" s="87"/>
      <c r="S70" s="160">
        <v>0</v>
      </c>
      <c r="T70" s="161" t="s">
        <v>351</v>
      </c>
      <c r="U70" s="162" t="s">
        <v>445</v>
      </c>
      <c r="V70" s="41" t="s">
        <v>323</v>
      </c>
      <c r="W70" s="184"/>
      <c r="X70" s="155"/>
      <c r="Y70" s="166">
        <v>266</v>
      </c>
      <c r="Z70" s="163"/>
      <c r="AA70" s="163">
        <v>0</v>
      </c>
      <c r="AB70" s="162"/>
      <c r="AC70" s="41">
        <v>0</v>
      </c>
      <c r="AF70" s="166">
        <v>266</v>
      </c>
      <c r="AG70" s="61">
        <v>8</v>
      </c>
      <c r="AH70" s="89">
        <v>1</v>
      </c>
      <c r="AI70" s="167">
        <v>0</v>
      </c>
      <c r="AJ70" s="154"/>
      <c r="AL70" s="166">
        <v>266</v>
      </c>
      <c r="AM70" s="159">
        <v>6</v>
      </c>
      <c r="AP70" s="166">
        <v>266</v>
      </c>
      <c r="AQ70" s="168">
        <v>10</v>
      </c>
    </row>
    <row r="71" spans="1:43" x14ac:dyDescent="0.2">
      <c r="A71" s="6">
        <v>267</v>
      </c>
      <c r="B71" s="93" t="s">
        <v>176</v>
      </c>
      <c r="C71" s="89">
        <v>7</v>
      </c>
      <c r="D71" s="87"/>
      <c r="E71" s="61" t="s">
        <v>451</v>
      </c>
      <c r="F71" s="154">
        <v>2</v>
      </c>
      <c r="G71" s="160" t="s">
        <v>320</v>
      </c>
      <c r="H71" s="169">
        <v>0</v>
      </c>
      <c r="I71" s="163" t="s">
        <v>327</v>
      </c>
      <c r="J71" s="163" t="s">
        <v>379</v>
      </c>
      <c r="K71" s="162" t="s">
        <v>416</v>
      </c>
      <c r="L71" s="61"/>
      <c r="M71" s="41">
        <v>0</v>
      </c>
      <c r="N71" s="164"/>
      <c r="P71" s="6">
        <v>267</v>
      </c>
      <c r="Q71" s="89">
        <v>1</v>
      </c>
      <c r="R71" s="87"/>
      <c r="S71" s="160">
        <v>0</v>
      </c>
      <c r="T71" s="161" t="s">
        <v>353</v>
      </c>
      <c r="U71" s="162" t="s">
        <v>445</v>
      </c>
      <c r="V71" s="41" t="s">
        <v>323</v>
      </c>
      <c r="W71" s="184"/>
      <c r="X71" s="155"/>
      <c r="Y71" s="166">
        <v>267</v>
      </c>
      <c r="Z71" s="163"/>
      <c r="AA71" s="163">
        <v>0</v>
      </c>
      <c r="AB71" s="162"/>
      <c r="AC71" s="41" t="s">
        <v>323</v>
      </c>
      <c r="AF71" s="166">
        <v>267</v>
      </c>
      <c r="AG71" s="61">
        <v>7</v>
      </c>
      <c r="AH71" s="89">
        <v>1</v>
      </c>
      <c r="AI71" s="167">
        <v>0</v>
      </c>
      <c r="AJ71" s="154"/>
      <c r="AL71" s="166">
        <v>267</v>
      </c>
      <c r="AM71" s="159">
        <v>6</v>
      </c>
      <c r="AP71" s="166">
        <v>267</v>
      </c>
      <c r="AQ71" s="168">
        <v>10</v>
      </c>
    </row>
    <row r="72" spans="1:43" x14ac:dyDescent="0.2">
      <c r="A72" s="6">
        <v>268</v>
      </c>
      <c r="B72" s="93" t="s">
        <v>176</v>
      </c>
      <c r="C72" s="89">
        <v>6</v>
      </c>
      <c r="D72" s="87"/>
      <c r="E72" s="61" t="s">
        <v>308</v>
      </c>
      <c r="F72" s="154">
        <v>1</v>
      </c>
      <c r="G72" s="160" t="s">
        <v>322</v>
      </c>
      <c r="H72" s="169">
        <v>0</v>
      </c>
      <c r="I72" s="163" t="s">
        <v>327</v>
      </c>
      <c r="J72" s="163" t="s">
        <v>382</v>
      </c>
      <c r="K72" s="162" t="s">
        <v>416</v>
      </c>
      <c r="L72" s="61"/>
      <c r="M72" s="41">
        <v>0</v>
      </c>
      <c r="N72" s="164"/>
      <c r="P72" s="6">
        <v>268</v>
      </c>
      <c r="Q72" s="89">
        <v>1</v>
      </c>
      <c r="R72" s="87"/>
      <c r="S72" s="160">
        <v>0</v>
      </c>
      <c r="T72" s="161" t="s">
        <v>347</v>
      </c>
      <c r="U72" s="162" t="s">
        <v>445</v>
      </c>
      <c r="V72" s="41">
        <v>0</v>
      </c>
      <c r="W72" s="184"/>
      <c r="X72" s="155"/>
      <c r="Y72" s="166">
        <v>268</v>
      </c>
      <c r="Z72" s="163"/>
      <c r="AA72" s="163">
        <v>0</v>
      </c>
      <c r="AB72" s="162"/>
      <c r="AC72" s="41" t="s">
        <v>323</v>
      </c>
      <c r="AF72" s="166">
        <v>268</v>
      </c>
      <c r="AG72" s="61">
        <v>6</v>
      </c>
      <c r="AH72" s="89">
        <v>1</v>
      </c>
      <c r="AI72" s="167">
        <v>60</v>
      </c>
      <c r="AJ72" s="154"/>
      <c r="AL72" s="166">
        <v>268</v>
      </c>
      <c r="AM72" s="159">
        <v>5</v>
      </c>
      <c r="AP72" s="166">
        <v>268</v>
      </c>
      <c r="AQ72" s="168">
        <v>20</v>
      </c>
    </row>
    <row r="73" spans="1:43" x14ac:dyDescent="0.2">
      <c r="A73" s="6">
        <v>269</v>
      </c>
      <c r="B73" s="93" t="s">
        <v>180</v>
      </c>
      <c r="C73" s="89">
        <v>7</v>
      </c>
      <c r="D73" s="87"/>
      <c r="E73" s="61" t="s">
        <v>328</v>
      </c>
      <c r="F73" s="154">
        <v>1</v>
      </c>
      <c r="G73" s="160" t="s">
        <v>322</v>
      </c>
      <c r="H73" s="161" t="s">
        <v>353</v>
      </c>
      <c r="I73" s="163" t="s">
        <v>383</v>
      </c>
      <c r="J73" s="163" t="s">
        <v>438</v>
      </c>
      <c r="K73" s="162" t="s">
        <v>419</v>
      </c>
      <c r="L73" s="61"/>
      <c r="M73" s="41">
        <v>0</v>
      </c>
      <c r="N73" s="164"/>
      <c r="P73" s="6">
        <v>269</v>
      </c>
      <c r="Q73" s="89">
        <v>1</v>
      </c>
      <c r="R73" s="87"/>
      <c r="S73" s="160">
        <v>0</v>
      </c>
      <c r="T73" s="161">
        <v>0</v>
      </c>
      <c r="U73" s="162" t="s">
        <v>310</v>
      </c>
      <c r="V73" s="41">
        <v>0</v>
      </c>
      <c r="W73" s="184"/>
      <c r="X73" s="155"/>
      <c r="Y73" s="166">
        <v>269</v>
      </c>
      <c r="Z73" s="163"/>
      <c r="AA73" s="163" t="s">
        <v>308</v>
      </c>
      <c r="AB73" s="162"/>
      <c r="AC73" s="41" t="s">
        <v>379</v>
      </c>
      <c r="AF73" s="166">
        <v>269</v>
      </c>
      <c r="AG73" s="61">
        <v>6</v>
      </c>
      <c r="AH73" s="89">
        <v>1</v>
      </c>
      <c r="AI73" s="167">
        <v>40</v>
      </c>
      <c r="AJ73" s="154"/>
      <c r="AL73" s="166">
        <v>269</v>
      </c>
      <c r="AM73" s="159">
        <v>2</v>
      </c>
      <c r="AP73" s="166">
        <v>269</v>
      </c>
      <c r="AQ73" s="168">
        <v>20</v>
      </c>
    </row>
    <row r="74" spans="1:43" x14ac:dyDescent="0.2">
      <c r="A74" s="17">
        <v>270</v>
      </c>
      <c r="B74" s="94" t="s">
        <v>182</v>
      </c>
      <c r="C74" s="97">
        <v>7</v>
      </c>
      <c r="D74" s="95"/>
      <c r="E74" s="68" t="s">
        <v>308</v>
      </c>
      <c r="F74" s="252">
        <v>3</v>
      </c>
      <c r="G74" s="173">
        <v>0</v>
      </c>
      <c r="H74" s="174">
        <v>0</v>
      </c>
      <c r="I74" s="177" t="s">
        <v>383</v>
      </c>
      <c r="J74" s="177" t="s">
        <v>328</v>
      </c>
      <c r="K74" s="176" t="s">
        <v>431</v>
      </c>
      <c r="L74" s="68"/>
      <c r="M74" s="175" t="s">
        <v>380</v>
      </c>
      <c r="N74" s="164"/>
      <c r="P74" s="17">
        <v>270</v>
      </c>
      <c r="Q74" s="97">
        <v>1</v>
      </c>
      <c r="R74" s="95"/>
      <c r="S74" s="173">
        <v>0</v>
      </c>
      <c r="T74" s="178" t="s">
        <v>355</v>
      </c>
      <c r="U74" s="176" t="s">
        <v>416</v>
      </c>
      <c r="V74" s="175">
        <v>0</v>
      </c>
      <c r="W74" s="184"/>
      <c r="X74" s="155"/>
      <c r="Y74" s="179">
        <v>270</v>
      </c>
      <c r="Z74" s="177"/>
      <c r="AA74" s="177">
        <v>0</v>
      </c>
      <c r="AB74" s="176"/>
      <c r="AC74" s="175" t="s">
        <v>310</v>
      </c>
      <c r="AF74" s="179">
        <v>270</v>
      </c>
      <c r="AG74" s="68">
        <v>0</v>
      </c>
      <c r="AH74" s="97">
        <v>1</v>
      </c>
      <c r="AI74" s="180">
        <v>0</v>
      </c>
      <c r="AJ74" s="154"/>
      <c r="AL74" s="179">
        <v>270</v>
      </c>
      <c r="AM74" s="172">
        <v>2</v>
      </c>
      <c r="AP74" s="179">
        <v>270</v>
      </c>
      <c r="AQ74" s="181">
        <v>20</v>
      </c>
    </row>
    <row r="75" spans="1:43" x14ac:dyDescent="0.2">
      <c r="A75" s="3">
        <v>271</v>
      </c>
      <c r="B75" s="80" t="s">
        <v>186</v>
      </c>
      <c r="C75" s="83">
        <v>5</v>
      </c>
      <c r="D75" s="81"/>
      <c r="E75" s="56" t="s">
        <v>308</v>
      </c>
      <c r="F75" s="251">
        <v>2</v>
      </c>
      <c r="G75" s="147" t="s">
        <v>323</v>
      </c>
      <c r="H75" s="148" t="s">
        <v>355</v>
      </c>
      <c r="I75" s="152" t="s">
        <v>481</v>
      </c>
      <c r="J75" s="151">
        <v>0</v>
      </c>
      <c r="K75" s="150" t="s">
        <v>430</v>
      </c>
      <c r="L75" s="56"/>
      <c r="M75" s="149" t="s">
        <v>310</v>
      </c>
      <c r="N75" s="153"/>
      <c r="P75" s="3">
        <v>271</v>
      </c>
      <c r="Q75" s="83">
        <v>1</v>
      </c>
      <c r="R75" s="81"/>
      <c r="S75" s="104">
        <v>0</v>
      </c>
      <c r="T75" s="148" t="s">
        <v>360</v>
      </c>
      <c r="U75" s="150" t="s">
        <v>416</v>
      </c>
      <c r="V75" s="149" t="s">
        <v>310</v>
      </c>
      <c r="W75" s="184"/>
      <c r="X75" s="155"/>
      <c r="Y75" s="156">
        <v>271</v>
      </c>
      <c r="Z75" s="152"/>
      <c r="AA75" s="151">
        <v>0</v>
      </c>
      <c r="AB75" s="150"/>
      <c r="AC75" s="149" t="s">
        <v>381</v>
      </c>
      <c r="AF75" s="156">
        <v>271</v>
      </c>
      <c r="AG75" s="56">
        <v>7</v>
      </c>
      <c r="AH75" s="83">
        <v>1</v>
      </c>
      <c r="AI75" s="157">
        <v>0</v>
      </c>
      <c r="AJ75" s="154"/>
      <c r="AL75" s="156">
        <v>271</v>
      </c>
      <c r="AM75" s="146">
        <v>5</v>
      </c>
      <c r="AP75" s="156">
        <v>271</v>
      </c>
      <c r="AQ75" s="158">
        <v>20</v>
      </c>
    </row>
    <row r="76" spans="1:43" x14ac:dyDescent="0.2">
      <c r="A76" s="6">
        <v>272</v>
      </c>
      <c r="B76" s="86" t="s">
        <v>188</v>
      </c>
      <c r="C76" s="89">
        <v>3</v>
      </c>
      <c r="D76" s="87"/>
      <c r="E76" s="61" t="s">
        <v>558</v>
      </c>
      <c r="F76" s="154">
        <v>1</v>
      </c>
      <c r="G76" s="160" t="s">
        <v>321</v>
      </c>
      <c r="H76" s="161" t="s">
        <v>359</v>
      </c>
      <c r="I76" s="163">
        <v>0</v>
      </c>
      <c r="J76" s="163">
        <v>0</v>
      </c>
      <c r="K76" s="162" t="s">
        <v>419</v>
      </c>
      <c r="L76" s="61"/>
      <c r="M76" s="41">
        <v>0</v>
      </c>
      <c r="N76" s="164"/>
      <c r="P76" s="6">
        <v>272</v>
      </c>
      <c r="Q76" s="89">
        <v>1</v>
      </c>
      <c r="R76" s="87"/>
      <c r="S76" s="165">
        <v>0</v>
      </c>
      <c r="T76" s="161" t="s">
        <v>354</v>
      </c>
      <c r="U76" s="162" t="s">
        <v>446</v>
      </c>
      <c r="V76" s="41" t="s">
        <v>327</v>
      </c>
      <c r="W76" s="184"/>
      <c r="X76" s="155"/>
      <c r="Y76" s="166">
        <v>272</v>
      </c>
      <c r="Z76" s="163" t="s">
        <v>329</v>
      </c>
      <c r="AA76" s="163">
        <v>0</v>
      </c>
      <c r="AB76" s="162" t="s">
        <v>308</v>
      </c>
      <c r="AC76" s="41" t="s">
        <v>380</v>
      </c>
      <c r="AF76" s="166">
        <v>272</v>
      </c>
      <c r="AG76" s="61">
        <v>7</v>
      </c>
      <c r="AH76" s="89">
        <v>7</v>
      </c>
      <c r="AI76" s="167">
        <v>40</v>
      </c>
      <c r="AJ76" s="154"/>
      <c r="AL76" s="166">
        <v>272</v>
      </c>
      <c r="AM76" s="159">
        <v>4</v>
      </c>
      <c r="AP76" s="166">
        <v>272</v>
      </c>
      <c r="AQ76" s="168">
        <v>30</v>
      </c>
    </row>
    <row r="77" spans="1:43" x14ac:dyDescent="0.2">
      <c r="A77" s="6">
        <v>273</v>
      </c>
      <c r="B77" s="86" t="s">
        <v>192</v>
      </c>
      <c r="C77" s="89">
        <v>8</v>
      </c>
      <c r="D77" s="87"/>
      <c r="E77" s="61" t="s">
        <v>331</v>
      </c>
      <c r="F77" s="154">
        <v>3</v>
      </c>
      <c r="G77" s="160" t="s">
        <v>321</v>
      </c>
      <c r="H77" s="161" t="s">
        <v>359</v>
      </c>
      <c r="I77" s="163" t="s">
        <v>326</v>
      </c>
      <c r="J77" s="163" t="s">
        <v>379</v>
      </c>
      <c r="K77" s="162" t="s">
        <v>416</v>
      </c>
      <c r="L77" s="61"/>
      <c r="M77" s="41">
        <v>0</v>
      </c>
      <c r="N77" s="164"/>
      <c r="P77" s="6">
        <v>273</v>
      </c>
      <c r="Q77" s="89">
        <v>1</v>
      </c>
      <c r="R77" s="87"/>
      <c r="S77" s="165">
        <v>0</v>
      </c>
      <c r="T77" s="161" t="s">
        <v>360</v>
      </c>
      <c r="U77" s="162" t="s">
        <v>330</v>
      </c>
      <c r="V77" s="41" t="s">
        <v>379</v>
      </c>
      <c r="W77" s="184"/>
      <c r="X77" s="155"/>
      <c r="Y77" s="166">
        <v>273</v>
      </c>
      <c r="Z77" s="163"/>
      <c r="AA77" s="163" t="s">
        <v>331</v>
      </c>
      <c r="AB77" s="162" t="s">
        <v>439</v>
      </c>
      <c r="AC77" s="41" t="s">
        <v>380</v>
      </c>
      <c r="AF77" s="166">
        <v>273</v>
      </c>
      <c r="AG77" s="61">
        <v>0</v>
      </c>
      <c r="AH77" s="89">
        <v>5</v>
      </c>
      <c r="AI77" s="167">
        <v>40</v>
      </c>
      <c r="AJ77" s="154"/>
      <c r="AL77" s="166">
        <v>273</v>
      </c>
      <c r="AM77" s="159">
        <v>6</v>
      </c>
      <c r="AP77" s="166">
        <v>273</v>
      </c>
      <c r="AQ77" s="168">
        <v>40</v>
      </c>
    </row>
    <row r="78" spans="1:43" x14ac:dyDescent="0.2">
      <c r="A78" s="6">
        <v>274</v>
      </c>
      <c r="B78" s="86" t="s">
        <v>195</v>
      </c>
      <c r="C78" s="89">
        <v>7</v>
      </c>
      <c r="D78" s="87"/>
      <c r="E78" s="61" t="s">
        <v>331</v>
      </c>
      <c r="F78" s="154">
        <v>1</v>
      </c>
      <c r="G78" s="160" t="s">
        <v>319</v>
      </c>
      <c r="H78" s="161" t="s">
        <v>351</v>
      </c>
      <c r="I78" s="163" t="s">
        <v>328</v>
      </c>
      <c r="J78" s="163" t="s">
        <v>379</v>
      </c>
      <c r="K78" s="162" t="s">
        <v>417</v>
      </c>
      <c r="L78" s="61"/>
      <c r="M78" s="41">
        <v>0</v>
      </c>
      <c r="N78" s="164"/>
      <c r="P78" s="6">
        <v>274</v>
      </c>
      <c r="Q78" s="89">
        <v>1</v>
      </c>
      <c r="R78" s="87"/>
      <c r="S78" s="165" t="s">
        <v>326</v>
      </c>
      <c r="T78" s="169" t="s">
        <v>355</v>
      </c>
      <c r="U78" s="162" t="s">
        <v>383</v>
      </c>
      <c r="V78" s="41" t="s">
        <v>327</v>
      </c>
      <c r="W78" s="184"/>
      <c r="X78" s="170"/>
      <c r="Y78" s="166">
        <v>274</v>
      </c>
      <c r="Z78" s="163" t="s">
        <v>321</v>
      </c>
      <c r="AA78" s="163" t="s">
        <v>331</v>
      </c>
      <c r="AB78" s="162" t="s">
        <v>438</v>
      </c>
      <c r="AC78" s="41" t="s">
        <v>383</v>
      </c>
      <c r="AF78" s="166">
        <v>274</v>
      </c>
      <c r="AG78" s="61">
        <v>8</v>
      </c>
      <c r="AH78" s="89">
        <v>5</v>
      </c>
      <c r="AI78" s="167">
        <v>0</v>
      </c>
      <c r="AJ78" s="154"/>
      <c r="AL78" s="166">
        <v>274</v>
      </c>
      <c r="AM78" s="159">
        <v>5</v>
      </c>
      <c r="AP78" s="166">
        <v>274</v>
      </c>
      <c r="AQ78" s="168">
        <v>20</v>
      </c>
    </row>
    <row r="79" spans="1:43" x14ac:dyDescent="0.2">
      <c r="A79" s="6">
        <v>275</v>
      </c>
      <c r="B79" s="92" t="s">
        <v>197</v>
      </c>
      <c r="C79" s="89">
        <v>4</v>
      </c>
      <c r="D79" s="87"/>
      <c r="E79" s="61" t="s">
        <v>558</v>
      </c>
      <c r="F79" s="154">
        <v>1</v>
      </c>
      <c r="G79" s="160">
        <v>0</v>
      </c>
      <c r="H79" s="161" t="s">
        <v>353</v>
      </c>
      <c r="I79" s="163" t="s">
        <v>442</v>
      </c>
      <c r="J79" s="163">
        <v>0</v>
      </c>
      <c r="K79" s="162" t="s">
        <v>417</v>
      </c>
      <c r="L79" s="61"/>
      <c r="M79" s="41">
        <v>0</v>
      </c>
      <c r="N79" s="164"/>
      <c r="P79" s="6">
        <v>275</v>
      </c>
      <c r="Q79" s="89">
        <v>5</v>
      </c>
      <c r="R79" s="87"/>
      <c r="S79" s="160">
        <v>0</v>
      </c>
      <c r="T79" s="161" t="s">
        <v>365</v>
      </c>
      <c r="U79" s="162" t="s">
        <v>383</v>
      </c>
      <c r="V79" s="41" t="s">
        <v>321</v>
      </c>
      <c r="W79" s="184"/>
      <c r="X79" s="155"/>
      <c r="Y79" s="166">
        <v>275</v>
      </c>
      <c r="Z79" s="163"/>
      <c r="AA79" s="163">
        <v>0</v>
      </c>
      <c r="AB79" s="162"/>
      <c r="AC79" s="41" t="s">
        <v>380</v>
      </c>
      <c r="AF79" s="166">
        <v>275</v>
      </c>
      <c r="AG79" s="61">
        <v>7</v>
      </c>
      <c r="AH79" s="89">
        <v>1</v>
      </c>
      <c r="AI79" s="167">
        <v>0</v>
      </c>
      <c r="AJ79" s="154"/>
      <c r="AL79" s="166">
        <v>275</v>
      </c>
      <c r="AM79" s="159">
        <v>6</v>
      </c>
      <c r="AP79" s="166">
        <v>275</v>
      </c>
      <c r="AQ79" s="168">
        <v>30</v>
      </c>
    </row>
    <row r="80" spans="1:43" x14ac:dyDescent="0.2">
      <c r="A80" s="6">
        <v>276</v>
      </c>
      <c r="B80" s="86" t="s">
        <v>200</v>
      </c>
      <c r="C80" s="89">
        <v>6</v>
      </c>
      <c r="D80" s="87"/>
      <c r="E80" s="61" t="s">
        <v>309</v>
      </c>
      <c r="F80" s="154">
        <v>3</v>
      </c>
      <c r="G80" s="165">
        <v>0</v>
      </c>
      <c r="H80" s="169">
        <v>0</v>
      </c>
      <c r="I80" s="163" t="s">
        <v>322</v>
      </c>
      <c r="J80" s="163" t="s">
        <v>451</v>
      </c>
      <c r="K80" s="162" t="s">
        <v>419</v>
      </c>
      <c r="L80" s="61"/>
      <c r="M80" s="41" t="s">
        <v>323</v>
      </c>
      <c r="N80" s="164"/>
      <c r="P80" s="6">
        <v>276</v>
      </c>
      <c r="Q80" s="89">
        <v>1</v>
      </c>
      <c r="R80" s="87"/>
      <c r="S80" s="160">
        <v>0</v>
      </c>
      <c r="T80" s="161">
        <v>0</v>
      </c>
      <c r="U80" s="162" t="s">
        <v>447</v>
      </c>
      <c r="V80" s="41" t="s">
        <v>382</v>
      </c>
      <c r="W80" s="184"/>
      <c r="X80" s="155"/>
      <c r="Y80" s="166">
        <v>276</v>
      </c>
      <c r="Z80" s="163"/>
      <c r="AA80" s="163">
        <v>0</v>
      </c>
      <c r="AB80" s="162"/>
      <c r="AC80" s="41" t="s">
        <v>381</v>
      </c>
      <c r="AF80" s="166">
        <v>276</v>
      </c>
      <c r="AG80" s="61">
        <v>7</v>
      </c>
      <c r="AH80" s="89">
        <v>1</v>
      </c>
      <c r="AI80" s="167">
        <v>0</v>
      </c>
      <c r="AJ80" s="154"/>
      <c r="AL80" s="166">
        <v>276</v>
      </c>
      <c r="AM80" s="159">
        <v>4</v>
      </c>
      <c r="AP80" s="166">
        <v>276</v>
      </c>
      <c r="AQ80" s="168">
        <v>20</v>
      </c>
    </row>
    <row r="81" spans="1:43" x14ac:dyDescent="0.2">
      <c r="A81" s="6">
        <v>277</v>
      </c>
      <c r="B81" s="93" t="s">
        <v>203</v>
      </c>
      <c r="C81" s="89">
        <v>3</v>
      </c>
      <c r="D81" s="87"/>
      <c r="E81" s="61" t="s">
        <v>558</v>
      </c>
      <c r="F81" s="154">
        <v>1</v>
      </c>
      <c r="G81" s="160">
        <v>0</v>
      </c>
      <c r="H81" s="169">
        <v>0</v>
      </c>
      <c r="I81" s="163">
        <v>0</v>
      </c>
      <c r="J81" s="163" t="s">
        <v>471</v>
      </c>
      <c r="K81" s="162" t="s">
        <v>416</v>
      </c>
      <c r="L81" s="61"/>
      <c r="M81" s="41" t="s">
        <v>310</v>
      </c>
      <c r="N81" s="164"/>
      <c r="P81" s="6">
        <v>277</v>
      </c>
      <c r="Q81" s="89">
        <v>5</v>
      </c>
      <c r="R81" s="87"/>
      <c r="S81" s="160">
        <v>0</v>
      </c>
      <c r="T81" s="161">
        <v>0</v>
      </c>
      <c r="U81" s="162" t="s">
        <v>429</v>
      </c>
      <c r="V81" s="41">
        <v>0</v>
      </c>
      <c r="W81" s="184"/>
      <c r="X81" s="155"/>
      <c r="Y81" s="166">
        <v>277</v>
      </c>
      <c r="Z81" s="163"/>
      <c r="AA81" s="163">
        <v>0</v>
      </c>
      <c r="AB81" s="162"/>
      <c r="AC81" s="41">
        <v>0</v>
      </c>
      <c r="AF81" s="166">
        <v>277</v>
      </c>
      <c r="AG81" s="61">
        <v>7</v>
      </c>
      <c r="AH81" s="89">
        <v>7</v>
      </c>
      <c r="AI81" s="167">
        <v>0</v>
      </c>
      <c r="AJ81" s="154"/>
      <c r="AL81" s="166">
        <v>277</v>
      </c>
      <c r="AM81" s="159">
        <v>4</v>
      </c>
      <c r="AP81" s="166">
        <v>277</v>
      </c>
      <c r="AQ81" s="168">
        <v>50</v>
      </c>
    </row>
    <row r="82" spans="1:43" x14ac:dyDescent="0.2">
      <c r="A82" s="6">
        <v>278</v>
      </c>
      <c r="B82" s="93" t="s">
        <v>206</v>
      </c>
      <c r="C82" s="89">
        <v>3</v>
      </c>
      <c r="D82" s="87"/>
      <c r="E82" s="61" t="s">
        <v>558</v>
      </c>
      <c r="F82" s="154">
        <v>1</v>
      </c>
      <c r="G82" s="160" t="s">
        <v>324</v>
      </c>
      <c r="H82" s="169">
        <v>0</v>
      </c>
      <c r="I82" s="163">
        <v>0</v>
      </c>
      <c r="J82" s="163" t="s">
        <v>471</v>
      </c>
      <c r="K82" s="162" t="s">
        <v>416</v>
      </c>
      <c r="L82" s="61"/>
      <c r="M82" s="41">
        <v>0</v>
      </c>
      <c r="N82" s="164"/>
      <c r="P82" s="6">
        <v>278</v>
      </c>
      <c r="Q82" s="89">
        <v>1</v>
      </c>
      <c r="R82" s="87"/>
      <c r="S82" s="160">
        <v>0</v>
      </c>
      <c r="T82" s="161" t="s">
        <v>360</v>
      </c>
      <c r="U82" s="162" t="s">
        <v>438</v>
      </c>
      <c r="V82" s="41">
        <v>0</v>
      </c>
      <c r="W82" s="184"/>
      <c r="X82" s="155"/>
      <c r="Y82" s="166">
        <v>278</v>
      </c>
      <c r="Z82" s="163" t="s">
        <v>321</v>
      </c>
      <c r="AA82" s="163" t="s">
        <v>309</v>
      </c>
      <c r="AB82" s="162"/>
      <c r="AC82" s="41">
        <v>0</v>
      </c>
      <c r="AF82" s="166">
        <v>278</v>
      </c>
      <c r="AG82" s="61">
        <v>8</v>
      </c>
      <c r="AH82" s="89">
        <v>5</v>
      </c>
      <c r="AI82" s="167">
        <v>20</v>
      </c>
      <c r="AJ82" s="154"/>
      <c r="AL82" s="166">
        <v>278</v>
      </c>
      <c r="AM82" s="159">
        <v>4</v>
      </c>
      <c r="AP82" s="166">
        <v>278</v>
      </c>
      <c r="AQ82" s="168">
        <v>40</v>
      </c>
    </row>
    <row r="83" spans="1:43" x14ac:dyDescent="0.2">
      <c r="A83" s="6">
        <v>279</v>
      </c>
      <c r="B83" s="93" t="s">
        <v>209</v>
      </c>
      <c r="C83" s="89">
        <v>2</v>
      </c>
      <c r="D83" s="87"/>
      <c r="E83" s="61" t="s">
        <v>558</v>
      </c>
      <c r="F83" s="154">
        <v>1</v>
      </c>
      <c r="G83" s="160">
        <v>0</v>
      </c>
      <c r="H83" s="169">
        <v>0</v>
      </c>
      <c r="I83" s="163">
        <v>0</v>
      </c>
      <c r="J83" s="163">
        <v>0</v>
      </c>
      <c r="K83" s="162" t="s">
        <v>419</v>
      </c>
      <c r="L83" s="61"/>
      <c r="M83" s="41">
        <v>0</v>
      </c>
      <c r="N83" s="164"/>
      <c r="P83" s="6">
        <v>279</v>
      </c>
      <c r="Q83" s="89">
        <v>1</v>
      </c>
      <c r="R83" s="87"/>
      <c r="S83" s="160">
        <v>0</v>
      </c>
      <c r="T83" s="161">
        <v>0</v>
      </c>
      <c r="U83" s="162" t="s">
        <v>438</v>
      </c>
      <c r="V83" s="41" t="s">
        <v>310</v>
      </c>
      <c r="W83" s="184"/>
      <c r="X83" s="155"/>
      <c r="Y83" s="166">
        <v>279</v>
      </c>
      <c r="Z83" s="163" t="s">
        <v>380</v>
      </c>
      <c r="AA83" s="163" t="s">
        <v>331</v>
      </c>
      <c r="AB83" s="162" t="s">
        <v>439</v>
      </c>
      <c r="AC83" s="41" t="s">
        <v>380</v>
      </c>
      <c r="AF83" s="166">
        <v>279</v>
      </c>
      <c r="AG83" s="61">
        <v>7</v>
      </c>
      <c r="AH83" s="89">
        <v>5</v>
      </c>
      <c r="AI83" s="167">
        <v>0</v>
      </c>
      <c r="AJ83" s="154"/>
      <c r="AL83" s="166">
        <v>279</v>
      </c>
      <c r="AM83" s="159">
        <v>5</v>
      </c>
      <c r="AP83" s="166">
        <v>279</v>
      </c>
      <c r="AQ83" s="168">
        <v>50</v>
      </c>
    </row>
    <row r="84" spans="1:43" x14ac:dyDescent="0.2">
      <c r="A84" s="17">
        <v>280</v>
      </c>
      <c r="B84" s="94" t="s">
        <v>212</v>
      </c>
      <c r="C84" s="97">
        <v>3</v>
      </c>
      <c r="D84" s="95"/>
      <c r="E84" s="68" t="s">
        <v>309</v>
      </c>
      <c r="F84" s="252">
        <v>1</v>
      </c>
      <c r="G84" s="173">
        <v>0</v>
      </c>
      <c r="H84" s="178" t="s">
        <v>351</v>
      </c>
      <c r="I84" s="177" t="s">
        <v>328</v>
      </c>
      <c r="J84" s="177" t="s">
        <v>310</v>
      </c>
      <c r="K84" s="176" t="s">
        <v>416</v>
      </c>
      <c r="L84" s="68"/>
      <c r="M84" s="175">
        <v>0</v>
      </c>
      <c r="N84" s="164"/>
      <c r="P84" s="17">
        <v>280</v>
      </c>
      <c r="Q84" s="97">
        <v>1</v>
      </c>
      <c r="R84" s="95"/>
      <c r="S84" s="173" t="s">
        <v>331</v>
      </c>
      <c r="T84" s="178" t="s">
        <v>360</v>
      </c>
      <c r="U84" s="176" t="s">
        <v>380</v>
      </c>
      <c r="V84" s="175" t="s">
        <v>323</v>
      </c>
      <c r="W84" s="184"/>
      <c r="X84" s="155"/>
      <c r="Y84" s="179">
        <v>280</v>
      </c>
      <c r="Z84" s="177"/>
      <c r="AA84" s="177">
        <v>0</v>
      </c>
      <c r="AB84" s="176"/>
      <c r="AC84" s="175" t="s">
        <v>380</v>
      </c>
      <c r="AF84" s="179">
        <v>280</v>
      </c>
      <c r="AG84" s="68">
        <v>8</v>
      </c>
      <c r="AH84" s="97">
        <v>1</v>
      </c>
      <c r="AI84" s="180">
        <v>50</v>
      </c>
      <c r="AJ84" s="154"/>
      <c r="AL84" s="179">
        <v>280</v>
      </c>
      <c r="AM84" s="172">
        <v>4</v>
      </c>
      <c r="AP84" s="179">
        <v>280</v>
      </c>
      <c r="AQ84" s="181">
        <v>20</v>
      </c>
    </row>
    <row r="85" spans="1:43" x14ac:dyDescent="0.2">
      <c r="A85" s="3">
        <v>281</v>
      </c>
      <c r="B85" s="80" t="s">
        <v>214</v>
      </c>
      <c r="C85" s="83">
        <v>7</v>
      </c>
      <c r="D85" s="81"/>
      <c r="E85" s="56" t="s">
        <v>308</v>
      </c>
      <c r="F85" s="251">
        <v>4.5</v>
      </c>
      <c r="G85" s="147">
        <v>0</v>
      </c>
      <c r="H85" s="182">
        <v>0</v>
      </c>
      <c r="I85" s="152" t="s">
        <v>481</v>
      </c>
      <c r="J85" s="151">
        <v>0</v>
      </c>
      <c r="K85" s="150" t="s">
        <v>430</v>
      </c>
      <c r="L85" s="56"/>
      <c r="M85" s="149">
        <v>0</v>
      </c>
      <c r="N85" s="153"/>
      <c r="P85" s="3">
        <v>281</v>
      </c>
      <c r="Q85" s="83">
        <v>1</v>
      </c>
      <c r="R85" s="81"/>
      <c r="S85" s="104" t="s">
        <v>329</v>
      </c>
      <c r="T85" s="148" t="s">
        <v>361</v>
      </c>
      <c r="U85" s="150" t="s">
        <v>329</v>
      </c>
      <c r="V85" s="149" t="s">
        <v>321</v>
      </c>
      <c r="W85" s="184"/>
      <c r="X85" s="155"/>
      <c r="Y85" s="156">
        <v>281</v>
      </c>
      <c r="Z85" s="152"/>
      <c r="AA85" s="151" t="s">
        <v>471</v>
      </c>
      <c r="AB85" s="150" t="s">
        <v>308</v>
      </c>
      <c r="AC85" s="149" t="s">
        <v>381</v>
      </c>
      <c r="AF85" s="156">
        <v>281</v>
      </c>
      <c r="AG85" s="56">
        <v>0</v>
      </c>
      <c r="AH85" s="83">
        <v>1</v>
      </c>
      <c r="AI85" s="157">
        <v>0</v>
      </c>
      <c r="AJ85" s="154"/>
      <c r="AL85" s="156">
        <v>281</v>
      </c>
      <c r="AM85" s="146">
        <v>4</v>
      </c>
      <c r="AP85" s="156">
        <v>281</v>
      </c>
      <c r="AQ85" s="158">
        <v>10</v>
      </c>
    </row>
    <row r="86" spans="1:43" x14ac:dyDescent="0.2">
      <c r="A86" s="6">
        <v>282</v>
      </c>
      <c r="B86" s="86" t="s">
        <v>217</v>
      </c>
      <c r="C86" s="89">
        <v>6</v>
      </c>
      <c r="D86" s="87"/>
      <c r="E86" s="61" t="s">
        <v>331</v>
      </c>
      <c r="F86" s="154">
        <v>1</v>
      </c>
      <c r="G86" s="160" t="s">
        <v>320</v>
      </c>
      <c r="H86" s="169">
        <v>0</v>
      </c>
      <c r="I86" s="163" t="s">
        <v>321</v>
      </c>
      <c r="J86" s="163" t="s">
        <v>310</v>
      </c>
      <c r="K86" s="162" t="s">
        <v>416</v>
      </c>
      <c r="L86" s="61"/>
      <c r="M86" s="41">
        <v>0</v>
      </c>
      <c r="N86" s="164"/>
      <c r="P86" s="6">
        <v>282</v>
      </c>
      <c r="Q86" s="89">
        <v>1</v>
      </c>
      <c r="R86" s="87"/>
      <c r="S86" s="165">
        <v>0</v>
      </c>
      <c r="T86" s="161" t="s">
        <v>347</v>
      </c>
      <c r="U86" s="162" t="s">
        <v>448</v>
      </c>
      <c r="V86" s="41" t="s">
        <v>310</v>
      </c>
      <c r="W86" s="184"/>
      <c r="X86" s="155"/>
      <c r="Y86" s="166">
        <v>282</v>
      </c>
      <c r="Z86" s="163"/>
      <c r="AA86" s="163">
        <v>0</v>
      </c>
      <c r="AB86" s="162"/>
      <c r="AC86" s="41" t="s">
        <v>380</v>
      </c>
      <c r="AF86" s="166">
        <v>282</v>
      </c>
      <c r="AG86" s="61">
        <v>7</v>
      </c>
      <c r="AH86" s="89">
        <v>1</v>
      </c>
      <c r="AI86" s="167">
        <v>0</v>
      </c>
      <c r="AJ86" s="154"/>
      <c r="AL86" s="166">
        <v>282</v>
      </c>
      <c r="AM86" s="159">
        <v>3</v>
      </c>
      <c r="AP86" s="166">
        <v>282</v>
      </c>
      <c r="AQ86" s="168">
        <v>20</v>
      </c>
    </row>
    <row r="87" spans="1:43" x14ac:dyDescent="0.2">
      <c r="A87" s="6">
        <v>283</v>
      </c>
      <c r="B87" s="86" t="s">
        <v>220</v>
      </c>
      <c r="C87" s="89">
        <v>3</v>
      </c>
      <c r="D87" s="87"/>
      <c r="E87" s="61" t="s">
        <v>558</v>
      </c>
      <c r="F87" s="154">
        <v>1</v>
      </c>
      <c r="G87" s="160" t="s">
        <v>320</v>
      </c>
      <c r="H87" s="169">
        <v>0</v>
      </c>
      <c r="I87" s="163" t="s">
        <v>442</v>
      </c>
      <c r="J87" s="163" t="s">
        <v>451</v>
      </c>
      <c r="K87" s="162" t="s">
        <v>423</v>
      </c>
      <c r="L87" s="61"/>
      <c r="M87" s="41">
        <v>0</v>
      </c>
      <c r="N87" s="164"/>
      <c r="P87" s="6">
        <v>283</v>
      </c>
      <c r="Q87" s="89">
        <v>1</v>
      </c>
      <c r="R87" s="87"/>
      <c r="S87" s="165">
        <v>0</v>
      </c>
      <c r="T87" s="161" t="s">
        <v>355</v>
      </c>
      <c r="U87" s="162" t="s">
        <v>383</v>
      </c>
      <c r="V87" s="41" t="s">
        <v>310</v>
      </c>
      <c r="W87" s="184"/>
      <c r="X87" s="155"/>
      <c r="Y87" s="166">
        <v>283</v>
      </c>
      <c r="Z87" s="163"/>
      <c r="AA87" s="163">
        <v>0</v>
      </c>
      <c r="AB87" s="162"/>
      <c r="AC87" s="41" t="s">
        <v>321</v>
      </c>
      <c r="AF87" s="166">
        <v>283</v>
      </c>
      <c r="AG87" s="61">
        <v>7</v>
      </c>
      <c r="AH87" s="89">
        <v>3</v>
      </c>
      <c r="AI87" s="167">
        <v>0</v>
      </c>
      <c r="AJ87" s="154"/>
      <c r="AL87" s="166">
        <v>283</v>
      </c>
      <c r="AM87" s="159">
        <v>7</v>
      </c>
      <c r="AP87" s="166">
        <v>283</v>
      </c>
      <c r="AQ87" s="168">
        <v>40</v>
      </c>
    </row>
    <row r="88" spans="1:43" x14ac:dyDescent="0.2">
      <c r="A88" s="6">
        <v>284</v>
      </c>
      <c r="B88" s="86" t="s">
        <v>223</v>
      </c>
      <c r="C88" s="89">
        <v>3</v>
      </c>
      <c r="D88" s="87"/>
      <c r="E88" s="61" t="s">
        <v>558</v>
      </c>
      <c r="F88" s="154">
        <v>1</v>
      </c>
      <c r="G88" s="160">
        <v>0</v>
      </c>
      <c r="H88" s="169">
        <v>0</v>
      </c>
      <c r="I88" s="163" t="s">
        <v>483</v>
      </c>
      <c r="J88" s="163" t="s">
        <v>475</v>
      </c>
      <c r="K88" s="162" t="s">
        <v>417</v>
      </c>
      <c r="L88" s="61"/>
      <c r="M88" s="41">
        <v>0</v>
      </c>
      <c r="N88" s="164"/>
      <c r="P88" s="6">
        <v>284</v>
      </c>
      <c r="Q88" s="89">
        <v>1</v>
      </c>
      <c r="R88" s="87"/>
      <c r="S88" s="165">
        <v>0</v>
      </c>
      <c r="T88" s="169">
        <v>0</v>
      </c>
      <c r="U88" s="162" t="s">
        <v>380</v>
      </c>
      <c r="V88" s="41">
        <v>0</v>
      </c>
      <c r="W88" s="184"/>
      <c r="X88" s="170"/>
      <c r="Y88" s="166">
        <v>284</v>
      </c>
      <c r="Z88" s="163" t="s">
        <v>320</v>
      </c>
      <c r="AA88" s="163" t="s">
        <v>475</v>
      </c>
      <c r="AB88" s="162"/>
      <c r="AC88" s="41" t="s">
        <v>380</v>
      </c>
      <c r="AF88" s="166">
        <v>284</v>
      </c>
      <c r="AG88" s="61">
        <v>7</v>
      </c>
      <c r="AH88" s="89">
        <v>7</v>
      </c>
      <c r="AI88" s="167">
        <v>20</v>
      </c>
      <c r="AJ88" s="154"/>
      <c r="AL88" s="166">
        <v>284</v>
      </c>
      <c r="AM88" s="159">
        <v>4</v>
      </c>
      <c r="AP88" s="166">
        <v>284</v>
      </c>
      <c r="AQ88" s="168">
        <v>40</v>
      </c>
    </row>
    <row r="89" spans="1:43" x14ac:dyDescent="0.2">
      <c r="A89" s="6">
        <v>285</v>
      </c>
      <c r="B89" s="92" t="s">
        <v>225</v>
      </c>
      <c r="C89" s="89">
        <v>3</v>
      </c>
      <c r="D89" s="87"/>
      <c r="E89" s="61" t="s">
        <v>558</v>
      </c>
      <c r="F89" s="154">
        <v>1</v>
      </c>
      <c r="G89" s="160">
        <v>0</v>
      </c>
      <c r="H89" s="161" t="s">
        <v>351</v>
      </c>
      <c r="I89" s="163">
        <v>0</v>
      </c>
      <c r="J89" s="163">
        <v>0</v>
      </c>
      <c r="K89" s="162" t="s">
        <v>417</v>
      </c>
      <c r="L89" s="61"/>
      <c r="M89" s="41">
        <v>0</v>
      </c>
      <c r="N89" s="164"/>
      <c r="P89" s="6">
        <v>285</v>
      </c>
      <c r="Q89" s="89">
        <v>1</v>
      </c>
      <c r="R89" s="87"/>
      <c r="S89" s="160">
        <v>0</v>
      </c>
      <c r="T89" s="161">
        <v>0</v>
      </c>
      <c r="U89" s="162" t="s">
        <v>322</v>
      </c>
      <c r="V89" s="41" t="s">
        <v>310</v>
      </c>
      <c r="W89" s="184"/>
      <c r="X89" s="155"/>
      <c r="Y89" s="166">
        <v>285</v>
      </c>
      <c r="Z89" s="163"/>
      <c r="AA89" s="163" t="s">
        <v>471</v>
      </c>
      <c r="AB89" s="162"/>
      <c r="AC89" s="41" t="s">
        <v>380</v>
      </c>
      <c r="AF89" s="166">
        <v>285</v>
      </c>
      <c r="AG89" s="61">
        <v>0</v>
      </c>
      <c r="AH89" s="89">
        <v>5</v>
      </c>
      <c r="AI89" s="167">
        <v>0</v>
      </c>
      <c r="AJ89" s="154"/>
      <c r="AL89" s="166">
        <v>285</v>
      </c>
      <c r="AM89" s="159">
        <v>8</v>
      </c>
      <c r="AP89" s="166">
        <v>285</v>
      </c>
      <c r="AQ89" s="168">
        <v>40</v>
      </c>
    </row>
    <row r="90" spans="1:43" x14ac:dyDescent="0.2">
      <c r="A90" s="6">
        <v>286</v>
      </c>
      <c r="B90" s="86" t="s">
        <v>227</v>
      </c>
      <c r="C90" s="89">
        <v>5</v>
      </c>
      <c r="D90" s="87"/>
      <c r="E90" s="61" t="s">
        <v>331</v>
      </c>
      <c r="F90" s="154">
        <v>3</v>
      </c>
      <c r="G90" s="165">
        <v>0</v>
      </c>
      <c r="H90" s="169">
        <v>0</v>
      </c>
      <c r="I90" s="163" t="s">
        <v>442</v>
      </c>
      <c r="J90" s="163" t="s">
        <v>438</v>
      </c>
      <c r="K90" s="162" t="s">
        <v>322</v>
      </c>
      <c r="L90" s="61"/>
      <c r="M90" s="41">
        <v>0</v>
      </c>
      <c r="N90" s="164"/>
      <c r="P90" s="6">
        <v>286</v>
      </c>
      <c r="Q90" s="89">
        <v>1</v>
      </c>
      <c r="R90" s="87"/>
      <c r="S90" s="160">
        <v>0</v>
      </c>
      <c r="T90" s="161" t="s">
        <v>361</v>
      </c>
      <c r="U90" s="162" t="s">
        <v>439</v>
      </c>
      <c r="V90" s="41" t="s">
        <v>310</v>
      </c>
      <c r="W90" s="184"/>
      <c r="X90" s="155"/>
      <c r="Y90" s="166">
        <v>286</v>
      </c>
      <c r="Z90" s="163" t="s">
        <v>471</v>
      </c>
      <c r="AA90" s="163" t="s">
        <v>310</v>
      </c>
      <c r="AB90" s="162"/>
      <c r="AC90" s="41" t="s">
        <v>381</v>
      </c>
      <c r="AF90" s="166">
        <v>286</v>
      </c>
      <c r="AG90" s="61">
        <v>7</v>
      </c>
      <c r="AH90" s="89">
        <v>3</v>
      </c>
      <c r="AI90" s="167">
        <v>0</v>
      </c>
      <c r="AJ90" s="154"/>
      <c r="AL90" s="166">
        <v>286</v>
      </c>
      <c r="AM90" s="159">
        <v>7</v>
      </c>
      <c r="AP90" s="166">
        <v>286</v>
      </c>
      <c r="AQ90" s="168">
        <v>40</v>
      </c>
    </row>
    <row r="91" spans="1:43" x14ac:dyDescent="0.2">
      <c r="A91" s="6">
        <v>287</v>
      </c>
      <c r="B91" s="93" t="s">
        <v>229</v>
      </c>
      <c r="C91" s="89">
        <v>4</v>
      </c>
      <c r="D91" s="87"/>
      <c r="E91" s="61" t="s">
        <v>558</v>
      </c>
      <c r="F91" s="154">
        <v>3</v>
      </c>
      <c r="G91" s="160">
        <v>0</v>
      </c>
      <c r="H91" s="169">
        <v>0</v>
      </c>
      <c r="I91" s="163">
        <v>0</v>
      </c>
      <c r="J91" s="163" t="s">
        <v>475</v>
      </c>
      <c r="K91" s="162" t="s">
        <v>419</v>
      </c>
      <c r="L91" s="61"/>
      <c r="M91" s="41">
        <v>0</v>
      </c>
      <c r="N91" s="164"/>
      <c r="P91" s="6">
        <v>287</v>
      </c>
      <c r="Q91" s="89">
        <v>7</v>
      </c>
      <c r="R91" s="87"/>
      <c r="S91" s="160">
        <v>0</v>
      </c>
      <c r="T91" s="161" t="s">
        <v>348</v>
      </c>
      <c r="U91" s="162" t="s">
        <v>438</v>
      </c>
      <c r="V91" s="41" t="s">
        <v>321</v>
      </c>
      <c r="W91" s="184"/>
      <c r="X91" s="155"/>
      <c r="Y91" s="166">
        <v>287</v>
      </c>
      <c r="Z91" s="163"/>
      <c r="AA91" s="163">
        <v>0</v>
      </c>
      <c r="AB91" s="162"/>
      <c r="AC91" s="41" t="s">
        <v>380</v>
      </c>
      <c r="AF91" s="166">
        <v>287</v>
      </c>
      <c r="AG91" s="61">
        <v>8</v>
      </c>
      <c r="AH91" s="89">
        <v>5</v>
      </c>
      <c r="AI91" s="167">
        <v>0</v>
      </c>
      <c r="AJ91" s="154"/>
      <c r="AL91" s="166">
        <v>287</v>
      </c>
      <c r="AM91" s="159">
        <v>7</v>
      </c>
      <c r="AP91" s="166">
        <v>287</v>
      </c>
      <c r="AQ91" s="168">
        <v>30</v>
      </c>
    </row>
    <row r="92" spans="1:43" x14ac:dyDescent="0.2">
      <c r="A92" s="6">
        <v>288</v>
      </c>
      <c r="B92" s="93" t="s">
        <v>232</v>
      </c>
      <c r="C92" s="89">
        <v>4</v>
      </c>
      <c r="D92" s="87"/>
      <c r="E92" s="61" t="s">
        <v>309</v>
      </c>
      <c r="F92" s="154">
        <v>1</v>
      </c>
      <c r="G92" s="160" t="s">
        <v>325</v>
      </c>
      <c r="H92" s="169">
        <v>0</v>
      </c>
      <c r="I92" s="163" t="s">
        <v>470</v>
      </c>
      <c r="J92" s="163" t="s">
        <v>471</v>
      </c>
      <c r="K92" s="162" t="s">
        <v>416</v>
      </c>
      <c r="L92" s="61"/>
      <c r="M92" s="41" t="s">
        <v>323</v>
      </c>
      <c r="N92" s="164"/>
      <c r="P92" s="6">
        <v>288</v>
      </c>
      <c r="Q92" s="89">
        <v>5</v>
      </c>
      <c r="R92" s="87"/>
      <c r="S92" s="160">
        <v>0</v>
      </c>
      <c r="T92" s="161" t="s">
        <v>362</v>
      </c>
      <c r="U92" s="162" t="s">
        <v>321</v>
      </c>
      <c r="V92" s="41" t="s">
        <v>321</v>
      </c>
      <c r="W92" s="184"/>
      <c r="X92" s="155"/>
      <c r="Y92" s="166">
        <v>288</v>
      </c>
      <c r="Z92" s="163"/>
      <c r="AA92" s="163" t="s">
        <v>471</v>
      </c>
      <c r="AB92" s="162"/>
      <c r="AC92" s="41" t="s">
        <v>381</v>
      </c>
      <c r="AF92" s="166">
        <v>288</v>
      </c>
      <c r="AG92" s="61">
        <v>6</v>
      </c>
      <c r="AH92" s="89">
        <v>5</v>
      </c>
      <c r="AI92" s="167">
        <v>0</v>
      </c>
      <c r="AJ92" s="154"/>
      <c r="AL92" s="166">
        <v>288</v>
      </c>
      <c r="AM92" s="159">
        <v>3</v>
      </c>
      <c r="AP92" s="166">
        <v>288</v>
      </c>
      <c r="AQ92" s="168">
        <v>20</v>
      </c>
    </row>
    <row r="93" spans="1:43" x14ac:dyDescent="0.2">
      <c r="A93" s="6">
        <v>289</v>
      </c>
      <c r="B93" s="93" t="s">
        <v>235</v>
      </c>
      <c r="C93" s="89">
        <v>8</v>
      </c>
      <c r="D93" s="87"/>
      <c r="E93" s="61" t="s">
        <v>328</v>
      </c>
      <c r="F93" s="154">
        <v>3</v>
      </c>
      <c r="G93" s="160">
        <v>0</v>
      </c>
      <c r="H93" s="161" t="s">
        <v>352</v>
      </c>
      <c r="I93" s="163" t="s">
        <v>383</v>
      </c>
      <c r="J93" s="163" t="s">
        <v>382</v>
      </c>
      <c r="K93" s="162" t="s">
        <v>419</v>
      </c>
      <c r="L93" s="61"/>
      <c r="M93" s="41">
        <v>0</v>
      </c>
      <c r="N93" s="164"/>
      <c r="P93" s="6">
        <v>289</v>
      </c>
      <c r="Q93" s="89">
        <v>3</v>
      </c>
      <c r="R93" s="87"/>
      <c r="S93" s="160">
        <v>0</v>
      </c>
      <c r="T93" s="161" t="s">
        <v>361</v>
      </c>
      <c r="U93" s="162" t="s">
        <v>438</v>
      </c>
      <c r="V93" s="41" t="s">
        <v>379</v>
      </c>
      <c r="W93" s="184"/>
      <c r="X93" s="155"/>
      <c r="Y93" s="166">
        <v>289</v>
      </c>
      <c r="Z93" s="163"/>
      <c r="AA93" s="163">
        <v>0</v>
      </c>
      <c r="AB93" s="162"/>
      <c r="AC93" s="41" t="s">
        <v>321</v>
      </c>
      <c r="AF93" s="166">
        <v>289</v>
      </c>
      <c r="AG93" s="61">
        <v>0</v>
      </c>
      <c r="AH93" s="89">
        <v>1</v>
      </c>
      <c r="AI93" s="167">
        <v>0</v>
      </c>
      <c r="AJ93" s="154"/>
      <c r="AL93" s="166">
        <v>289</v>
      </c>
      <c r="AM93" s="159">
        <v>4</v>
      </c>
      <c r="AP93" s="166">
        <v>289</v>
      </c>
      <c r="AQ93" s="168">
        <v>10</v>
      </c>
    </row>
    <row r="94" spans="1:43" x14ac:dyDescent="0.2">
      <c r="A94" s="17">
        <v>290</v>
      </c>
      <c r="B94" s="94" t="s">
        <v>238</v>
      </c>
      <c r="C94" s="97">
        <v>4</v>
      </c>
      <c r="D94" s="95"/>
      <c r="E94" s="68" t="s">
        <v>558</v>
      </c>
      <c r="F94" s="252">
        <v>1</v>
      </c>
      <c r="G94" s="173">
        <v>0</v>
      </c>
      <c r="H94" s="174">
        <v>0</v>
      </c>
      <c r="I94" s="177" t="s">
        <v>310</v>
      </c>
      <c r="J94" s="177">
        <v>0</v>
      </c>
      <c r="K94" s="176" t="s">
        <v>416</v>
      </c>
      <c r="L94" s="68"/>
      <c r="M94" s="175">
        <v>0</v>
      </c>
      <c r="N94" s="164"/>
      <c r="P94" s="17">
        <v>290</v>
      </c>
      <c r="Q94" s="97">
        <v>1</v>
      </c>
      <c r="R94" s="95"/>
      <c r="S94" s="173">
        <v>0</v>
      </c>
      <c r="T94" s="178" t="s">
        <v>353</v>
      </c>
      <c r="U94" s="176" t="s">
        <v>380</v>
      </c>
      <c r="V94" s="175" t="s">
        <v>321</v>
      </c>
      <c r="W94" s="184"/>
      <c r="X94" s="155"/>
      <c r="Y94" s="179">
        <v>290</v>
      </c>
      <c r="Z94" s="177" t="s">
        <v>320</v>
      </c>
      <c r="AA94" s="177" t="s">
        <v>331</v>
      </c>
      <c r="AB94" s="176"/>
      <c r="AC94" s="175" t="s">
        <v>379</v>
      </c>
      <c r="AF94" s="179">
        <v>290</v>
      </c>
      <c r="AG94" s="68">
        <v>7</v>
      </c>
      <c r="AH94" s="97">
        <v>1</v>
      </c>
      <c r="AI94" s="180">
        <v>40</v>
      </c>
      <c r="AJ94" s="154"/>
      <c r="AL94" s="179">
        <v>290</v>
      </c>
      <c r="AM94" s="172">
        <v>5</v>
      </c>
      <c r="AP94" s="179">
        <v>290</v>
      </c>
      <c r="AQ94" s="181">
        <v>20</v>
      </c>
    </row>
    <row r="95" spans="1:43" x14ac:dyDescent="0.2">
      <c r="A95" s="3">
        <v>291</v>
      </c>
      <c r="B95" s="80" t="s">
        <v>240</v>
      </c>
      <c r="C95" s="83">
        <v>2</v>
      </c>
      <c r="D95" s="81"/>
      <c r="E95" s="56" t="s">
        <v>558</v>
      </c>
      <c r="F95" s="251">
        <v>1</v>
      </c>
      <c r="G95" s="147">
        <v>0</v>
      </c>
      <c r="H95" s="182">
        <v>0</v>
      </c>
      <c r="I95" s="152">
        <v>0</v>
      </c>
      <c r="J95" s="151" t="s">
        <v>471</v>
      </c>
      <c r="K95" s="150" t="s">
        <v>417</v>
      </c>
      <c r="L95" s="56"/>
      <c r="M95" s="149">
        <v>0</v>
      </c>
      <c r="N95" s="153"/>
      <c r="P95" s="3">
        <v>291</v>
      </c>
      <c r="Q95" s="83">
        <v>7</v>
      </c>
      <c r="R95" s="81"/>
      <c r="S95" s="104">
        <v>0</v>
      </c>
      <c r="T95" s="148">
        <v>0</v>
      </c>
      <c r="U95" s="150" t="s">
        <v>436</v>
      </c>
      <c r="V95" s="149">
        <v>0</v>
      </c>
      <c r="W95" s="184"/>
      <c r="X95" s="155"/>
      <c r="Y95" s="156">
        <v>291</v>
      </c>
      <c r="Z95" s="152"/>
      <c r="AA95" s="151">
        <v>0</v>
      </c>
      <c r="AB95" s="150"/>
      <c r="AC95" s="149" t="s">
        <v>380</v>
      </c>
      <c r="AF95" s="156">
        <v>291</v>
      </c>
      <c r="AG95" s="56">
        <v>0</v>
      </c>
      <c r="AH95" s="83">
        <v>1</v>
      </c>
      <c r="AI95" s="157">
        <v>0</v>
      </c>
      <c r="AJ95" s="154"/>
      <c r="AL95" s="156">
        <v>291</v>
      </c>
      <c r="AM95" s="146">
        <v>7</v>
      </c>
      <c r="AP95" s="156">
        <v>291</v>
      </c>
      <c r="AQ95" s="158">
        <v>20</v>
      </c>
    </row>
    <row r="96" spans="1:43" x14ac:dyDescent="0.2">
      <c r="A96" s="6">
        <v>292</v>
      </c>
      <c r="B96" s="86" t="s">
        <v>242</v>
      </c>
      <c r="C96" s="89">
        <v>3</v>
      </c>
      <c r="D96" s="87"/>
      <c r="E96" s="61" t="s">
        <v>558</v>
      </c>
      <c r="F96" s="154">
        <v>1</v>
      </c>
      <c r="G96" s="160">
        <v>0</v>
      </c>
      <c r="H96" s="169">
        <v>0</v>
      </c>
      <c r="I96" s="163" t="s">
        <v>382</v>
      </c>
      <c r="J96" s="163">
        <v>0</v>
      </c>
      <c r="K96" s="162" t="s">
        <v>417</v>
      </c>
      <c r="L96" s="61"/>
      <c r="M96" s="41">
        <v>0</v>
      </c>
      <c r="N96" s="164"/>
      <c r="P96" s="6">
        <v>292</v>
      </c>
      <c r="Q96" s="89">
        <v>7</v>
      </c>
      <c r="R96" s="87"/>
      <c r="S96" s="165">
        <v>0</v>
      </c>
      <c r="T96" s="161">
        <v>0</v>
      </c>
      <c r="U96" s="162" t="s">
        <v>380</v>
      </c>
      <c r="V96" s="41" t="s">
        <v>379</v>
      </c>
      <c r="W96" s="184"/>
      <c r="X96" s="155"/>
      <c r="Y96" s="166">
        <v>292</v>
      </c>
      <c r="Z96" s="163"/>
      <c r="AA96" s="163" t="s">
        <v>471</v>
      </c>
      <c r="AB96" s="162"/>
      <c r="AC96" s="41" t="s">
        <v>381</v>
      </c>
      <c r="AF96" s="166">
        <v>292</v>
      </c>
      <c r="AG96" s="61">
        <v>0</v>
      </c>
      <c r="AH96" s="89">
        <v>1</v>
      </c>
      <c r="AI96" s="167">
        <v>0</v>
      </c>
      <c r="AJ96" s="154"/>
      <c r="AL96" s="166">
        <v>292</v>
      </c>
      <c r="AM96" s="159">
        <v>3</v>
      </c>
      <c r="AP96" s="166">
        <v>292</v>
      </c>
      <c r="AQ96" s="168">
        <v>40</v>
      </c>
    </row>
    <row r="97" spans="1:43" x14ac:dyDescent="0.2">
      <c r="A97" s="6">
        <v>293</v>
      </c>
      <c r="B97" s="86" t="s">
        <v>244</v>
      </c>
      <c r="C97" s="89">
        <v>2</v>
      </c>
      <c r="D97" s="87"/>
      <c r="E97" s="61" t="s">
        <v>558</v>
      </c>
      <c r="F97" s="154">
        <v>1</v>
      </c>
      <c r="G97" s="160">
        <v>0</v>
      </c>
      <c r="H97" s="161" t="s">
        <v>348</v>
      </c>
      <c r="I97" s="163">
        <v>0</v>
      </c>
      <c r="J97" s="163">
        <v>0</v>
      </c>
      <c r="K97" s="162" t="s">
        <v>417</v>
      </c>
      <c r="L97" s="61"/>
      <c r="M97" s="41">
        <v>0</v>
      </c>
      <c r="N97" s="164"/>
      <c r="P97" s="6">
        <v>293</v>
      </c>
      <c r="Q97" s="89">
        <v>9</v>
      </c>
      <c r="R97" s="87"/>
      <c r="S97" s="165">
        <v>0</v>
      </c>
      <c r="T97" s="161" t="s">
        <v>361</v>
      </c>
      <c r="U97" s="162" t="s">
        <v>322</v>
      </c>
      <c r="V97" s="41" t="s">
        <v>379</v>
      </c>
      <c r="W97" s="184"/>
      <c r="X97" s="155"/>
      <c r="Y97" s="166">
        <v>293</v>
      </c>
      <c r="Z97" s="163" t="s">
        <v>383</v>
      </c>
      <c r="AA97" s="163" t="s">
        <v>308</v>
      </c>
      <c r="AB97" s="162" t="s">
        <v>308</v>
      </c>
      <c r="AC97" s="41" t="s">
        <v>381</v>
      </c>
      <c r="AF97" s="166">
        <v>293</v>
      </c>
      <c r="AG97" s="61">
        <v>6</v>
      </c>
      <c r="AH97" s="89">
        <v>7</v>
      </c>
      <c r="AI97" s="167">
        <v>0</v>
      </c>
      <c r="AJ97" s="154"/>
      <c r="AL97" s="166">
        <v>293</v>
      </c>
      <c r="AM97" s="159">
        <v>2</v>
      </c>
      <c r="AP97" s="166">
        <v>293</v>
      </c>
      <c r="AQ97" s="168">
        <v>30</v>
      </c>
    </row>
    <row r="98" spans="1:43" x14ac:dyDescent="0.2">
      <c r="A98" s="6">
        <v>294</v>
      </c>
      <c r="B98" s="86" t="s">
        <v>247</v>
      </c>
      <c r="C98" s="89">
        <v>3</v>
      </c>
      <c r="D98" s="87"/>
      <c r="E98" s="61" t="s">
        <v>558</v>
      </c>
      <c r="F98" s="154">
        <v>1</v>
      </c>
      <c r="G98" s="160">
        <v>0</v>
      </c>
      <c r="H98" s="161" t="s">
        <v>348</v>
      </c>
      <c r="I98" s="163">
        <v>0</v>
      </c>
      <c r="J98" s="163">
        <v>0</v>
      </c>
      <c r="K98" s="162" t="s">
        <v>419</v>
      </c>
      <c r="L98" s="61"/>
      <c r="M98" s="41">
        <v>0</v>
      </c>
      <c r="N98" s="164"/>
      <c r="P98" s="6">
        <v>294</v>
      </c>
      <c r="Q98" s="89">
        <v>7</v>
      </c>
      <c r="R98" s="87"/>
      <c r="S98" s="165">
        <v>0</v>
      </c>
      <c r="T98" s="169" t="s">
        <v>353</v>
      </c>
      <c r="U98" s="162" t="s">
        <v>449</v>
      </c>
      <c r="V98" s="41" t="s">
        <v>379</v>
      </c>
      <c r="W98" s="184"/>
      <c r="X98" s="170"/>
      <c r="Y98" s="166">
        <v>294</v>
      </c>
      <c r="Z98" s="163"/>
      <c r="AA98" s="163">
        <v>0</v>
      </c>
      <c r="AB98" s="162"/>
      <c r="AC98" s="41" t="s">
        <v>381</v>
      </c>
      <c r="AF98" s="166">
        <v>294</v>
      </c>
      <c r="AG98" s="61">
        <v>7</v>
      </c>
      <c r="AH98" s="89">
        <v>1</v>
      </c>
      <c r="AI98" s="167">
        <v>0</v>
      </c>
      <c r="AJ98" s="154"/>
      <c r="AL98" s="166">
        <v>294</v>
      </c>
      <c r="AM98" s="159">
        <v>2</v>
      </c>
      <c r="AP98" s="166">
        <v>294</v>
      </c>
      <c r="AQ98" s="168">
        <v>20</v>
      </c>
    </row>
    <row r="99" spans="1:43" x14ac:dyDescent="0.2">
      <c r="A99" s="6">
        <v>295</v>
      </c>
      <c r="B99" s="92" t="s">
        <v>250</v>
      </c>
      <c r="C99" s="89">
        <v>3</v>
      </c>
      <c r="D99" s="87"/>
      <c r="E99" s="61" t="s">
        <v>558</v>
      </c>
      <c r="F99" s="154">
        <v>1</v>
      </c>
      <c r="G99" s="160">
        <v>0</v>
      </c>
      <c r="H99" s="161" t="s">
        <v>347</v>
      </c>
      <c r="I99" s="163">
        <v>0</v>
      </c>
      <c r="J99" s="163" t="s">
        <v>471</v>
      </c>
      <c r="K99" s="162" t="s">
        <v>434</v>
      </c>
      <c r="L99" s="61"/>
      <c r="M99" s="41">
        <v>0</v>
      </c>
      <c r="N99" s="164"/>
      <c r="P99" s="6">
        <v>295</v>
      </c>
      <c r="Q99" s="89">
        <v>9</v>
      </c>
      <c r="R99" s="87"/>
      <c r="S99" s="160">
        <v>0</v>
      </c>
      <c r="T99" s="161">
        <v>0</v>
      </c>
      <c r="U99" s="162" t="s">
        <v>383</v>
      </c>
      <c r="V99" s="41" t="s">
        <v>327</v>
      </c>
      <c r="W99" s="184"/>
      <c r="X99" s="155"/>
      <c r="Y99" s="166">
        <v>295</v>
      </c>
      <c r="Z99" s="163"/>
      <c r="AA99" s="163">
        <v>0</v>
      </c>
      <c r="AB99" s="162"/>
      <c r="AC99" s="41" t="s">
        <v>379</v>
      </c>
      <c r="AF99" s="166">
        <v>295</v>
      </c>
      <c r="AG99" s="61">
        <v>7</v>
      </c>
      <c r="AH99" s="89">
        <v>1</v>
      </c>
      <c r="AI99" s="167">
        <v>0</v>
      </c>
      <c r="AJ99" s="154"/>
      <c r="AL99" s="166">
        <v>295</v>
      </c>
      <c r="AM99" s="159">
        <v>2</v>
      </c>
      <c r="AP99" s="166">
        <v>295</v>
      </c>
      <c r="AQ99" s="168">
        <v>20</v>
      </c>
    </row>
    <row r="100" spans="1:43" x14ac:dyDescent="0.2">
      <c r="A100" s="6">
        <v>296</v>
      </c>
      <c r="B100" s="86" t="s">
        <v>253</v>
      </c>
      <c r="C100" s="89">
        <v>6</v>
      </c>
      <c r="D100" s="87"/>
      <c r="E100" s="61" t="s">
        <v>331</v>
      </c>
      <c r="F100" s="154">
        <v>1</v>
      </c>
      <c r="G100" s="165">
        <v>0</v>
      </c>
      <c r="H100" s="169">
        <v>0</v>
      </c>
      <c r="I100" s="163" t="s">
        <v>322</v>
      </c>
      <c r="J100" s="163" t="s">
        <v>328</v>
      </c>
      <c r="K100" s="162" t="s">
        <v>424</v>
      </c>
      <c r="L100" s="61"/>
      <c r="M100" s="41">
        <v>0</v>
      </c>
      <c r="N100" s="164"/>
      <c r="P100" s="6">
        <v>296</v>
      </c>
      <c r="Q100" s="89">
        <v>1</v>
      </c>
      <c r="R100" s="87"/>
      <c r="S100" s="160">
        <v>0</v>
      </c>
      <c r="T100" s="161">
        <v>0</v>
      </c>
      <c r="U100" s="162" t="s">
        <v>440</v>
      </c>
      <c r="V100" s="41">
        <v>0</v>
      </c>
      <c r="W100" s="184"/>
      <c r="X100" s="155"/>
      <c r="Y100" s="166">
        <v>296</v>
      </c>
      <c r="Z100" s="163"/>
      <c r="AA100" s="163">
        <v>0</v>
      </c>
      <c r="AB100" s="162"/>
      <c r="AC100" s="41" t="s">
        <v>381</v>
      </c>
      <c r="AF100" s="166">
        <v>296</v>
      </c>
      <c r="AG100" s="61">
        <v>7</v>
      </c>
      <c r="AH100" s="89">
        <v>1</v>
      </c>
      <c r="AI100" s="167">
        <v>0</v>
      </c>
      <c r="AJ100" s="154"/>
      <c r="AL100" s="166">
        <v>296</v>
      </c>
      <c r="AM100" s="159">
        <v>6</v>
      </c>
      <c r="AP100" s="166">
        <v>296</v>
      </c>
      <c r="AQ100" s="168">
        <v>20</v>
      </c>
    </row>
    <row r="101" spans="1:43" x14ac:dyDescent="0.2">
      <c r="A101" s="6">
        <v>297</v>
      </c>
      <c r="B101" s="93" t="s">
        <v>256</v>
      </c>
      <c r="C101" s="89">
        <v>7</v>
      </c>
      <c r="D101" s="87"/>
      <c r="E101" s="61" t="s">
        <v>308</v>
      </c>
      <c r="F101" s="154">
        <v>3</v>
      </c>
      <c r="G101" s="160">
        <v>0</v>
      </c>
      <c r="H101" s="161" t="s">
        <v>347</v>
      </c>
      <c r="I101" s="163" t="s">
        <v>321</v>
      </c>
      <c r="J101" s="163">
        <v>0</v>
      </c>
      <c r="K101" s="162" t="s">
        <v>416</v>
      </c>
      <c r="L101" s="61"/>
      <c r="M101" s="41">
        <v>0</v>
      </c>
      <c r="N101" s="164"/>
      <c r="P101" s="6">
        <v>297</v>
      </c>
      <c r="Q101" s="89">
        <v>3</v>
      </c>
      <c r="R101" s="87"/>
      <c r="S101" s="160">
        <v>0</v>
      </c>
      <c r="T101" s="161">
        <v>0</v>
      </c>
      <c r="U101" s="162" t="s">
        <v>330</v>
      </c>
      <c r="V101" s="41" t="s">
        <v>379</v>
      </c>
      <c r="W101" s="184"/>
      <c r="X101" s="155"/>
      <c r="Y101" s="166">
        <v>297</v>
      </c>
      <c r="Z101" s="163"/>
      <c r="AA101" s="163" t="s">
        <v>471</v>
      </c>
      <c r="AB101" s="162"/>
      <c r="AC101" s="41" t="s">
        <v>321</v>
      </c>
      <c r="AF101" s="166">
        <v>297</v>
      </c>
      <c r="AG101" s="61">
        <v>6</v>
      </c>
      <c r="AH101" s="89">
        <v>1</v>
      </c>
      <c r="AI101" s="167">
        <v>25</v>
      </c>
      <c r="AJ101" s="154"/>
      <c r="AL101" s="166">
        <v>297</v>
      </c>
      <c r="AM101" s="159">
        <v>5</v>
      </c>
      <c r="AP101" s="166">
        <v>297</v>
      </c>
      <c r="AQ101" s="168">
        <v>20</v>
      </c>
    </row>
    <row r="102" spans="1:43" x14ac:dyDescent="0.2">
      <c r="A102" s="6">
        <v>298</v>
      </c>
      <c r="B102" s="93" t="s">
        <v>259</v>
      </c>
      <c r="C102" s="89">
        <v>7</v>
      </c>
      <c r="D102" s="87"/>
      <c r="E102" s="61" t="s">
        <v>438</v>
      </c>
      <c r="F102" s="154">
        <v>6</v>
      </c>
      <c r="G102" s="160">
        <v>0</v>
      </c>
      <c r="H102" s="169">
        <v>0</v>
      </c>
      <c r="I102" s="163" t="s">
        <v>380</v>
      </c>
      <c r="J102" s="163" t="s">
        <v>328</v>
      </c>
      <c r="K102" s="162" t="s">
        <v>416</v>
      </c>
      <c r="L102" s="61"/>
      <c r="M102" s="41">
        <v>0</v>
      </c>
      <c r="N102" s="164"/>
      <c r="P102" s="6">
        <v>298</v>
      </c>
      <c r="Q102" s="89">
        <v>1</v>
      </c>
      <c r="R102" s="87"/>
      <c r="S102" s="160">
        <v>0</v>
      </c>
      <c r="T102" s="161" t="s">
        <v>355</v>
      </c>
      <c r="U102" s="162" t="s">
        <v>427</v>
      </c>
      <c r="V102" s="41" t="s">
        <v>321</v>
      </c>
      <c r="W102" s="184"/>
      <c r="X102" s="155"/>
      <c r="Y102" s="166">
        <v>298</v>
      </c>
      <c r="Z102" s="163"/>
      <c r="AA102" s="163" t="s">
        <v>471</v>
      </c>
      <c r="AB102" s="162"/>
      <c r="AC102" s="41" t="s">
        <v>381</v>
      </c>
      <c r="AF102" s="166">
        <v>298</v>
      </c>
      <c r="AG102" s="61">
        <v>7</v>
      </c>
      <c r="AH102" s="89">
        <v>3</v>
      </c>
      <c r="AI102" s="167">
        <v>0</v>
      </c>
      <c r="AJ102" s="154"/>
      <c r="AL102" s="166">
        <v>298</v>
      </c>
      <c r="AM102" s="159" t="s">
        <v>298</v>
      </c>
      <c r="AP102" s="166">
        <v>298</v>
      </c>
      <c r="AQ102" s="168">
        <v>50</v>
      </c>
    </row>
    <row r="103" spans="1:43" x14ac:dyDescent="0.2">
      <c r="A103" s="6">
        <v>299</v>
      </c>
      <c r="B103" s="93" t="s">
        <v>197</v>
      </c>
      <c r="C103" s="89">
        <v>6</v>
      </c>
      <c r="D103" s="87"/>
      <c r="E103" s="61" t="s">
        <v>331</v>
      </c>
      <c r="F103" s="154">
        <v>1</v>
      </c>
      <c r="G103" s="160">
        <v>0</v>
      </c>
      <c r="H103" s="169">
        <v>0</v>
      </c>
      <c r="I103" s="163" t="s">
        <v>481</v>
      </c>
      <c r="J103" s="163" t="s">
        <v>442</v>
      </c>
      <c r="K103" s="162" t="s">
        <v>432</v>
      </c>
      <c r="L103" s="61"/>
      <c r="M103" s="41">
        <v>0</v>
      </c>
      <c r="N103" s="164"/>
      <c r="P103" s="6">
        <v>299</v>
      </c>
      <c r="Q103" s="89">
        <v>1</v>
      </c>
      <c r="R103" s="87"/>
      <c r="S103" s="160">
        <v>0</v>
      </c>
      <c r="T103" s="161">
        <v>0</v>
      </c>
      <c r="U103" s="162" t="s">
        <v>439</v>
      </c>
      <c r="V103" s="41" t="s">
        <v>321</v>
      </c>
      <c r="W103" s="184"/>
      <c r="X103" s="155"/>
      <c r="Y103" s="166">
        <v>299</v>
      </c>
      <c r="Z103" s="163"/>
      <c r="AA103" s="163">
        <v>0</v>
      </c>
      <c r="AB103" s="162"/>
      <c r="AC103" s="41" t="s">
        <v>381</v>
      </c>
      <c r="AF103" s="166">
        <v>299</v>
      </c>
      <c r="AG103" s="61">
        <v>8</v>
      </c>
      <c r="AH103" s="89">
        <v>3</v>
      </c>
      <c r="AI103" s="167">
        <v>0</v>
      </c>
      <c r="AJ103" s="154"/>
      <c r="AL103" s="166">
        <v>299</v>
      </c>
      <c r="AM103" s="159">
        <v>5</v>
      </c>
      <c r="AP103" s="166">
        <v>299</v>
      </c>
      <c r="AQ103" s="168">
        <v>40</v>
      </c>
    </row>
    <row r="104" spans="1:43" x14ac:dyDescent="0.2">
      <c r="A104" s="17">
        <v>300</v>
      </c>
      <c r="B104" s="94" t="s">
        <v>262</v>
      </c>
      <c r="C104" s="97">
        <v>8</v>
      </c>
      <c r="D104" s="95"/>
      <c r="E104" s="68" t="s">
        <v>438</v>
      </c>
      <c r="F104" s="252">
        <v>4</v>
      </c>
      <c r="G104" s="173">
        <v>0</v>
      </c>
      <c r="H104" s="174">
        <v>0</v>
      </c>
      <c r="I104" s="177" t="s">
        <v>380</v>
      </c>
      <c r="J104" s="177" t="s">
        <v>329</v>
      </c>
      <c r="K104" s="176" t="s">
        <v>435</v>
      </c>
      <c r="L104" s="68"/>
      <c r="M104" s="175">
        <v>0</v>
      </c>
      <c r="N104" s="164"/>
      <c r="P104" s="17">
        <v>300</v>
      </c>
      <c r="Q104" s="97">
        <v>5</v>
      </c>
      <c r="R104" s="95" t="s">
        <v>308</v>
      </c>
      <c r="S104" s="173">
        <v>0</v>
      </c>
      <c r="T104" s="178" t="s">
        <v>360</v>
      </c>
      <c r="U104" s="176" t="s">
        <v>450</v>
      </c>
      <c r="V104" s="175" t="s">
        <v>321</v>
      </c>
      <c r="W104" s="184"/>
      <c r="X104" s="155"/>
      <c r="Y104" s="179">
        <v>300</v>
      </c>
      <c r="Z104" s="177"/>
      <c r="AA104" s="177" t="s">
        <v>471</v>
      </c>
      <c r="AB104" s="176"/>
      <c r="AC104" s="175" t="s">
        <v>380</v>
      </c>
      <c r="AF104" s="179">
        <v>300</v>
      </c>
      <c r="AG104" s="68">
        <v>8</v>
      </c>
      <c r="AH104" s="97">
        <v>5</v>
      </c>
      <c r="AI104" s="180">
        <v>0</v>
      </c>
      <c r="AJ104" s="154"/>
      <c r="AL104" s="179">
        <v>300</v>
      </c>
      <c r="AM104" s="172">
        <v>6</v>
      </c>
      <c r="AP104" s="179">
        <v>300</v>
      </c>
      <c r="AQ104" s="181">
        <v>20</v>
      </c>
    </row>
    <row r="106" spans="1:43" x14ac:dyDescent="0.2">
      <c r="A106" s="183" t="s">
        <v>291</v>
      </c>
    </row>
    <row r="107" spans="1:43" x14ac:dyDescent="0.2">
      <c r="A107" s="183" t="s">
        <v>292</v>
      </c>
    </row>
    <row r="108" spans="1:43" x14ac:dyDescent="0.2">
      <c r="A108" s="183" t="s">
        <v>293</v>
      </c>
    </row>
  </sheetData>
  <conditionalFormatting sqref="AL9 AL11:AL14 AL19 AL29 AL39 AL49 AL59 AL69 AL79 AL89 AL99 AL21:AL24 AL31:AL34 AL41:AL44 AL51:AL54 AL61:AL64 AL71:AL74 AL81:AL84 AL91:AL94 AL101:AL104 AP9 AP11:AP14 AP19 AP29 AP39 AP49 AP59 AP69 AP79 AP89 AP99 AP21:AP24 AP31:AP34 AP41:AP44 AP51:AP54 AP61:AP64 AP71:AP74 AP81:AP84 AP91:AP94 AP101:AP104 AF9 AF11:AF14 AF19 AF29 AF39 AF49 AF59 AF69 AF79 AF89 AF99 AF21:AF24 AF31:AF34 AF41:AF44 AF51:AF54 AF61:AF64 AF71:AF74 AF81:AF84 AF91:AF94 AF101:AF104 Y11:Y14 Y19 Y29 Y39 Y49 Y59 Y69 Y79 Y89 Y99 Y21:Y24 Y31:Y34 Y41:Y44 Y51:Y54 Y61:Y64 Y71:Y74 Y81:Y84 Y91:Y94 Y101:Y104 P9 P11:P14 P19 P29 P39 P49 P59 P69 P79 P89 P99 P21:P24 P31:P34 P41:P44 P51:P54 P61:P64 P71:P74 P81:P84 P91:P94 P101:P104 Y9 A101:A104 A9 A11:A14 A19 A29 A39 A49 A59 A69 A79 A89 A99 A21:A24 A31:A34 A41:A44 A51:A54 A61:A64 A71:A74 A81:A84 A91:A94">
    <cfRule type="cellIs" dxfId="1" priority="12" stopIfTrue="1" operator="greaterThan">
      <formula>991194</formula>
    </cfRule>
  </conditionalFormatting>
  <pageMargins left="0.7" right="0.7" top="0.75" bottom="0.75" header="0.3" footer="0.3"/>
  <pageSetup paperSize="9" orientation="portrait" verticalDpi="300" r:id="rId1"/>
  <ignoredErrors>
    <ignoredError sqref="H5:H7 H10 H12:H13 H16:H17 H21 H23 H25 H29 H33:H34 H40:H41 H48:H49 H52:H56 H58:H59 H64 H67:H68 H73 H75:H79 H84 H89 H93 H97:H99 H101 T5:T7 T9:T16 T19:T21 T23:T26 T28 T30 T33 T35:T37 T40 T42 T44 T47:T49 T51:T56 T58:T59 T61:T63 T65 T68 T70:T72 T74:T79 T82 T84:T87 T90:T94 T97:T98 T102 T104" twoDigitTextYear="1"/>
    <ignoredError sqref="H35:H39" twoDigitTextYear="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8"/>
  <sheetViews>
    <sheetView tabSelected="1" workbookViewId="0">
      <pane xSplit="2" ySplit="4" topLeftCell="C5" activePane="bottomRight" state="frozen"/>
      <selection pane="topRight" activeCell="C1" sqref="C1"/>
      <selection pane="bottomLeft" activeCell="A5" sqref="A5"/>
      <selection pane="bottomRight" activeCell="B111" sqref="B111"/>
    </sheetView>
  </sheetViews>
  <sheetFormatPr defaultRowHeight="12" x14ac:dyDescent="0.2"/>
  <cols>
    <col min="1" max="1" width="9.140625" style="1"/>
    <col min="2" max="2" width="50.7109375" style="1" customWidth="1"/>
    <col min="3" max="5" width="6.7109375" style="1" customWidth="1"/>
    <col min="6" max="6" width="6" style="1" customWidth="1"/>
    <col min="7" max="7" width="9.140625" style="1"/>
    <col min="8" max="8" width="5.42578125" style="1" customWidth="1"/>
    <col min="9" max="11" width="6.85546875" style="1" customWidth="1"/>
    <col min="12" max="13" width="7.140625" style="1" customWidth="1"/>
    <col min="14" max="14" width="9.140625" style="1"/>
    <col min="15" max="18" width="6.85546875" style="1" customWidth="1"/>
    <col min="19" max="20" width="6.7109375" style="1" customWidth="1"/>
    <col min="21" max="22" width="9.140625" style="1"/>
    <col min="23" max="23" width="6.5703125" style="37" customWidth="1"/>
    <col min="24" max="25" width="6.5703125" style="1" customWidth="1"/>
    <col min="26" max="35" width="9.140625" style="1"/>
    <col min="36" max="36" width="11.140625" style="1" customWidth="1"/>
    <col min="37" max="38" width="9.7109375" style="1" customWidth="1"/>
    <col min="39" max="39" width="8.28515625" style="1" customWidth="1"/>
    <col min="40" max="40" width="6.5703125" style="1" customWidth="1"/>
    <col min="41" max="16384" width="9.140625" style="1"/>
  </cols>
  <sheetData>
    <row r="1" spans="1:40" s="30" customFormat="1" x14ac:dyDescent="0.2">
      <c r="A1" s="30" t="s">
        <v>486</v>
      </c>
      <c r="C1" s="187" t="s">
        <v>377</v>
      </c>
      <c r="G1" s="186" t="s">
        <v>282</v>
      </c>
      <c r="N1" s="188" t="s">
        <v>283</v>
      </c>
      <c r="U1" s="30" t="s">
        <v>494</v>
      </c>
      <c r="W1" s="74"/>
    </row>
    <row r="2" spans="1:40" s="30" customFormat="1" x14ac:dyDescent="0.2">
      <c r="D2" s="187"/>
      <c r="E2" s="187"/>
      <c r="W2" s="74"/>
      <c r="AA2" s="27"/>
      <c r="AB2" s="139"/>
      <c r="AF2" s="189" t="s">
        <v>499</v>
      </c>
      <c r="AG2" s="189" t="s">
        <v>498</v>
      </c>
    </row>
    <row r="3" spans="1:40" s="30" customFormat="1" x14ac:dyDescent="0.2">
      <c r="C3" s="77" t="s">
        <v>368</v>
      </c>
      <c r="D3" s="100"/>
      <c r="E3" s="186"/>
      <c r="H3" s="75" t="s">
        <v>296</v>
      </c>
      <c r="I3" s="76"/>
      <c r="J3" s="75" t="s">
        <v>525</v>
      </c>
      <c r="K3" s="76"/>
      <c r="L3" s="69"/>
      <c r="S3" s="69"/>
      <c r="V3" s="144" t="s">
        <v>584</v>
      </c>
      <c r="W3" s="190" t="s">
        <v>495</v>
      </c>
      <c r="X3" s="190" t="s">
        <v>495</v>
      </c>
      <c r="Y3" s="190" t="s">
        <v>495</v>
      </c>
      <c r="Z3" s="144" t="s">
        <v>295</v>
      </c>
      <c r="AA3" s="144" t="s">
        <v>295</v>
      </c>
      <c r="AB3" s="264" t="s">
        <v>295</v>
      </c>
      <c r="AC3" s="144" t="s">
        <v>567</v>
      </c>
      <c r="AD3" s="144" t="s">
        <v>567</v>
      </c>
      <c r="AE3" s="70" t="s">
        <v>300</v>
      </c>
      <c r="AF3" s="190" t="s">
        <v>301</v>
      </c>
      <c r="AG3" s="190" t="s">
        <v>497</v>
      </c>
      <c r="AH3" s="196" t="s">
        <v>500</v>
      </c>
      <c r="AI3" s="70" t="s">
        <v>305</v>
      </c>
      <c r="AJ3" s="190" t="s">
        <v>304</v>
      </c>
      <c r="AK3" s="144" t="s">
        <v>367</v>
      </c>
      <c r="AL3" s="144" t="s">
        <v>395</v>
      </c>
      <c r="AM3" s="144" t="s">
        <v>459</v>
      </c>
      <c r="AN3" s="144" t="s">
        <v>460</v>
      </c>
    </row>
    <row r="4" spans="1:40" s="30" customFormat="1" x14ac:dyDescent="0.2">
      <c r="A4" s="32" t="s">
        <v>2</v>
      </c>
      <c r="B4" s="33" t="s">
        <v>3</v>
      </c>
      <c r="C4" s="193" t="s">
        <v>378</v>
      </c>
      <c r="D4" s="194" t="s">
        <v>267</v>
      </c>
      <c r="E4" s="223"/>
      <c r="F4" s="192"/>
      <c r="G4" s="48" t="s">
        <v>487</v>
      </c>
      <c r="H4" s="243" t="s">
        <v>303</v>
      </c>
      <c r="I4" s="191" t="s">
        <v>267</v>
      </c>
      <c r="J4" s="112" t="s">
        <v>303</v>
      </c>
      <c r="K4" s="257" t="s">
        <v>267</v>
      </c>
      <c r="L4" s="192"/>
      <c r="N4" s="48" t="s">
        <v>487</v>
      </c>
      <c r="O4" s="144" t="s">
        <v>545</v>
      </c>
      <c r="P4" s="70" t="s">
        <v>333</v>
      </c>
      <c r="Q4" s="70" t="s">
        <v>478</v>
      </c>
      <c r="R4" s="144" t="s">
        <v>465</v>
      </c>
      <c r="S4" s="101"/>
      <c r="U4" s="48" t="s">
        <v>487</v>
      </c>
      <c r="V4" s="48" t="s">
        <v>590</v>
      </c>
      <c r="W4" s="213" t="s">
        <v>286</v>
      </c>
      <c r="X4" s="70" t="s">
        <v>296</v>
      </c>
      <c r="Y4" s="70" t="s">
        <v>491</v>
      </c>
      <c r="Z4" s="70" t="s">
        <v>296</v>
      </c>
      <c r="AA4" s="70" t="s">
        <v>496</v>
      </c>
      <c r="AB4" s="213" t="s">
        <v>313</v>
      </c>
      <c r="AC4" s="213" t="s">
        <v>561</v>
      </c>
      <c r="AD4" s="213" t="s">
        <v>570</v>
      </c>
      <c r="AE4" s="213" t="s">
        <v>296</v>
      </c>
      <c r="AF4" s="213" t="s">
        <v>296</v>
      </c>
      <c r="AG4" s="213" t="s">
        <v>296</v>
      </c>
      <c r="AH4" s="213" t="s">
        <v>296</v>
      </c>
      <c r="AI4" s="213" t="s">
        <v>296</v>
      </c>
      <c r="AJ4" s="213" t="s">
        <v>296</v>
      </c>
      <c r="AK4" s="70" t="s">
        <v>340</v>
      </c>
      <c r="AL4" s="213" t="s">
        <v>389</v>
      </c>
      <c r="AM4" s="70" t="s">
        <v>453</v>
      </c>
      <c r="AN4" s="70" t="s">
        <v>453</v>
      </c>
    </row>
    <row r="5" spans="1:40" x14ac:dyDescent="0.2">
      <c r="A5" s="3">
        <v>201</v>
      </c>
      <c r="B5" s="80" t="s">
        <v>10</v>
      </c>
      <c r="C5" s="220">
        <v>745.2</v>
      </c>
      <c r="D5" s="84">
        <f>RANK(C5,C$5:C$104,0)</f>
        <v>88</v>
      </c>
      <c r="E5" s="88"/>
      <c r="F5" s="88"/>
      <c r="G5" s="156">
        <v>201</v>
      </c>
      <c r="H5" s="214">
        <v>39.090000000000003</v>
      </c>
      <c r="I5" s="82">
        <f>RANK(H5,H$5:H$104,0)</f>
        <v>40</v>
      </c>
      <c r="J5" s="217">
        <v>30</v>
      </c>
      <c r="K5" s="84">
        <f>RANK(J5,J$5:J$104,0)</f>
        <v>72</v>
      </c>
      <c r="L5" s="88"/>
      <c r="N5" s="156">
        <v>201</v>
      </c>
      <c r="O5" s="81" t="s">
        <v>284</v>
      </c>
      <c r="P5" s="146">
        <v>100</v>
      </c>
      <c r="Q5" s="151"/>
      <c r="R5" s="152">
        <v>10</v>
      </c>
      <c r="S5" s="88"/>
      <c r="U5" s="156">
        <v>201</v>
      </c>
      <c r="V5" s="151"/>
      <c r="W5" s="197" t="s">
        <v>299</v>
      </c>
      <c r="X5" s="56" t="s">
        <v>299</v>
      </c>
      <c r="Y5" s="56" t="s">
        <v>299</v>
      </c>
      <c r="Z5" s="56">
        <v>5</v>
      </c>
      <c r="AA5" s="83">
        <v>6</v>
      </c>
      <c r="AB5" s="56">
        <v>90</v>
      </c>
      <c r="AC5" s="56">
        <v>2.5</v>
      </c>
      <c r="AD5" s="56">
        <v>2</v>
      </c>
      <c r="AE5" s="56">
        <v>3</v>
      </c>
      <c r="AF5" s="198">
        <v>3</v>
      </c>
      <c r="AG5" s="198">
        <v>2</v>
      </c>
      <c r="AH5" s="56">
        <v>31.23</v>
      </c>
      <c r="AI5" s="56">
        <v>13.25</v>
      </c>
      <c r="AJ5" s="83">
        <v>57.39</v>
      </c>
      <c r="AK5" s="199">
        <v>18.64</v>
      </c>
      <c r="AL5" s="200" t="s">
        <v>396</v>
      </c>
      <c r="AM5" s="56" t="s">
        <v>461</v>
      </c>
      <c r="AN5" s="56"/>
    </row>
    <row r="6" spans="1:40" x14ac:dyDescent="0.2">
      <c r="A6" s="6">
        <v>202</v>
      </c>
      <c r="B6" s="86" t="s">
        <v>13</v>
      </c>
      <c r="C6" s="221">
        <v>751.4</v>
      </c>
      <c r="D6" s="90">
        <f t="shared" ref="D6:D69" si="0">RANK(C6,C$5:C$104,0)</f>
        <v>84</v>
      </c>
      <c r="E6" s="88"/>
      <c r="F6" s="88"/>
      <c r="G6" s="166">
        <v>202</v>
      </c>
      <c r="H6" s="215">
        <v>47.67</v>
      </c>
      <c r="I6" s="88">
        <f t="shared" ref="I6:K69" si="1">RANK(H6,H$5:H$104,0)</f>
        <v>11</v>
      </c>
      <c r="J6" s="218">
        <v>33</v>
      </c>
      <c r="K6" s="90">
        <f t="shared" si="1"/>
        <v>35</v>
      </c>
      <c r="L6" s="88"/>
      <c r="N6" s="166">
        <v>202</v>
      </c>
      <c r="O6" s="87" t="s">
        <v>284</v>
      </c>
      <c r="P6" s="159">
        <v>100</v>
      </c>
      <c r="Q6" s="14"/>
      <c r="R6" s="163">
        <v>10</v>
      </c>
      <c r="S6" s="88"/>
      <c r="U6" s="166">
        <v>202</v>
      </c>
      <c r="V6" s="14"/>
      <c r="W6" s="201" t="s">
        <v>299</v>
      </c>
      <c r="X6" s="61" t="s">
        <v>299</v>
      </c>
      <c r="Y6" s="61" t="s">
        <v>299</v>
      </c>
      <c r="Z6" s="61">
        <v>3</v>
      </c>
      <c r="AA6" s="89">
        <v>5</v>
      </c>
      <c r="AB6" s="61">
        <v>80</v>
      </c>
      <c r="AC6" s="61">
        <v>3</v>
      </c>
      <c r="AD6" s="61">
        <v>3</v>
      </c>
      <c r="AE6" s="61">
        <v>5</v>
      </c>
      <c r="AF6" s="202">
        <v>2</v>
      </c>
      <c r="AG6" s="202">
        <v>3</v>
      </c>
      <c r="AH6" s="61"/>
      <c r="AI6" s="61"/>
      <c r="AJ6" s="89"/>
      <c r="AK6" s="203">
        <v>18.62</v>
      </c>
      <c r="AL6" s="204" t="s">
        <v>397</v>
      </c>
      <c r="AM6" s="61"/>
      <c r="AN6" s="61"/>
    </row>
    <row r="7" spans="1:40" x14ac:dyDescent="0.2">
      <c r="A7" s="6">
        <v>203</v>
      </c>
      <c r="B7" s="86" t="s">
        <v>15</v>
      </c>
      <c r="C7" s="221">
        <v>780.6</v>
      </c>
      <c r="D7" s="90">
        <f t="shared" si="0"/>
        <v>20</v>
      </c>
      <c r="E7" s="88"/>
      <c r="F7" s="88"/>
      <c r="G7" s="166">
        <v>203</v>
      </c>
      <c r="H7" s="215"/>
      <c r="I7" s="88"/>
      <c r="J7" s="218">
        <v>35</v>
      </c>
      <c r="K7" s="90">
        <f t="shared" si="1"/>
        <v>18</v>
      </c>
      <c r="L7" s="88"/>
      <c r="N7" s="166">
        <v>203</v>
      </c>
      <c r="O7" s="87" t="s">
        <v>284</v>
      </c>
      <c r="P7" s="159"/>
      <c r="Q7" s="14"/>
      <c r="R7" s="163">
        <v>60</v>
      </c>
      <c r="S7" s="88"/>
      <c r="U7" s="166">
        <v>203</v>
      </c>
      <c r="V7" s="14"/>
      <c r="W7" s="205" t="s">
        <v>298</v>
      </c>
      <c r="X7" s="61" t="s">
        <v>298</v>
      </c>
      <c r="Y7" s="61" t="s">
        <v>298</v>
      </c>
      <c r="Z7" s="61">
        <v>3</v>
      </c>
      <c r="AA7" s="89">
        <v>5</v>
      </c>
      <c r="AB7" s="61">
        <v>0</v>
      </c>
      <c r="AC7" s="61">
        <v>2</v>
      </c>
      <c r="AD7" s="61">
        <v>2</v>
      </c>
      <c r="AE7" s="61">
        <v>5</v>
      </c>
      <c r="AF7" s="202">
        <v>1</v>
      </c>
      <c r="AG7" s="202">
        <v>2</v>
      </c>
      <c r="AH7" s="61"/>
      <c r="AI7" s="61"/>
      <c r="AJ7" s="89"/>
      <c r="AK7" s="203">
        <v>15.51</v>
      </c>
      <c r="AL7" s="204" t="s">
        <v>398</v>
      </c>
      <c r="AM7" s="61"/>
      <c r="AN7" s="61"/>
    </row>
    <row r="8" spans="1:40" x14ac:dyDescent="0.2">
      <c r="A8" s="6">
        <v>204</v>
      </c>
      <c r="B8" s="86" t="s">
        <v>17</v>
      </c>
      <c r="C8" s="221">
        <v>774.4</v>
      </c>
      <c r="D8" s="90">
        <f t="shared" si="0"/>
        <v>33</v>
      </c>
      <c r="E8" s="88"/>
      <c r="F8" s="88"/>
      <c r="G8" s="166">
        <v>204</v>
      </c>
      <c r="H8" s="215"/>
      <c r="I8" s="88"/>
      <c r="J8" s="218">
        <v>39</v>
      </c>
      <c r="K8" s="90">
        <f t="shared" si="1"/>
        <v>4</v>
      </c>
      <c r="L8" s="88"/>
      <c r="N8" s="166">
        <v>204</v>
      </c>
      <c r="O8" s="87" t="s">
        <v>285</v>
      </c>
      <c r="P8" s="159">
        <v>100</v>
      </c>
      <c r="Q8" s="14"/>
      <c r="R8" s="163">
        <v>20</v>
      </c>
      <c r="S8" s="88"/>
      <c r="U8" s="166">
        <v>204</v>
      </c>
      <c r="V8" s="14"/>
      <c r="W8" s="206" t="s">
        <v>299</v>
      </c>
      <c r="X8" s="61" t="s">
        <v>299</v>
      </c>
      <c r="Y8" s="61" t="s">
        <v>299</v>
      </c>
      <c r="Z8" s="61">
        <v>7</v>
      </c>
      <c r="AA8" s="89">
        <v>5</v>
      </c>
      <c r="AB8" s="61">
        <v>60</v>
      </c>
      <c r="AC8" s="61">
        <v>2</v>
      </c>
      <c r="AD8" s="61">
        <v>2</v>
      </c>
      <c r="AE8" s="61">
        <v>5</v>
      </c>
      <c r="AF8" s="202">
        <v>3</v>
      </c>
      <c r="AG8" s="202">
        <v>1</v>
      </c>
      <c r="AH8" s="61"/>
      <c r="AI8" s="61"/>
      <c r="AJ8" s="89"/>
      <c r="AK8" s="203">
        <v>15.22</v>
      </c>
      <c r="AL8" s="204" t="s">
        <v>399</v>
      </c>
      <c r="AM8" s="61"/>
      <c r="AN8" s="61"/>
    </row>
    <row r="9" spans="1:40" x14ac:dyDescent="0.2">
      <c r="A9" s="6">
        <v>205</v>
      </c>
      <c r="B9" s="92" t="s">
        <v>19</v>
      </c>
      <c r="C9" s="221">
        <v>784.2</v>
      </c>
      <c r="D9" s="90">
        <f t="shared" si="0"/>
        <v>17</v>
      </c>
      <c r="E9" s="88"/>
      <c r="F9" s="88"/>
      <c r="G9" s="166">
        <v>205</v>
      </c>
      <c r="H9" s="215"/>
      <c r="I9" s="88"/>
      <c r="J9" s="218">
        <v>35</v>
      </c>
      <c r="K9" s="90">
        <f t="shared" si="1"/>
        <v>18</v>
      </c>
      <c r="L9" s="88"/>
      <c r="N9" s="166">
        <v>205</v>
      </c>
      <c r="O9" s="87" t="s">
        <v>284</v>
      </c>
      <c r="P9" s="159"/>
      <c r="Q9" s="14"/>
      <c r="R9" s="163">
        <v>30</v>
      </c>
      <c r="S9" s="88"/>
      <c r="U9" s="166">
        <v>205</v>
      </c>
      <c r="V9" s="14"/>
      <c r="W9" s="206" t="s">
        <v>299</v>
      </c>
      <c r="X9" s="61" t="s">
        <v>299</v>
      </c>
      <c r="Y9" s="61" t="s">
        <v>299</v>
      </c>
      <c r="Z9" s="61">
        <v>6</v>
      </c>
      <c r="AA9" s="89">
        <v>5</v>
      </c>
      <c r="AB9" s="61">
        <v>0</v>
      </c>
      <c r="AC9" s="61">
        <v>2</v>
      </c>
      <c r="AD9" s="61">
        <v>2</v>
      </c>
      <c r="AE9" s="61">
        <v>5</v>
      </c>
      <c r="AF9" s="202">
        <v>3</v>
      </c>
      <c r="AG9" s="202">
        <v>2</v>
      </c>
      <c r="AH9" s="61"/>
      <c r="AI9" s="61"/>
      <c r="AJ9" s="89"/>
      <c r="AK9" s="203">
        <v>14.38</v>
      </c>
      <c r="AL9" s="204" t="s">
        <v>400</v>
      </c>
      <c r="AM9" s="61"/>
      <c r="AN9" s="61"/>
    </row>
    <row r="10" spans="1:40" x14ac:dyDescent="0.2">
      <c r="A10" s="6">
        <v>206</v>
      </c>
      <c r="B10" s="86" t="s">
        <v>21</v>
      </c>
      <c r="C10" s="221">
        <v>768.2</v>
      </c>
      <c r="D10" s="90">
        <f t="shared" si="0"/>
        <v>51</v>
      </c>
      <c r="E10" s="88"/>
      <c r="F10" s="88"/>
      <c r="G10" s="166">
        <v>206</v>
      </c>
      <c r="H10" s="215">
        <v>39.56</v>
      </c>
      <c r="I10" s="88">
        <f t="shared" si="1"/>
        <v>39</v>
      </c>
      <c r="J10" s="218">
        <v>37</v>
      </c>
      <c r="K10" s="90">
        <f t="shared" si="1"/>
        <v>8</v>
      </c>
      <c r="L10" s="88"/>
      <c r="N10" s="166">
        <v>206</v>
      </c>
      <c r="O10" s="87" t="s">
        <v>284</v>
      </c>
      <c r="P10" s="159">
        <v>100</v>
      </c>
      <c r="Q10" s="14"/>
      <c r="R10" s="163">
        <v>0</v>
      </c>
      <c r="S10" s="88"/>
      <c r="U10" s="166">
        <v>206</v>
      </c>
      <c r="V10" s="14"/>
      <c r="W10" s="207" t="s">
        <v>299</v>
      </c>
      <c r="X10" s="61" t="s">
        <v>299</v>
      </c>
      <c r="Y10" s="61" t="s">
        <v>299</v>
      </c>
      <c r="Z10" s="61">
        <v>1</v>
      </c>
      <c r="AA10" s="89">
        <v>1</v>
      </c>
      <c r="AB10" s="61">
        <v>0</v>
      </c>
      <c r="AC10" s="61">
        <v>3</v>
      </c>
      <c r="AD10" s="61">
        <v>2</v>
      </c>
      <c r="AE10" s="61">
        <v>8</v>
      </c>
      <c r="AF10" s="202">
        <v>3</v>
      </c>
      <c r="AG10" s="202">
        <v>1</v>
      </c>
      <c r="AH10" s="61">
        <v>34.56</v>
      </c>
      <c r="AI10" s="61">
        <v>15.26</v>
      </c>
      <c r="AJ10" s="89">
        <v>57.88</v>
      </c>
      <c r="AK10" s="203">
        <v>12.67</v>
      </c>
      <c r="AL10" s="204" t="s">
        <v>401</v>
      </c>
      <c r="AM10" s="61"/>
      <c r="AN10" s="61"/>
    </row>
    <row r="11" spans="1:40" x14ac:dyDescent="0.2">
      <c r="A11" s="6">
        <v>207</v>
      </c>
      <c r="B11" s="93" t="s">
        <v>22</v>
      </c>
      <c r="C11" s="221">
        <v>766.8</v>
      </c>
      <c r="D11" s="90">
        <f t="shared" si="0"/>
        <v>54</v>
      </c>
      <c r="E11" s="88"/>
      <c r="F11" s="88"/>
      <c r="G11" s="166">
        <v>207</v>
      </c>
      <c r="H11" s="215"/>
      <c r="I11" s="88"/>
      <c r="J11" s="218">
        <v>35</v>
      </c>
      <c r="K11" s="90">
        <f t="shared" si="1"/>
        <v>18</v>
      </c>
      <c r="L11" s="88"/>
      <c r="N11" s="166">
        <v>207</v>
      </c>
      <c r="O11" s="87" t="s">
        <v>284</v>
      </c>
      <c r="P11" s="159"/>
      <c r="Q11" s="14"/>
      <c r="R11" s="163">
        <v>0</v>
      </c>
      <c r="S11" s="88"/>
      <c r="U11" s="166">
        <v>207</v>
      </c>
      <c r="V11" s="14" t="s">
        <v>456</v>
      </c>
      <c r="W11" s="201" t="s">
        <v>299</v>
      </c>
      <c r="X11" s="61" t="s">
        <v>299</v>
      </c>
      <c r="Y11" s="61" t="s">
        <v>299</v>
      </c>
      <c r="Z11" s="61">
        <v>7</v>
      </c>
      <c r="AA11" s="89">
        <v>5</v>
      </c>
      <c r="AB11" s="61">
        <v>60</v>
      </c>
      <c r="AC11" s="61">
        <v>2.5</v>
      </c>
      <c r="AD11" s="61">
        <v>2</v>
      </c>
      <c r="AE11" s="61">
        <v>3</v>
      </c>
      <c r="AF11" s="14" t="s">
        <v>302</v>
      </c>
      <c r="AG11" s="14" t="s">
        <v>302</v>
      </c>
      <c r="AH11" s="61"/>
      <c r="AI11" s="61"/>
      <c r="AJ11" s="89"/>
      <c r="AK11" s="203">
        <v>14.8</v>
      </c>
      <c r="AL11" s="204" t="s">
        <v>397</v>
      </c>
      <c r="AM11" s="61"/>
      <c r="AN11" s="61" t="s">
        <v>463</v>
      </c>
    </row>
    <row r="12" spans="1:40" x14ac:dyDescent="0.2">
      <c r="A12" s="6">
        <v>208</v>
      </c>
      <c r="B12" s="93" t="s">
        <v>27</v>
      </c>
      <c r="C12" s="221">
        <v>758</v>
      </c>
      <c r="D12" s="90">
        <f t="shared" si="0"/>
        <v>74</v>
      </c>
      <c r="E12" s="88"/>
      <c r="F12" s="88"/>
      <c r="G12" s="166">
        <v>208</v>
      </c>
      <c r="H12" s="215"/>
      <c r="I12" s="88"/>
      <c r="J12" s="218">
        <v>32</v>
      </c>
      <c r="K12" s="90">
        <f t="shared" si="1"/>
        <v>49</v>
      </c>
      <c r="L12" s="88"/>
      <c r="N12" s="166">
        <v>208</v>
      </c>
      <c r="O12" s="87" t="s">
        <v>284</v>
      </c>
      <c r="P12" s="159"/>
      <c r="Q12" s="14"/>
      <c r="R12" s="163">
        <v>0</v>
      </c>
      <c r="S12" s="88"/>
      <c r="U12" s="166">
        <v>208</v>
      </c>
      <c r="V12" s="14" t="s">
        <v>581</v>
      </c>
      <c r="W12" s="206" t="s">
        <v>299</v>
      </c>
      <c r="X12" s="61" t="s">
        <v>299</v>
      </c>
      <c r="Y12" s="61" t="s">
        <v>299</v>
      </c>
      <c r="Z12" s="61">
        <v>7</v>
      </c>
      <c r="AA12" s="89">
        <v>3</v>
      </c>
      <c r="AB12" s="61">
        <v>0</v>
      </c>
      <c r="AC12" s="61">
        <v>2</v>
      </c>
      <c r="AD12" s="61">
        <v>4</v>
      </c>
      <c r="AE12" s="61">
        <v>3</v>
      </c>
      <c r="AF12" s="14" t="s">
        <v>302</v>
      </c>
      <c r="AG12" s="14" t="s">
        <v>302</v>
      </c>
      <c r="AH12" s="61"/>
      <c r="AI12" s="61"/>
      <c r="AJ12" s="89"/>
      <c r="AK12" s="203">
        <v>15.04</v>
      </c>
      <c r="AL12" s="204" t="s">
        <v>397</v>
      </c>
      <c r="AM12" s="61"/>
      <c r="AN12" s="61"/>
    </row>
    <row r="13" spans="1:40" x14ac:dyDescent="0.2">
      <c r="A13" s="6">
        <v>209</v>
      </c>
      <c r="B13" s="93" t="s">
        <v>30</v>
      </c>
      <c r="C13" s="221">
        <v>759</v>
      </c>
      <c r="D13" s="90">
        <f t="shared" si="0"/>
        <v>72</v>
      </c>
      <c r="E13" s="88"/>
      <c r="F13" s="88"/>
      <c r="G13" s="166">
        <v>209</v>
      </c>
      <c r="H13" s="215">
        <v>44.03</v>
      </c>
      <c r="I13" s="88">
        <f t="shared" si="1"/>
        <v>23</v>
      </c>
      <c r="J13" s="218">
        <v>30</v>
      </c>
      <c r="K13" s="90">
        <f t="shared" si="1"/>
        <v>72</v>
      </c>
      <c r="L13" s="88"/>
      <c r="N13" s="166">
        <v>209</v>
      </c>
      <c r="O13" s="87" t="s">
        <v>284</v>
      </c>
      <c r="P13" s="159"/>
      <c r="Q13" s="14"/>
      <c r="R13" s="163">
        <v>20</v>
      </c>
      <c r="S13" s="88"/>
      <c r="U13" s="166">
        <v>209</v>
      </c>
      <c r="V13" s="14" t="s">
        <v>456</v>
      </c>
      <c r="W13" s="206" t="s">
        <v>299</v>
      </c>
      <c r="X13" s="61" t="s">
        <v>299</v>
      </c>
      <c r="Y13" s="61" t="s">
        <v>299</v>
      </c>
      <c r="Z13" s="61">
        <v>6</v>
      </c>
      <c r="AA13" s="89">
        <v>3</v>
      </c>
      <c r="AB13" s="61">
        <v>0</v>
      </c>
      <c r="AC13" s="61">
        <v>3</v>
      </c>
      <c r="AD13" s="61">
        <v>4</v>
      </c>
      <c r="AE13" s="61">
        <v>3</v>
      </c>
      <c r="AF13" s="202">
        <v>2</v>
      </c>
      <c r="AG13" s="202">
        <v>2</v>
      </c>
      <c r="AH13" s="61">
        <v>30.53</v>
      </c>
      <c r="AI13" s="61">
        <v>13.45</v>
      </c>
      <c r="AJ13" s="89">
        <v>56.96</v>
      </c>
      <c r="AK13" s="203">
        <v>14.89</v>
      </c>
      <c r="AL13" s="204" t="s">
        <v>397</v>
      </c>
      <c r="AM13" s="61" t="s">
        <v>461</v>
      </c>
      <c r="AN13" s="61"/>
    </row>
    <row r="14" spans="1:40" x14ac:dyDescent="0.2">
      <c r="A14" s="17">
        <v>210</v>
      </c>
      <c r="B14" s="94" t="s">
        <v>34</v>
      </c>
      <c r="C14" s="222">
        <v>754.2</v>
      </c>
      <c r="D14" s="98">
        <f t="shared" si="0"/>
        <v>81</v>
      </c>
      <c r="E14" s="88"/>
      <c r="F14" s="88"/>
      <c r="G14" s="179">
        <v>210</v>
      </c>
      <c r="H14" s="216">
        <v>47.01</v>
      </c>
      <c r="I14" s="96">
        <f t="shared" si="1"/>
        <v>13</v>
      </c>
      <c r="J14" s="219">
        <v>29</v>
      </c>
      <c r="K14" s="98">
        <f t="shared" si="1"/>
        <v>80</v>
      </c>
      <c r="L14" s="88"/>
      <c r="N14" s="179">
        <v>210</v>
      </c>
      <c r="O14" s="95" t="s">
        <v>285</v>
      </c>
      <c r="P14" s="172"/>
      <c r="Q14" s="22"/>
      <c r="R14" s="177">
        <v>10</v>
      </c>
      <c r="S14" s="88"/>
      <c r="U14" s="179">
        <v>210</v>
      </c>
      <c r="V14" s="22" t="s">
        <v>581</v>
      </c>
      <c r="W14" s="208" t="s">
        <v>299</v>
      </c>
      <c r="X14" s="68" t="s">
        <v>299</v>
      </c>
      <c r="Y14" s="68" t="s">
        <v>299</v>
      </c>
      <c r="Z14" s="68">
        <v>5</v>
      </c>
      <c r="AA14" s="97">
        <v>4</v>
      </c>
      <c r="AB14" s="68">
        <v>40</v>
      </c>
      <c r="AC14" s="68">
        <v>3</v>
      </c>
      <c r="AD14" s="68">
        <v>3</v>
      </c>
      <c r="AE14" s="68">
        <v>3</v>
      </c>
      <c r="AF14" s="209">
        <v>2</v>
      </c>
      <c r="AG14" s="209">
        <v>3</v>
      </c>
      <c r="AH14" s="68">
        <v>32.01</v>
      </c>
      <c r="AI14" s="68">
        <v>13.77</v>
      </c>
      <c r="AJ14" s="97">
        <v>56.63</v>
      </c>
      <c r="AK14" s="210">
        <v>20.93</v>
      </c>
      <c r="AL14" s="211" t="s">
        <v>402</v>
      </c>
      <c r="AM14" s="68" t="s">
        <v>461</v>
      </c>
      <c r="AN14" s="68" t="s">
        <v>463</v>
      </c>
    </row>
    <row r="15" spans="1:40" x14ac:dyDescent="0.2">
      <c r="A15" s="3">
        <v>211</v>
      </c>
      <c r="B15" s="80" t="s">
        <v>34</v>
      </c>
      <c r="C15" s="220">
        <v>753.40000000000009</v>
      </c>
      <c r="D15" s="84">
        <f t="shared" si="0"/>
        <v>82</v>
      </c>
      <c r="E15" s="88"/>
      <c r="F15" s="88"/>
      <c r="G15" s="156">
        <v>211</v>
      </c>
      <c r="H15" s="214">
        <v>51.47</v>
      </c>
      <c r="I15" s="82">
        <f t="shared" si="1"/>
        <v>3</v>
      </c>
      <c r="J15" s="217">
        <v>27</v>
      </c>
      <c r="K15" s="84">
        <f t="shared" si="1"/>
        <v>95</v>
      </c>
      <c r="L15" s="88"/>
      <c r="N15" s="156">
        <v>211</v>
      </c>
      <c r="O15" s="81" t="s">
        <v>285</v>
      </c>
      <c r="P15" s="146"/>
      <c r="Q15" s="151"/>
      <c r="R15" s="152">
        <v>0</v>
      </c>
      <c r="S15" s="88"/>
      <c r="U15" s="156">
        <v>211</v>
      </c>
      <c r="V15" s="151" t="s">
        <v>581</v>
      </c>
      <c r="W15" s="197" t="s">
        <v>299</v>
      </c>
      <c r="X15" s="56" t="s">
        <v>299</v>
      </c>
      <c r="Y15" s="56" t="s">
        <v>299</v>
      </c>
      <c r="Z15" s="56">
        <v>7</v>
      </c>
      <c r="AA15" s="83">
        <v>3</v>
      </c>
      <c r="AB15" s="56">
        <v>90</v>
      </c>
      <c r="AC15" s="263">
        <v>2.5</v>
      </c>
      <c r="AD15" s="56">
        <v>2</v>
      </c>
      <c r="AE15" s="56">
        <v>3</v>
      </c>
      <c r="AF15" s="198">
        <v>2</v>
      </c>
      <c r="AG15" s="198">
        <v>3</v>
      </c>
      <c r="AH15" s="56">
        <v>31.82</v>
      </c>
      <c r="AI15" s="56">
        <v>13.31</v>
      </c>
      <c r="AJ15" s="83">
        <v>58.94</v>
      </c>
      <c r="AK15" s="199">
        <v>16.89</v>
      </c>
      <c r="AL15" s="200" t="s">
        <v>400</v>
      </c>
      <c r="AM15" s="56" t="s">
        <v>462</v>
      </c>
      <c r="AN15" s="56"/>
    </row>
    <row r="16" spans="1:40" x14ac:dyDescent="0.2">
      <c r="A16" s="6">
        <v>212</v>
      </c>
      <c r="B16" s="86" t="s">
        <v>39</v>
      </c>
      <c r="C16" s="221">
        <v>790</v>
      </c>
      <c r="D16" s="90">
        <f t="shared" si="0"/>
        <v>8</v>
      </c>
      <c r="E16" s="88"/>
      <c r="F16" s="88"/>
      <c r="G16" s="166">
        <v>212</v>
      </c>
      <c r="H16" s="215"/>
      <c r="I16" s="88"/>
      <c r="J16" s="218">
        <v>29</v>
      </c>
      <c r="K16" s="90">
        <f t="shared" si="1"/>
        <v>80</v>
      </c>
      <c r="L16" s="88"/>
      <c r="N16" s="166">
        <v>212</v>
      </c>
      <c r="O16" s="87" t="s">
        <v>284</v>
      </c>
      <c r="P16" s="159"/>
      <c r="Q16" s="14">
        <v>1</v>
      </c>
      <c r="R16" s="163">
        <v>20</v>
      </c>
      <c r="S16" s="88"/>
      <c r="U16" s="166">
        <v>212</v>
      </c>
      <c r="V16" s="14" t="s">
        <v>582</v>
      </c>
      <c r="W16" s="201" t="s">
        <v>299</v>
      </c>
      <c r="X16" s="61" t="s">
        <v>299</v>
      </c>
      <c r="Y16" s="61" t="s">
        <v>299</v>
      </c>
      <c r="Z16" s="61">
        <v>7</v>
      </c>
      <c r="AA16" s="89">
        <v>6</v>
      </c>
      <c r="AB16" s="61">
        <v>0</v>
      </c>
      <c r="AC16" s="61">
        <v>3</v>
      </c>
      <c r="AD16" s="61">
        <v>2</v>
      </c>
      <c r="AE16" s="61">
        <v>3</v>
      </c>
      <c r="AF16" s="14" t="s">
        <v>302</v>
      </c>
      <c r="AG16" s="202" t="s">
        <v>302</v>
      </c>
      <c r="AH16" s="61"/>
      <c r="AI16" s="61"/>
      <c r="AJ16" s="89"/>
      <c r="AK16" s="203">
        <v>13.38</v>
      </c>
      <c r="AL16" s="204" t="s">
        <v>399</v>
      </c>
      <c r="AM16" s="61" t="s">
        <v>461</v>
      </c>
      <c r="AN16" s="61"/>
    </row>
    <row r="17" spans="1:40" x14ac:dyDescent="0.2">
      <c r="A17" s="6">
        <v>213</v>
      </c>
      <c r="B17" s="86" t="s">
        <v>41</v>
      </c>
      <c r="C17" s="221">
        <v>720.6</v>
      </c>
      <c r="D17" s="90">
        <f t="shared" si="0"/>
        <v>99</v>
      </c>
      <c r="E17" s="88"/>
      <c r="F17" s="88"/>
      <c r="G17" s="166">
        <v>213</v>
      </c>
      <c r="H17" s="215"/>
      <c r="I17" s="88"/>
      <c r="J17" s="218">
        <v>26</v>
      </c>
      <c r="K17" s="90">
        <f t="shared" si="1"/>
        <v>97</v>
      </c>
      <c r="L17" s="88"/>
      <c r="N17" s="166">
        <v>213</v>
      </c>
      <c r="O17" s="87" t="s">
        <v>284</v>
      </c>
      <c r="P17" s="159"/>
      <c r="Q17" s="14">
        <v>1</v>
      </c>
      <c r="R17" s="163">
        <v>30</v>
      </c>
      <c r="S17" s="88"/>
      <c r="U17" s="166">
        <v>213</v>
      </c>
      <c r="V17" s="14" t="s">
        <v>581</v>
      </c>
      <c r="W17" s="205" t="s">
        <v>299</v>
      </c>
      <c r="X17" s="61" t="s">
        <v>299</v>
      </c>
      <c r="Y17" s="61" t="s">
        <v>299</v>
      </c>
      <c r="Z17" s="61">
        <v>7</v>
      </c>
      <c r="AA17" s="89">
        <v>8</v>
      </c>
      <c r="AB17" s="61">
        <v>0</v>
      </c>
      <c r="AC17" s="61">
        <v>2</v>
      </c>
      <c r="AD17" s="61">
        <v>2</v>
      </c>
      <c r="AE17" s="61">
        <v>3</v>
      </c>
      <c r="AF17" s="14" t="s">
        <v>302</v>
      </c>
      <c r="AG17" s="202" t="s">
        <v>302</v>
      </c>
      <c r="AH17" s="61"/>
      <c r="AI17" s="61"/>
      <c r="AJ17" s="89"/>
      <c r="AK17" s="203">
        <v>15.58</v>
      </c>
      <c r="AL17" s="204" t="s">
        <v>400</v>
      </c>
      <c r="AM17" s="61"/>
      <c r="AN17" s="61"/>
    </row>
    <row r="18" spans="1:40" x14ac:dyDescent="0.2">
      <c r="A18" s="6">
        <v>214</v>
      </c>
      <c r="B18" s="86" t="s">
        <v>44</v>
      </c>
      <c r="C18" s="221">
        <v>770.2</v>
      </c>
      <c r="D18" s="90">
        <f t="shared" si="0"/>
        <v>45</v>
      </c>
      <c r="E18" s="88"/>
      <c r="F18" s="88"/>
      <c r="G18" s="166">
        <v>214</v>
      </c>
      <c r="H18" s="215">
        <v>43.72</v>
      </c>
      <c r="I18" s="88">
        <f t="shared" si="1"/>
        <v>26</v>
      </c>
      <c r="J18" s="218">
        <v>31</v>
      </c>
      <c r="K18" s="90">
        <f t="shared" si="1"/>
        <v>62</v>
      </c>
      <c r="L18" s="88"/>
      <c r="N18" s="166">
        <v>214</v>
      </c>
      <c r="O18" s="87" t="s">
        <v>285</v>
      </c>
      <c r="P18" s="159">
        <v>100</v>
      </c>
      <c r="Q18" s="14"/>
      <c r="R18" s="163">
        <v>20</v>
      </c>
      <c r="S18" s="88"/>
      <c r="U18" s="166">
        <v>214</v>
      </c>
      <c r="V18" s="14" t="s">
        <v>582</v>
      </c>
      <c r="W18" s="206" t="s">
        <v>299</v>
      </c>
      <c r="X18" s="61" t="s">
        <v>299</v>
      </c>
      <c r="Y18" s="61" t="s">
        <v>299</v>
      </c>
      <c r="Z18" s="61">
        <v>7</v>
      </c>
      <c r="AA18" s="89">
        <v>8</v>
      </c>
      <c r="AB18" s="61">
        <v>0</v>
      </c>
      <c r="AC18" s="61">
        <v>3</v>
      </c>
      <c r="AD18" s="61">
        <v>2</v>
      </c>
      <c r="AE18" s="61">
        <v>3</v>
      </c>
      <c r="AF18" s="202">
        <v>3</v>
      </c>
      <c r="AG18" s="202">
        <v>4</v>
      </c>
      <c r="AH18" s="61">
        <v>30.92</v>
      </c>
      <c r="AI18" s="61">
        <v>12.94</v>
      </c>
      <c r="AJ18" s="89">
        <v>58.29</v>
      </c>
      <c r="AK18" s="203">
        <v>17.89</v>
      </c>
      <c r="AL18" s="204" t="s">
        <v>403</v>
      </c>
      <c r="AM18" s="61"/>
      <c r="AN18" s="61"/>
    </row>
    <row r="19" spans="1:40" x14ac:dyDescent="0.2">
      <c r="A19" s="6">
        <v>215</v>
      </c>
      <c r="B19" s="92" t="s">
        <v>47</v>
      </c>
      <c r="C19" s="221">
        <v>765.6</v>
      </c>
      <c r="D19" s="90">
        <f t="shared" si="0"/>
        <v>58</v>
      </c>
      <c r="E19" s="88"/>
      <c r="F19" s="88"/>
      <c r="G19" s="166">
        <v>215</v>
      </c>
      <c r="H19" s="215"/>
      <c r="I19" s="88"/>
      <c r="J19" s="218">
        <v>33</v>
      </c>
      <c r="K19" s="90">
        <f t="shared" si="1"/>
        <v>35</v>
      </c>
      <c r="L19" s="88"/>
      <c r="N19" s="166">
        <v>215</v>
      </c>
      <c r="O19" s="87" t="s">
        <v>284</v>
      </c>
      <c r="P19" s="159"/>
      <c r="Q19" s="14"/>
      <c r="R19" s="163">
        <v>30</v>
      </c>
      <c r="S19" s="88"/>
      <c r="U19" s="166">
        <v>215</v>
      </c>
      <c r="V19" s="14" t="s">
        <v>456</v>
      </c>
      <c r="W19" s="206" t="s">
        <v>299</v>
      </c>
      <c r="X19" s="61" t="s">
        <v>299</v>
      </c>
      <c r="Y19" s="61" t="s">
        <v>299</v>
      </c>
      <c r="Z19" s="61">
        <v>1</v>
      </c>
      <c r="AA19" s="89">
        <v>4</v>
      </c>
      <c r="AB19" s="61">
        <v>0</v>
      </c>
      <c r="AC19" s="61">
        <v>2</v>
      </c>
      <c r="AD19" s="61">
        <v>2</v>
      </c>
      <c r="AE19" s="61">
        <v>1</v>
      </c>
      <c r="AF19" s="202">
        <v>2</v>
      </c>
      <c r="AG19" s="202">
        <v>1</v>
      </c>
      <c r="AH19" s="61"/>
      <c r="AI19" s="61"/>
      <c r="AJ19" s="89"/>
      <c r="AK19" s="203">
        <v>18.690000000000001</v>
      </c>
      <c r="AL19" s="204" t="s">
        <v>403</v>
      </c>
      <c r="AM19" s="61"/>
      <c r="AN19" s="61"/>
    </row>
    <row r="20" spans="1:40" x14ac:dyDescent="0.2">
      <c r="A20" s="6">
        <v>216</v>
      </c>
      <c r="B20" s="86" t="s">
        <v>50</v>
      </c>
      <c r="C20" s="221">
        <v>776.59999999999991</v>
      </c>
      <c r="D20" s="90">
        <f t="shared" si="0"/>
        <v>30</v>
      </c>
      <c r="E20" s="88"/>
      <c r="F20" s="88"/>
      <c r="G20" s="166">
        <v>216</v>
      </c>
      <c r="H20" s="215">
        <v>49.29</v>
      </c>
      <c r="I20" s="88">
        <f t="shared" si="1"/>
        <v>6</v>
      </c>
      <c r="J20" s="218">
        <v>35</v>
      </c>
      <c r="K20" s="90">
        <f t="shared" si="1"/>
        <v>18</v>
      </c>
      <c r="L20" s="88"/>
      <c r="N20" s="166">
        <v>216</v>
      </c>
      <c r="O20" s="87" t="s">
        <v>284</v>
      </c>
      <c r="P20" s="159"/>
      <c r="Q20" s="14">
        <v>11</v>
      </c>
      <c r="R20" s="163">
        <v>60</v>
      </c>
      <c r="S20" s="88"/>
      <c r="U20" s="166">
        <v>216</v>
      </c>
      <c r="V20" s="14" t="s">
        <v>582</v>
      </c>
      <c r="W20" s="207" t="s">
        <v>299</v>
      </c>
      <c r="X20" s="61" t="s">
        <v>299</v>
      </c>
      <c r="Y20" s="61" t="s">
        <v>299</v>
      </c>
      <c r="Z20" s="61">
        <v>1</v>
      </c>
      <c r="AA20" s="89">
        <v>6</v>
      </c>
      <c r="AB20" s="61">
        <v>0</v>
      </c>
      <c r="AC20" s="61">
        <v>2</v>
      </c>
      <c r="AD20" s="61">
        <v>2</v>
      </c>
      <c r="AE20" s="61">
        <v>3</v>
      </c>
      <c r="AF20" s="202">
        <v>2</v>
      </c>
      <c r="AG20" s="202">
        <v>3</v>
      </c>
      <c r="AH20" s="61">
        <v>29.23</v>
      </c>
      <c r="AI20" s="61">
        <v>12</v>
      </c>
      <c r="AJ20" s="89">
        <v>57.22</v>
      </c>
      <c r="AK20" s="203">
        <v>21.04</v>
      </c>
      <c r="AL20" s="204" t="s">
        <v>403</v>
      </c>
      <c r="AM20" s="61"/>
      <c r="AN20" s="61" t="s">
        <v>463</v>
      </c>
    </row>
    <row r="21" spans="1:40" x14ac:dyDescent="0.2">
      <c r="A21" s="6">
        <v>217</v>
      </c>
      <c r="B21" s="93" t="s">
        <v>53</v>
      </c>
      <c r="C21" s="221">
        <v>778.8</v>
      </c>
      <c r="D21" s="90">
        <f t="shared" si="0"/>
        <v>24</v>
      </c>
      <c r="E21" s="88"/>
      <c r="F21" s="88"/>
      <c r="G21" s="166">
        <v>217</v>
      </c>
      <c r="H21" s="215"/>
      <c r="I21" s="88"/>
      <c r="J21" s="218">
        <v>32</v>
      </c>
      <c r="K21" s="90">
        <f t="shared" si="1"/>
        <v>49</v>
      </c>
      <c r="L21" s="88"/>
      <c r="N21" s="166">
        <v>217</v>
      </c>
      <c r="O21" s="87" t="s">
        <v>284</v>
      </c>
      <c r="P21" s="159"/>
      <c r="Q21" s="14">
        <v>11</v>
      </c>
      <c r="R21" s="163">
        <v>50</v>
      </c>
      <c r="S21" s="88"/>
      <c r="U21" s="166">
        <v>217</v>
      </c>
      <c r="V21" s="14" t="s">
        <v>581</v>
      </c>
      <c r="W21" s="201" t="s">
        <v>299</v>
      </c>
      <c r="X21" s="61" t="s">
        <v>299</v>
      </c>
      <c r="Y21" s="61" t="s">
        <v>299</v>
      </c>
      <c r="Z21" s="61">
        <v>1</v>
      </c>
      <c r="AA21" s="89">
        <v>3</v>
      </c>
      <c r="AB21" s="61">
        <v>0</v>
      </c>
      <c r="AC21" s="61">
        <v>2</v>
      </c>
      <c r="AD21" s="61">
        <v>2</v>
      </c>
      <c r="AE21" s="61">
        <v>3</v>
      </c>
      <c r="AF21" s="14" t="s">
        <v>302</v>
      </c>
      <c r="AG21" s="14" t="s">
        <v>302</v>
      </c>
      <c r="AH21" s="61"/>
      <c r="AI21" s="61"/>
      <c r="AJ21" s="89"/>
      <c r="AK21" s="203">
        <v>17.8</v>
      </c>
      <c r="AL21" s="204" t="s">
        <v>397</v>
      </c>
      <c r="AM21" s="61"/>
      <c r="AN21" s="61"/>
    </row>
    <row r="22" spans="1:40" x14ac:dyDescent="0.2">
      <c r="A22" s="6">
        <v>218</v>
      </c>
      <c r="B22" s="93" t="s">
        <v>56</v>
      </c>
      <c r="C22" s="221">
        <v>772</v>
      </c>
      <c r="D22" s="90">
        <f t="shared" si="0"/>
        <v>38</v>
      </c>
      <c r="E22" s="88"/>
      <c r="F22" s="88"/>
      <c r="G22" s="166">
        <v>218</v>
      </c>
      <c r="H22" s="215"/>
      <c r="I22" s="88"/>
      <c r="J22" s="218">
        <v>31</v>
      </c>
      <c r="K22" s="90">
        <f t="shared" si="1"/>
        <v>62</v>
      </c>
      <c r="L22" s="88"/>
      <c r="N22" s="166">
        <v>218</v>
      </c>
      <c r="O22" s="87" t="s">
        <v>284</v>
      </c>
      <c r="P22" s="159"/>
      <c r="Q22" s="14"/>
      <c r="R22" s="163">
        <v>0</v>
      </c>
      <c r="S22" s="88"/>
      <c r="U22" s="166">
        <v>218</v>
      </c>
      <c r="V22" s="14" t="s">
        <v>582</v>
      </c>
      <c r="W22" s="206" t="s">
        <v>299</v>
      </c>
      <c r="X22" s="61" t="s">
        <v>299</v>
      </c>
      <c r="Y22" s="61" t="s">
        <v>299</v>
      </c>
      <c r="Z22" s="61">
        <v>5</v>
      </c>
      <c r="AA22" s="89">
        <v>8</v>
      </c>
      <c r="AB22" s="61">
        <v>0</v>
      </c>
      <c r="AC22" s="61">
        <v>3.5</v>
      </c>
      <c r="AD22" s="61">
        <v>2</v>
      </c>
      <c r="AE22" s="61">
        <v>3</v>
      </c>
      <c r="AF22" s="202">
        <v>2</v>
      </c>
      <c r="AG22" s="14">
        <v>3</v>
      </c>
      <c r="AH22" s="61"/>
      <c r="AI22" s="61"/>
      <c r="AJ22" s="89"/>
      <c r="AK22" s="203">
        <v>15.67</v>
      </c>
      <c r="AL22" s="204" t="s">
        <v>401</v>
      </c>
      <c r="AM22" s="61"/>
      <c r="AN22" s="61"/>
    </row>
    <row r="23" spans="1:40" x14ac:dyDescent="0.2">
      <c r="A23" s="6">
        <v>219</v>
      </c>
      <c r="B23" s="93" t="s">
        <v>59</v>
      </c>
      <c r="C23" s="221">
        <v>770</v>
      </c>
      <c r="D23" s="90">
        <f t="shared" si="0"/>
        <v>46</v>
      </c>
      <c r="E23" s="88"/>
      <c r="F23" s="88"/>
      <c r="G23" s="166">
        <v>219</v>
      </c>
      <c r="H23" s="215">
        <v>40.82</v>
      </c>
      <c r="I23" s="88">
        <f t="shared" si="1"/>
        <v>37</v>
      </c>
      <c r="J23" s="218">
        <v>35</v>
      </c>
      <c r="K23" s="90">
        <f t="shared" si="1"/>
        <v>18</v>
      </c>
      <c r="L23" s="88"/>
      <c r="N23" s="166">
        <v>219</v>
      </c>
      <c r="O23" s="87" t="s">
        <v>284</v>
      </c>
      <c r="P23" s="159">
        <v>100</v>
      </c>
      <c r="Q23" s="14">
        <v>11</v>
      </c>
      <c r="R23" s="163">
        <v>50</v>
      </c>
      <c r="S23" s="88"/>
      <c r="U23" s="166">
        <v>219</v>
      </c>
      <c r="V23" s="14" t="s">
        <v>582</v>
      </c>
      <c r="W23" s="206" t="s">
        <v>298</v>
      </c>
      <c r="X23" s="61" t="s">
        <v>298</v>
      </c>
      <c r="Y23" s="61" t="s">
        <v>298</v>
      </c>
      <c r="Z23" s="61">
        <v>7</v>
      </c>
      <c r="AA23" s="89">
        <v>6</v>
      </c>
      <c r="AB23" s="61">
        <v>0</v>
      </c>
      <c r="AC23" s="61">
        <v>2</v>
      </c>
      <c r="AD23" s="61">
        <v>4</v>
      </c>
      <c r="AE23" s="61">
        <v>3</v>
      </c>
      <c r="AF23" s="202">
        <v>3</v>
      </c>
      <c r="AG23" s="202">
        <v>1</v>
      </c>
      <c r="AH23" s="61">
        <v>31.77</v>
      </c>
      <c r="AI23" s="61">
        <v>13.61</v>
      </c>
      <c r="AJ23" s="89">
        <v>59.13</v>
      </c>
      <c r="AK23" s="203">
        <v>17.09</v>
      </c>
      <c r="AL23" s="204" t="s">
        <v>403</v>
      </c>
      <c r="AM23" s="61"/>
      <c r="AN23" s="61"/>
    </row>
    <row r="24" spans="1:40" x14ac:dyDescent="0.2">
      <c r="A24" s="17">
        <v>220</v>
      </c>
      <c r="B24" s="94" t="s">
        <v>62</v>
      </c>
      <c r="C24" s="222">
        <v>780.39999999999986</v>
      </c>
      <c r="D24" s="98">
        <f t="shared" si="0"/>
        <v>21</v>
      </c>
      <c r="E24" s="88"/>
      <c r="F24" s="88"/>
      <c r="G24" s="179">
        <v>220</v>
      </c>
      <c r="H24" s="216">
        <v>41.43</v>
      </c>
      <c r="I24" s="96">
        <f t="shared" si="1"/>
        <v>35</v>
      </c>
      <c r="J24" s="219">
        <v>30</v>
      </c>
      <c r="K24" s="98">
        <f t="shared" si="1"/>
        <v>72</v>
      </c>
      <c r="L24" s="88"/>
      <c r="N24" s="179">
        <v>220</v>
      </c>
      <c r="O24" s="95" t="s">
        <v>285</v>
      </c>
      <c r="P24" s="172"/>
      <c r="Q24" s="22">
        <v>1</v>
      </c>
      <c r="R24" s="177">
        <v>0</v>
      </c>
      <c r="S24" s="88"/>
      <c r="U24" s="179">
        <v>220</v>
      </c>
      <c r="V24" s="22" t="s">
        <v>582</v>
      </c>
      <c r="W24" s="208" t="s">
        <v>299</v>
      </c>
      <c r="X24" s="68" t="s">
        <v>299</v>
      </c>
      <c r="Y24" s="68" t="s">
        <v>299</v>
      </c>
      <c r="Z24" s="68">
        <v>1</v>
      </c>
      <c r="AA24" s="97">
        <v>4</v>
      </c>
      <c r="AB24" s="68">
        <v>0</v>
      </c>
      <c r="AC24" s="68">
        <v>3</v>
      </c>
      <c r="AD24" s="68">
        <v>2</v>
      </c>
      <c r="AE24" s="68">
        <v>3</v>
      </c>
      <c r="AF24" s="209">
        <v>2</v>
      </c>
      <c r="AG24" s="209">
        <v>4</v>
      </c>
      <c r="AH24" s="68">
        <v>26.9</v>
      </c>
      <c r="AI24" s="68">
        <v>10.95</v>
      </c>
      <c r="AJ24" s="97">
        <v>57.21</v>
      </c>
      <c r="AK24" s="210">
        <v>11.96</v>
      </c>
      <c r="AL24" s="211" t="s">
        <v>403</v>
      </c>
      <c r="AM24" s="68"/>
      <c r="AN24" s="68"/>
    </row>
    <row r="25" spans="1:40" x14ac:dyDescent="0.2">
      <c r="A25" s="3">
        <v>221</v>
      </c>
      <c r="B25" s="80" t="s">
        <v>65</v>
      </c>
      <c r="C25" s="220">
        <v>744.4</v>
      </c>
      <c r="D25" s="84">
        <f t="shared" si="0"/>
        <v>90</v>
      </c>
      <c r="E25" s="88"/>
      <c r="F25" s="88"/>
      <c r="G25" s="156">
        <v>221</v>
      </c>
      <c r="H25" s="214">
        <v>41.47</v>
      </c>
      <c r="I25" s="82">
        <f t="shared" si="1"/>
        <v>34</v>
      </c>
      <c r="J25" s="217">
        <v>33</v>
      </c>
      <c r="K25" s="84">
        <f t="shared" si="1"/>
        <v>35</v>
      </c>
      <c r="L25" s="88"/>
      <c r="N25" s="156">
        <v>221</v>
      </c>
      <c r="O25" s="81" t="s">
        <v>284</v>
      </c>
      <c r="P25" s="146">
        <v>100</v>
      </c>
      <c r="Q25" s="151"/>
      <c r="R25" s="152">
        <v>10</v>
      </c>
      <c r="S25" s="88"/>
      <c r="U25" s="156">
        <v>221</v>
      </c>
      <c r="V25" s="151" t="s">
        <v>456</v>
      </c>
      <c r="W25" s="197" t="s">
        <v>299</v>
      </c>
      <c r="X25" s="56" t="s">
        <v>299</v>
      </c>
      <c r="Y25" s="56" t="s">
        <v>299</v>
      </c>
      <c r="Z25" s="56">
        <v>7</v>
      </c>
      <c r="AA25" s="83">
        <v>6</v>
      </c>
      <c r="AB25" s="56">
        <v>0</v>
      </c>
      <c r="AC25" s="56">
        <v>2.5</v>
      </c>
      <c r="AD25" s="56">
        <v>2</v>
      </c>
      <c r="AE25" s="56">
        <v>5</v>
      </c>
      <c r="AF25" s="198">
        <v>2</v>
      </c>
      <c r="AG25" s="198">
        <v>2</v>
      </c>
      <c r="AH25" s="56">
        <v>28.02</v>
      </c>
      <c r="AI25" s="56">
        <v>11.66</v>
      </c>
      <c r="AJ25" s="83">
        <v>58.01</v>
      </c>
      <c r="AK25" s="199">
        <v>14.53</v>
      </c>
      <c r="AL25" s="200" t="s">
        <v>398</v>
      </c>
      <c r="AM25" s="56"/>
      <c r="AN25" s="56" t="s">
        <v>463</v>
      </c>
    </row>
    <row r="26" spans="1:40" x14ac:dyDescent="0.2">
      <c r="A26" s="6">
        <v>222</v>
      </c>
      <c r="B26" s="86" t="s">
        <v>68</v>
      </c>
      <c r="C26" s="221">
        <v>773.40000000000009</v>
      </c>
      <c r="D26" s="90">
        <f t="shared" si="0"/>
        <v>37</v>
      </c>
      <c r="E26" s="88"/>
      <c r="F26" s="88"/>
      <c r="G26" s="166">
        <v>222</v>
      </c>
      <c r="H26" s="215"/>
      <c r="I26" s="88"/>
      <c r="J26" s="218">
        <v>37</v>
      </c>
      <c r="K26" s="90">
        <f t="shared" si="1"/>
        <v>8</v>
      </c>
      <c r="L26" s="88"/>
      <c r="N26" s="166">
        <v>222</v>
      </c>
      <c r="O26" s="87" t="s">
        <v>284</v>
      </c>
      <c r="P26" s="159"/>
      <c r="Q26" s="14">
        <v>11</v>
      </c>
      <c r="R26" s="163">
        <v>70</v>
      </c>
      <c r="S26" s="88"/>
      <c r="U26" s="166">
        <v>222</v>
      </c>
      <c r="V26" s="14" t="s">
        <v>582</v>
      </c>
      <c r="W26" s="201" t="s">
        <v>299</v>
      </c>
      <c r="X26" s="61" t="s">
        <v>299</v>
      </c>
      <c r="Y26" s="61" t="s">
        <v>299</v>
      </c>
      <c r="Z26" s="61">
        <v>5</v>
      </c>
      <c r="AA26" s="89">
        <v>5</v>
      </c>
      <c r="AB26" s="61">
        <v>0</v>
      </c>
      <c r="AC26" s="61">
        <v>3</v>
      </c>
      <c r="AD26" s="61">
        <v>2</v>
      </c>
      <c r="AE26" s="61">
        <v>5</v>
      </c>
      <c r="AF26" s="14" t="s">
        <v>302</v>
      </c>
      <c r="AG26" s="202" t="s">
        <v>302</v>
      </c>
      <c r="AH26" s="61"/>
      <c r="AI26" s="61"/>
      <c r="AJ26" s="89"/>
      <c r="AK26" s="203">
        <v>15.09</v>
      </c>
      <c r="AL26" s="204" t="s">
        <v>404</v>
      </c>
      <c r="AM26" s="61"/>
      <c r="AN26" s="61" t="s">
        <v>463</v>
      </c>
    </row>
    <row r="27" spans="1:40" x14ac:dyDescent="0.2">
      <c r="A27" s="6">
        <v>223</v>
      </c>
      <c r="B27" s="86" t="s">
        <v>72</v>
      </c>
      <c r="C27" s="221">
        <v>771.8</v>
      </c>
      <c r="D27" s="90">
        <f t="shared" si="0"/>
        <v>39</v>
      </c>
      <c r="E27" s="88"/>
      <c r="F27" s="88"/>
      <c r="G27" s="166">
        <v>223</v>
      </c>
      <c r="H27" s="215">
        <v>47.25</v>
      </c>
      <c r="I27" s="88">
        <f t="shared" si="1"/>
        <v>12</v>
      </c>
      <c r="J27" s="218">
        <v>36</v>
      </c>
      <c r="K27" s="90">
        <f t="shared" si="1"/>
        <v>11</v>
      </c>
      <c r="L27" s="88"/>
      <c r="N27" s="166">
        <v>223</v>
      </c>
      <c r="O27" s="87" t="s">
        <v>284</v>
      </c>
      <c r="P27" s="159"/>
      <c r="Q27" s="14">
        <v>11</v>
      </c>
      <c r="R27" s="163">
        <v>20</v>
      </c>
      <c r="S27" s="88"/>
      <c r="U27" s="166">
        <v>223</v>
      </c>
      <c r="V27" s="14" t="s">
        <v>456</v>
      </c>
      <c r="W27" s="205" t="s">
        <v>299</v>
      </c>
      <c r="X27" s="61" t="s">
        <v>299</v>
      </c>
      <c r="Y27" s="61" t="s">
        <v>299</v>
      </c>
      <c r="Z27" s="61">
        <v>1</v>
      </c>
      <c r="AA27" s="89">
        <v>2</v>
      </c>
      <c r="AB27" s="61">
        <v>0</v>
      </c>
      <c r="AC27" s="61">
        <v>3</v>
      </c>
      <c r="AD27" s="61">
        <v>2</v>
      </c>
      <c r="AE27" s="61">
        <v>3</v>
      </c>
      <c r="AF27" s="202">
        <v>2</v>
      </c>
      <c r="AG27" s="202">
        <v>2</v>
      </c>
      <c r="AH27" s="61">
        <v>29.56</v>
      </c>
      <c r="AI27" s="61">
        <v>12.47</v>
      </c>
      <c r="AJ27" s="89">
        <v>58.37</v>
      </c>
      <c r="AK27" s="203">
        <v>17.62</v>
      </c>
      <c r="AL27" s="204" t="s">
        <v>401</v>
      </c>
      <c r="AM27" s="61"/>
      <c r="AN27" s="61" t="s">
        <v>463</v>
      </c>
    </row>
    <row r="28" spans="1:40" x14ac:dyDescent="0.2">
      <c r="A28" s="6">
        <v>224</v>
      </c>
      <c r="B28" s="86" t="s">
        <v>75</v>
      </c>
      <c r="C28" s="221">
        <v>769.8</v>
      </c>
      <c r="D28" s="90">
        <f t="shared" si="0"/>
        <v>47</v>
      </c>
      <c r="E28" s="88"/>
      <c r="F28" s="88"/>
      <c r="G28" s="166">
        <v>224</v>
      </c>
      <c r="H28" s="215"/>
      <c r="I28" s="88"/>
      <c r="J28" s="218">
        <v>39</v>
      </c>
      <c r="K28" s="90">
        <f t="shared" si="1"/>
        <v>4</v>
      </c>
      <c r="L28" s="88"/>
      <c r="N28" s="166">
        <v>224</v>
      </c>
      <c r="O28" s="87" t="s">
        <v>284</v>
      </c>
      <c r="P28" s="159"/>
      <c r="Q28" s="14">
        <v>1</v>
      </c>
      <c r="R28" s="163">
        <v>20</v>
      </c>
      <c r="S28" s="88"/>
      <c r="U28" s="166">
        <v>224</v>
      </c>
      <c r="V28" s="14" t="s">
        <v>456</v>
      </c>
      <c r="W28" s="206" t="s">
        <v>298</v>
      </c>
      <c r="X28" s="61" t="s">
        <v>298</v>
      </c>
      <c r="Y28" s="61" t="s">
        <v>298</v>
      </c>
      <c r="Z28" s="61">
        <v>1</v>
      </c>
      <c r="AA28" s="89">
        <v>4</v>
      </c>
      <c r="AB28" s="61">
        <v>0</v>
      </c>
      <c r="AC28" s="61">
        <v>2.5</v>
      </c>
      <c r="AD28" s="61">
        <v>4</v>
      </c>
      <c r="AE28" s="61">
        <v>5</v>
      </c>
      <c r="AF28" s="14" t="s">
        <v>302</v>
      </c>
      <c r="AG28" s="202" t="s">
        <v>302</v>
      </c>
      <c r="AH28" s="61"/>
      <c r="AI28" s="61"/>
      <c r="AJ28" s="89"/>
      <c r="AK28" s="203">
        <v>14.44</v>
      </c>
      <c r="AL28" s="204" t="s">
        <v>401</v>
      </c>
      <c r="AM28" s="61"/>
      <c r="AN28" s="61"/>
    </row>
    <row r="29" spans="1:40" x14ac:dyDescent="0.2">
      <c r="A29" s="6">
        <v>225</v>
      </c>
      <c r="B29" s="92" t="s">
        <v>78</v>
      </c>
      <c r="C29" s="221">
        <v>773.6</v>
      </c>
      <c r="D29" s="90">
        <f t="shared" si="0"/>
        <v>36</v>
      </c>
      <c r="E29" s="88"/>
      <c r="F29" s="88"/>
      <c r="G29" s="166">
        <v>225</v>
      </c>
      <c r="H29" s="215"/>
      <c r="I29" s="88"/>
      <c r="J29" s="218">
        <v>34</v>
      </c>
      <c r="K29" s="90">
        <f t="shared" si="1"/>
        <v>28</v>
      </c>
      <c r="L29" s="88"/>
      <c r="N29" s="166">
        <v>225</v>
      </c>
      <c r="O29" s="87" t="s">
        <v>284</v>
      </c>
      <c r="P29" s="159"/>
      <c r="Q29" s="14"/>
      <c r="R29" s="163">
        <v>10</v>
      </c>
      <c r="S29" s="88"/>
      <c r="U29" s="166">
        <v>225</v>
      </c>
      <c r="V29" s="14" t="s">
        <v>456</v>
      </c>
      <c r="W29" s="206" t="s">
        <v>298</v>
      </c>
      <c r="X29" s="61" t="s">
        <v>298</v>
      </c>
      <c r="Y29" s="61" t="s">
        <v>298</v>
      </c>
      <c r="Z29" s="61">
        <v>1</v>
      </c>
      <c r="AA29" s="89">
        <v>4</v>
      </c>
      <c r="AB29" s="61">
        <v>0</v>
      </c>
      <c r="AC29" s="61">
        <v>2</v>
      </c>
      <c r="AD29" s="61">
        <v>3</v>
      </c>
      <c r="AE29" s="61">
        <v>5</v>
      </c>
      <c r="AF29" s="202">
        <v>1</v>
      </c>
      <c r="AG29" s="202">
        <v>1</v>
      </c>
      <c r="AH29" s="61"/>
      <c r="AI29" s="61"/>
      <c r="AJ29" s="89"/>
      <c r="AK29" s="203">
        <v>16.78</v>
      </c>
      <c r="AL29" s="204" t="s">
        <v>401</v>
      </c>
      <c r="AM29" s="61"/>
      <c r="AN29" s="61"/>
    </row>
    <row r="30" spans="1:40" x14ac:dyDescent="0.2">
      <c r="A30" s="6">
        <v>226</v>
      </c>
      <c r="B30" s="86" t="s">
        <v>81</v>
      </c>
      <c r="C30" s="221">
        <v>766.8</v>
      </c>
      <c r="D30" s="90">
        <f t="shared" si="0"/>
        <v>54</v>
      </c>
      <c r="E30" s="88"/>
      <c r="F30" s="88"/>
      <c r="G30" s="166">
        <v>226</v>
      </c>
      <c r="H30" s="215"/>
      <c r="I30" s="88"/>
      <c r="J30" s="218">
        <v>34</v>
      </c>
      <c r="K30" s="90">
        <f t="shared" si="1"/>
        <v>28</v>
      </c>
      <c r="L30" s="88"/>
      <c r="N30" s="166">
        <v>226</v>
      </c>
      <c r="O30" s="87" t="s">
        <v>285</v>
      </c>
      <c r="P30" s="159"/>
      <c r="Q30" s="14"/>
      <c r="R30" s="163">
        <v>10</v>
      </c>
      <c r="S30" s="88"/>
      <c r="U30" s="166">
        <v>226</v>
      </c>
      <c r="V30" s="14" t="s">
        <v>581</v>
      </c>
      <c r="W30" s="207" t="s">
        <v>299</v>
      </c>
      <c r="X30" s="61" t="s">
        <v>299</v>
      </c>
      <c r="Y30" s="61" t="s">
        <v>299</v>
      </c>
      <c r="Z30" s="61">
        <v>7</v>
      </c>
      <c r="AA30" s="89">
        <v>5</v>
      </c>
      <c r="AB30" s="61">
        <v>0</v>
      </c>
      <c r="AC30" s="61">
        <v>2.5</v>
      </c>
      <c r="AD30" s="61">
        <v>4</v>
      </c>
      <c r="AE30" s="61">
        <v>3</v>
      </c>
      <c r="AF30" s="14" t="s">
        <v>302</v>
      </c>
      <c r="AG30" s="202" t="s">
        <v>302</v>
      </c>
      <c r="AH30" s="61"/>
      <c r="AI30" s="61"/>
      <c r="AJ30" s="89"/>
      <c r="AK30" s="203">
        <v>13.53</v>
      </c>
      <c r="AL30" s="204" t="s">
        <v>401</v>
      </c>
      <c r="AM30" s="61"/>
      <c r="AN30" s="61"/>
    </row>
    <row r="31" spans="1:40" x14ac:dyDescent="0.2">
      <c r="A31" s="6">
        <v>227</v>
      </c>
      <c r="B31" s="93" t="s">
        <v>84</v>
      </c>
      <c r="C31" s="221">
        <v>771.2</v>
      </c>
      <c r="D31" s="90">
        <f t="shared" si="0"/>
        <v>42</v>
      </c>
      <c r="E31" s="88"/>
      <c r="F31" s="88"/>
      <c r="G31" s="166">
        <v>227</v>
      </c>
      <c r="H31" s="215"/>
      <c r="I31" s="88"/>
      <c r="J31" s="218">
        <v>32</v>
      </c>
      <c r="K31" s="90">
        <f t="shared" si="1"/>
        <v>49</v>
      </c>
      <c r="L31" s="88"/>
      <c r="N31" s="166">
        <v>227</v>
      </c>
      <c r="O31" s="87" t="s">
        <v>284</v>
      </c>
      <c r="P31" s="159"/>
      <c r="Q31" s="14"/>
      <c r="R31" s="163">
        <v>10</v>
      </c>
      <c r="S31" s="88"/>
      <c r="U31" s="166">
        <v>227</v>
      </c>
      <c r="V31" s="14" t="s">
        <v>456</v>
      </c>
      <c r="W31" s="201" t="s">
        <v>299</v>
      </c>
      <c r="X31" s="61" t="s">
        <v>299</v>
      </c>
      <c r="Y31" s="61" t="s">
        <v>299</v>
      </c>
      <c r="Z31" s="61">
        <v>1</v>
      </c>
      <c r="AA31" s="89">
        <v>3</v>
      </c>
      <c r="AB31" s="61">
        <v>0</v>
      </c>
      <c r="AC31" s="61">
        <v>2.5</v>
      </c>
      <c r="AD31" s="61">
        <v>2</v>
      </c>
      <c r="AE31" s="61">
        <v>2</v>
      </c>
      <c r="AF31" s="14" t="s">
        <v>302</v>
      </c>
      <c r="AG31" s="14" t="s">
        <v>302</v>
      </c>
      <c r="AH31" s="61"/>
      <c r="AI31" s="61"/>
      <c r="AJ31" s="89"/>
      <c r="AK31" s="203">
        <v>12.73</v>
      </c>
      <c r="AL31" s="204" t="s">
        <v>405</v>
      </c>
      <c r="AM31" s="61"/>
      <c r="AN31" s="61"/>
    </row>
    <row r="32" spans="1:40" x14ac:dyDescent="0.2">
      <c r="A32" s="6">
        <v>228</v>
      </c>
      <c r="B32" s="93" t="s">
        <v>87</v>
      </c>
      <c r="C32" s="221">
        <v>768</v>
      </c>
      <c r="D32" s="90">
        <f t="shared" si="0"/>
        <v>53</v>
      </c>
      <c r="E32" s="88"/>
      <c r="F32" s="88"/>
      <c r="G32" s="166">
        <v>228</v>
      </c>
      <c r="H32" s="215"/>
      <c r="I32" s="88"/>
      <c r="J32" s="218">
        <v>36</v>
      </c>
      <c r="K32" s="90">
        <f t="shared" si="1"/>
        <v>11</v>
      </c>
      <c r="L32" s="88"/>
      <c r="N32" s="166">
        <v>228</v>
      </c>
      <c r="O32" s="87" t="s">
        <v>284</v>
      </c>
      <c r="P32" s="159"/>
      <c r="Q32" s="14"/>
      <c r="R32" s="163">
        <v>50</v>
      </c>
      <c r="S32" s="88"/>
      <c r="U32" s="166">
        <v>228</v>
      </c>
      <c r="V32" s="14" t="s">
        <v>456</v>
      </c>
      <c r="W32" s="206" t="s">
        <v>299</v>
      </c>
      <c r="X32" s="61" t="s">
        <v>299</v>
      </c>
      <c r="Y32" s="61" t="s">
        <v>299</v>
      </c>
      <c r="Z32" s="61">
        <v>7</v>
      </c>
      <c r="AA32" s="89">
        <v>4</v>
      </c>
      <c r="AB32" s="61">
        <v>0</v>
      </c>
      <c r="AC32" s="61">
        <v>2.5</v>
      </c>
      <c r="AD32" s="61">
        <v>4</v>
      </c>
      <c r="AE32" s="61">
        <v>3</v>
      </c>
      <c r="AF32" s="14" t="s">
        <v>302</v>
      </c>
      <c r="AG32" s="14" t="s">
        <v>302</v>
      </c>
      <c r="AH32" s="61"/>
      <c r="AI32" s="61"/>
      <c r="AJ32" s="89"/>
      <c r="AK32" s="203">
        <v>12.71</v>
      </c>
      <c r="AL32" s="204" t="s">
        <v>406</v>
      </c>
      <c r="AM32" s="61"/>
      <c r="AN32" s="61"/>
    </row>
    <row r="33" spans="1:40" x14ac:dyDescent="0.2">
      <c r="A33" s="6">
        <v>229</v>
      </c>
      <c r="B33" s="93" t="s">
        <v>90</v>
      </c>
      <c r="C33" s="221">
        <v>776.2</v>
      </c>
      <c r="D33" s="90">
        <f t="shared" si="0"/>
        <v>31</v>
      </c>
      <c r="E33" s="88"/>
      <c r="F33" s="88"/>
      <c r="G33" s="166">
        <v>229</v>
      </c>
      <c r="H33" s="215"/>
      <c r="I33" s="88"/>
      <c r="J33" s="218">
        <v>36</v>
      </c>
      <c r="K33" s="90">
        <f t="shared" si="1"/>
        <v>11</v>
      </c>
      <c r="L33" s="88"/>
      <c r="N33" s="166">
        <v>229</v>
      </c>
      <c r="O33" s="87" t="s">
        <v>284</v>
      </c>
      <c r="P33" s="159"/>
      <c r="Q33" s="14">
        <v>1</v>
      </c>
      <c r="R33" s="163">
        <v>80</v>
      </c>
      <c r="S33" s="88"/>
      <c r="U33" s="166">
        <v>229</v>
      </c>
      <c r="V33" s="14" t="s">
        <v>581</v>
      </c>
      <c r="W33" s="206" t="s">
        <v>299</v>
      </c>
      <c r="X33" s="61" t="s">
        <v>299</v>
      </c>
      <c r="Y33" s="61" t="s">
        <v>299</v>
      </c>
      <c r="Z33" s="61">
        <v>5</v>
      </c>
      <c r="AA33" s="89">
        <v>4</v>
      </c>
      <c r="AB33" s="61">
        <v>0</v>
      </c>
      <c r="AC33" s="61">
        <v>3</v>
      </c>
      <c r="AD33" s="61">
        <v>4</v>
      </c>
      <c r="AE33" s="61">
        <v>7</v>
      </c>
      <c r="AF33" s="14" t="s">
        <v>302</v>
      </c>
      <c r="AG33" s="202" t="s">
        <v>302</v>
      </c>
      <c r="AH33" s="61"/>
      <c r="AI33" s="61"/>
      <c r="AJ33" s="89"/>
      <c r="AK33" s="203">
        <v>15.64</v>
      </c>
      <c r="AL33" s="204" t="s">
        <v>399</v>
      </c>
      <c r="AM33" s="61"/>
      <c r="AN33" s="61"/>
    </row>
    <row r="34" spans="1:40" x14ac:dyDescent="0.2">
      <c r="A34" s="17">
        <v>230</v>
      </c>
      <c r="B34" s="94" t="s">
        <v>93</v>
      </c>
      <c r="C34" s="222">
        <v>797.6</v>
      </c>
      <c r="D34" s="98">
        <f t="shared" si="0"/>
        <v>2</v>
      </c>
      <c r="E34" s="88"/>
      <c r="F34" s="88"/>
      <c r="G34" s="179">
        <v>230</v>
      </c>
      <c r="H34" s="216">
        <v>46.93</v>
      </c>
      <c r="I34" s="96">
        <f t="shared" si="1"/>
        <v>14</v>
      </c>
      <c r="J34" s="219">
        <v>33</v>
      </c>
      <c r="K34" s="98">
        <f t="shared" si="1"/>
        <v>35</v>
      </c>
      <c r="L34" s="88"/>
      <c r="N34" s="179">
        <v>230</v>
      </c>
      <c r="O34" s="95" t="s">
        <v>284</v>
      </c>
      <c r="P34" s="172"/>
      <c r="Q34" s="22"/>
      <c r="R34" s="177">
        <v>60</v>
      </c>
      <c r="S34" s="88"/>
      <c r="U34" s="179">
        <v>230</v>
      </c>
      <c r="V34" s="22" t="s">
        <v>456</v>
      </c>
      <c r="W34" s="208" t="s">
        <v>299</v>
      </c>
      <c r="X34" s="68" t="s">
        <v>299</v>
      </c>
      <c r="Y34" s="68" t="s">
        <v>299</v>
      </c>
      <c r="Z34" s="68">
        <v>5</v>
      </c>
      <c r="AA34" s="97">
        <v>7</v>
      </c>
      <c r="AB34" s="68">
        <v>0</v>
      </c>
      <c r="AC34" s="68">
        <v>4</v>
      </c>
      <c r="AD34" s="68">
        <v>2</v>
      </c>
      <c r="AE34" s="68">
        <v>5</v>
      </c>
      <c r="AF34" s="209">
        <v>2</v>
      </c>
      <c r="AG34" s="209">
        <v>1</v>
      </c>
      <c r="AH34" s="68">
        <v>32.409999999999997</v>
      </c>
      <c r="AI34" s="68">
        <v>13.44</v>
      </c>
      <c r="AJ34" s="97">
        <v>58.31</v>
      </c>
      <c r="AK34" s="210">
        <v>14.71</v>
      </c>
      <c r="AL34" s="211" t="s">
        <v>403</v>
      </c>
      <c r="AM34" s="68" t="s">
        <v>461</v>
      </c>
      <c r="AN34" s="68" t="s">
        <v>463</v>
      </c>
    </row>
    <row r="35" spans="1:40" x14ac:dyDescent="0.2">
      <c r="A35" s="3">
        <v>231</v>
      </c>
      <c r="B35" s="80" t="s">
        <v>96</v>
      </c>
      <c r="C35" s="220">
        <v>750</v>
      </c>
      <c r="D35" s="84">
        <f t="shared" si="0"/>
        <v>86</v>
      </c>
      <c r="E35" s="88"/>
      <c r="F35" s="88"/>
      <c r="G35" s="156">
        <v>231</v>
      </c>
      <c r="H35" s="214">
        <v>55.22</v>
      </c>
      <c r="I35" s="82">
        <f t="shared" si="1"/>
        <v>2</v>
      </c>
      <c r="J35" s="217">
        <v>37</v>
      </c>
      <c r="K35" s="84">
        <f t="shared" si="1"/>
        <v>8</v>
      </c>
      <c r="L35" s="88"/>
      <c r="N35" s="156">
        <v>231</v>
      </c>
      <c r="O35" s="81" t="s">
        <v>284</v>
      </c>
      <c r="P35" s="146"/>
      <c r="Q35" s="151"/>
      <c r="R35" s="152">
        <v>60</v>
      </c>
      <c r="S35" s="88"/>
      <c r="U35" s="156">
        <v>231</v>
      </c>
      <c r="V35" s="151" t="s">
        <v>582</v>
      </c>
      <c r="W35" s="197" t="s">
        <v>298</v>
      </c>
      <c r="X35" s="56" t="s">
        <v>298</v>
      </c>
      <c r="Y35" s="56" t="s">
        <v>298</v>
      </c>
      <c r="Z35" s="56">
        <v>1</v>
      </c>
      <c r="AA35" s="83">
        <v>7</v>
      </c>
      <c r="AB35" s="56">
        <v>0</v>
      </c>
      <c r="AC35" s="56">
        <v>2</v>
      </c>
      <c r="AD35" s="56">
        <v>2</v>
      </c>
      <c r="AE35" s="56">
        <v>6</v>
      </c>
      <c r="AF35" s="198">
        <v>2</v>
      </c>
      <c r="AG35" s="198">
        <v>2</v>
      </c>
      <c r="AH35" s="56">
        <v>33.270000000000003</v>
      </c>
      <c r="AI35" s="56">
        <v>14.01</v>
      </c>
      <c r="AJ35" s="83">
        <v>55.85</v>
      </c>
      <c r="AK35" s="199">
        <v>15.84</v>
      </c>
      <c r="AL35" s="200" t="s">
        <v>407</v>
      </c>
      <c r="AM35" s="56" t="s">
        <v>461</v>
      </c>
      <c r="AN35" s="56"/>
    </row>
    <row r="36" spans="1:40" x14ac:dyDescent="0.2">
      <c r="A36" s="6">
        <v>232</v>
      </c>
      <c r="B36" s="86" t="s">
        <v>100</v>
      </c>
      <c r="C36" s="221">
        <v>760</v>
      </c>
      <c r="D36" s="90">
        <f t="shared" si="0"/>
        <v>67</v>
      </c>
      <c r="E36" s="88"/>
      <c r="F36" s="88"/>
      <c r="G36" s="166">
        <v>232</v>
      </c>
      <c r="H36" s="215"/>
      <c r="I36" s="88"/>
      <c r="J36" s="218">
        <v>29</v>
      </c>
      <c r="K36" s="90">
        <f t="shared" si="1"/>
        <v>80</v>
      </c>
      <c r="L36" s="88"/>
      <c r="N36" s="166">
        <v>232</v>
      </c>
      <c r="O36" s="87" t="s">
        <v>284</v>
      </c>
      <c r="P36" s="159"/>
      <c r="Q36" s="14"/>
      <c r="R36" s="163">
        <v>10</v>
      </c>
      <c r="S36" s="88"/>
      <c r="U36" s="166">
        <v>232</v>
      </c>
      <c r="V36" s="14" t="s">
        <v>456</v>
      </c>
      <c r="W36" s="201" t="s">
        <v>299</v>
      </c>
      <c r="X36" s="61" t="s">
        <v>299</v>
      </c>
      <c r="Y36" s="61" t="s">
        <v>299</v>
      </c>
      <c r="Z36" s="61">
        <v>7</v>
      </c>
      <c r="AA36" s="89">
        <v>5</v>
      </c>
      <c r="AB36" s="61">
        <v>0</v>
      </c>
      <c r="AC36" s="61">
        <v>2</v>
      </c>
      <c r="AD36" s="61">
        <v>2</v>
      </c>
      <c r="AE36" s="61">
        <v>2</v>
      </c>
      <c r="AF36" s="14" t="s">
        <v>302</v>
      </c>
      <c r="AG36" s="202" t="s">
        <v>302</v>
      </c>
      <c r="AH36" s="61"/>
      <c r="AI36" s="61"/>
      <c r="AJ36" s="89"/>
      <c r="AK36" s="203">
        <v>12.82</v>
      </c>
      <c r="AL36" s="204" t="s">
        <v>403</v>
      </c>
      <c r="AM36" s="61"/>
      <c r="AN36" s="61"/>
    </row>
    <row r="37" spans="1:40" x14ac:dyDescent="0.2">
      <c r="A37" s="6">
        <v>233</v>
      </c>
      <c r="B37" s="86" t="s">
        <v>103</v>
      </c>
      <c r="C37" s="221">
        <v>768.2</v>
      </c>
      <c r="D37" s="90">
        <f t="shared" si="0"/>
        <v>51</v>
      </c>
      <c r="E37" s="88"/>
      <c r="F37" s="88"/>
      <c r="G37" s="166">
        <v>233</v>
      </c>
      <c r="H37" s="215"/>
      <c r="I37" s="88"/>
      <c r="J37" s="218">
        <v>25</v>
      </c>
      <c r="K37" s="90">
        <f t="shared" si="1"/>
        <v>100</v>
      </c>
      <c r="L37" s="88"/>
      <c r="N37" s="166">
        <v>233</v>
      </c>
      <c r="O37" s="87" t="s">
        <v>285</v>
      </c>
      <c r="P37" s="159"/>
      <c r="Q37" s="14"/>
      <c r="R37" s="163">
        <v>0</v>
      </c>
      <c r="S37" s="88"/>
      <c r="U37" s="166">
        <v>233</v>
      </c>
      <c r="V37" s="14" t="s">
        <v>582</v>
      </c>
      <c r="W37" s="205" t="s">
        <v>299</v>
      </c>
      <c r="X37" s="61" t="s">
        <v>299</v>
      </c>
      <c r="Y37" s="61" t="s">
        <v>299</v>
      </c>
      <c r="Z37" s="61">
        <v>7</v>
      </c>
      <c r="AA37" s="89">
        <v>6</v>
      </c>
      <c r="AB37" s="61">
        <v>0</v>
      </c>
      <c r="AC37" s="61">
        <v>2</v>
      </c>
      <c r="AD37" s="61">
        <v>2</v>
      </c>
      <c r="AE37" s="61">
        <v>3</v>
      </c>
      <c r="AF37" s="14" t="s">
        <v>302</v>
      </c>
      <c r="AG37" s="202" t="s">
        <v>302</v>
      </c>
      <c r="AH37" s="61"/>
      <c r="AI37" s="61"/>
      <c r="AJ37" s="89"/>
      <c r="AK37" s="203">
        <v>13.36</v>
      </c>
      <c r="AL37" s="204" t="s">
        <v>403</v>
      </c>
      <c r="AM37" s="61"/>
      <c r="AN37" s="61"/>
    </row>
    <row r="38" spans="1:40" x14ac:dyDescent="0.2">
      <c r="A38" s="6">
        <v>234</v>
      </c>
      <c r="B38" s="86" t="s">
        <v>106</v>
      </c>
      <c r="C38" s="221">
        <v>750.39999999999986</v>
      </c>
      <c r="D38" s="90">
        <f t="shared" si="0"/>
        <v>85</v>
      </c>
      <c r="E38" s="88"/>
      <c r="F38" s="88"/>
      <c r="G38" s="166">
        <v>234</v>
      </c>
      <c r="H38" s="215"/>
      <c r="I38" s="88"/>
      <c r="J38" s="218">
        <v>33</v>
      </c>
      <c r="K38" s="90">
        <f t="shared" si="1"/>
        <v>35</v>
      </c>
      <c r="L38" s="88"/>
      <c r="N38" s="166">
        <v>234</v>
      </c>
      <c r="O38" s="87" t="s">
        <v>284</v>
      </c>
      <c r="P38" s="159"/>
      <c r="Q38" s="14"/>
      <c r="R38" s="163">
        <v>50</v>
      </c>
      <c r="S38" s="88"/>
      <c r="U38" s="166">
        <v>234</v>
      </c>
      <c r="V38" s="14" t="s">
        <v>456</v>
      </c>
      <c r="W38" s="206" t="s">
        <v>299</v>
      </c>
      <c r="X38" s="61" t="s">
        <v>299</v>
      </c>
      <c r="Y38" s="61" t="s">
        <v>299</v>
      </c>
      <c r="Z38" s="61">
        <v>1</v>
      </c>
      <c r="AA38" s="89">
        <v>5</v>
      </c>
      <c r="AB38" s="61">
        <v>0</v>
      </c>
      <c r="AC38" s="61">
        <v>1.5</v>
      </c>
      <c r="AD38" s="61">
        <v>4</v>
      </c>
      <c r="AE38" s="61">
        <v>5</v>
      </c>
      <c r="AF38" s="14" t="s">
        <v>302</v>
      </c>
      <c r="AG38" s="202" t="s">
        <v>302</v>
      </c>
      <c r="AH38" s="61"/>
      <c r="AI38" s="61"/>
      <c r="AJ38" s="89"/>
      <c r="AK38" s="203">
        <v>15.8</v>
      </c>
      <c r="AL38" s="204" t="s">
        <v>408</v>
      </c>
      <c r="AM38" s="61"/>
      <c r="AN38" s="61"/>
    </row>
    <row r="39" spans="1:40" x14ac:dyDescent="0.2">
      <c r="A39" s="6">
        <v>235</v>
      </c>
      <c r="B39" s="92" t="s">
        <v>72</v>
      </c>
      <c r="C39" s="221">
        <v>788.2</v>
      </c>
      <c r="D39" s="90">
        <f t="shared" si="0"/>
        <v>10</v>
      </c>
      <c r="E39" s="88"/>
      <c r="F39" s="88"/>
      <c r="G39" s="166">
        <v>235</v>
      </c>
      <c r="H39" s="215"/>
      <c r="I39" s="88"/>
      <c r="J39" s="218">
        <v>30</v>
      </c>
      <c r="K39" s="90">
        <f t="shared" si="1"/>
        <v>72</v>
      </c>
      <c r="L39" s="88"/>
      <c r="N39" s="166">
        <v>235</v>
      </c>
      <c r="O39" s="87" t="s">
        <v>284</v>
      </c>
      <c r="P39" s="159"/>
      <c r="Q39" s="14"/>
      <c r="R39" s="163">
        <v>30</v>
      </c>
      <c r="S39" s="88"/>
      <c r="U39" s="166">
        <v>235</v>
      </c>
      <c r="V39" s="14" t="s">
        <v>581</v>
      </c>
      <c r="W39" s="206" t="s">
        <v>298</v>
      </c>
      <c r="X39" s="61" t="s">
        <v>299</v>
      </c>
      <c r="Y39" s="61" t="s">
        <v>299</v>
      </c>
      <c r="Z39" s="61">
        <v>1</v>
      </c>
      <c r="AA39" s="89">
        <v>4</v>
      </c>
      <c r="AB39" s="61">
        <v>0</v>
      </c>
      <c r="AC39" s="61">
        <v>2</v>
      </c>
      <c r="AD39" s="61">
        <v>4</v>
      </c>
      <c r="AE39" s="61">
        <v>5</v>
      </c>
      <c r="AF39" s="202">
        <v>2</v>
      </c>
      <c r="AG39" s="202">
        <v>1</v>
      </c>
      <c r="AH39" s="61"/>
      <c r="AI39" s="61"/>
      <c r="AJ39" s="89"/>
      <c r="AK39" s="203">
        <v>11.56</v>
      </c>
      <c r="AL39" s="204" t="s">
        <v>406</v>
      </c>
      <c r="AM39" s="61"/>
      <c r="AN39" s="61"/>
    </row>
    <row r="40" spans="1:40" x14ac:dyDescent="0.2">
      <c r="A40" s="6">
        <v>236</v>
      </c>
      <c r="B40" s="86" t="s">
        <v>110</v>
      </c>
      <c r="C40" s="221">
        <v>769.8</v>
      </c>
      <c r="D40" s="90">
        <f t="shared" si="0"/>
        <v>47</v>
      </c>
      <c r="E40" s="88"/>
      <c r="F40" s="88"/>
      <c r="G40" s="166">
        <v>236</v>
      </c>
      <c r="H40" s="215"/>
      <c r="I40" s="88"/>
      <c r="J40" s="218">
        <v>36</v>
      </c>
      <c r="K40" s="90">
        <f t="shared" si="1"/>
        <v>11</v>
      </c>
      <c r="L40" s="88"/>
      <c r="N40" s="166">
        <v>236</v>
      </c>
      <c r="O40" s="87" t="s">
        <v>284</v>
      </c>
      <c r="P40" s="159"/>
      <c r="Q40" s="14"/>
      <c r="R40" s="163">
        <v>50</v>
      </c>
      <c r="S40" s="88"/>
      <c r="U40" s="166">
        <v>236</v>
      </c>
      <c r="V40" s="14" t="s">
        <v>456</v>
      </c>
      <c r="W40" s="207" t="s">
        <v>298</v>
      </c>
      <c r="X40" s="61" t="s">
        <v>298</v>
      </c>
      <c r="Y40" s="61" t="s">
        <v>298</v>
      </c>
      <c r="Z40" s="61">
        <v>1</v>
      </c>
      <c r="AA40" s="89">
        <v>4</v>
      </c>
      <c r="AB40" s="61">
        <v>0</v>
      </c>
      <c r="AC40" s="61">
        <v>2.5</v>
      </c>
      <c r="AD40" s="61">
        <v>2</v>
      </c>
      <c r="AE40" s="61">
        <v>5</v>
      </c>
      <c r="AF40" s="14" t="s">
        <v>302</v>
      </c>
      <c r="AG40" s="202" t="s">
        <v>302</v>
      </c>
      <c r="AH40" s="61"/>
      <c r="AI40" s="61"/>
      <c r="AJ40" s="89"/>
      <c r="AK40" s="203">
        <v>18.53</v>
      </c>
      <c r="AL40" s="204" t="s">
        <v>406</v>
      </c>
      <c r="AM40" s="61"/>
      <c r="AN40" s="61"/>
    </row>
    <row r="41" spans="1:40" x14ac:dyDescent="0.2">
      <c r="A41" s="6">
        <v>237</v>
      </c>
      <c r="B41" s="93" t="s">
        <v>113</v>
      </c>
      <c r="C41" s="221">
        <v>763.40000000000009</v>
      </c>
      <c r="D41" s="90">
        <f t="shared" si="0"/>
        <v>62</v>
      </c>
      <c r="E41" s="88"/>
      <c r="F41" s="88"/>
      <c r="G41" s="166">
        <v>237</v>
      </c>
      <c r="H41" s="215"/>
      <c r="I41" s="88"/>
      <c r="J41" s="218">
        <v>34</v>
      </c>
      <c r="K41" s="90">
        <f t="shared" si="1"/>
        <v>28</v>
      </c>
      <c r="L41" s="88"/>
      <c r="N41" s="166">
        <v>237</v>
      </c>
      <c r="O41" s="87" t="s">
        <v>284</v>
      </c>
      <c r="P41" s="159"/>
      <c r="Q41" s="14"/>
      <c r="R41" s="163">
        <v>10</v>
      </c>
      <c r="S41" s="88"/>
      <c r="U41" s="166">
        <v>237</v>
      </c>
      <c r="V41" s="14" t="s">
        <v>582</v>
      </c>
      <c r="W41" s="201" t="s">
        <v>299</v>
      </c>
      <c r="X41" s="61" t="s">
        <v>299</v>
      </c>
      <c r="Y41" s="61" t="s">
        <v>299</v>
      </c>
      <c r="Z41" s="61">
        <v>7</v>
      </c>
      <c r="AA41" s="89">
        <v>3</v>
      </c>
      <c r="AB41" s="61">
        <v>0</v>
      </c>
      <c r="AC41" s="61">
        <v>2.5</v>
      </c>
      <c r="AD41" s="61">
        <v>2</v>
      </c>
      <c r="AE41" s="61">
        <v>5</v>
      </c>
      <c r="AF41" s="14" t="s">
        <v>302</v>
      </c>
      <c r="AG41" s="14" t="s">
        <v>302</v>
      </c>
      <c r="AH41" s="61"/>
      <c r="AI41" s="61"/>
      <c r="AJ41" s="89"/>
      <c r="AK41" s="203">
        <v>13.22</v>
      </c>
      <c r="AL41" s="204" t="s">
        <v>401</v>
      </c>
      <c r="AM41" s="61"/>
      <c r="AN41" s="61"/>
    </row>
    <row r="42" spans="1:40" x14ac:dyDescent="0.2">
      <c r="A42" s="6">
        <v>238</v>
      </c>
      <c r="B42" s="93" t="s">
        <v>116</v>
      </c>
      <c r="C42" s="221">
        <v>775.8</v>
      </c>
      <c r="D42" s="90">
        <f t="shared" si="0"/>
        <v>32</v>
      </c>
      <c r="E42" s="88"/>
      <c r="F42" s="88"/>
      <c r="G42" s="166">
        <v>238</v>
      </c>
      <c r="H42" s="215"/>
      <c r="I42" s="88"/>
      <c r="J42" s="218">
        <v>29</v>
      </c>
      <c r="K42" s="90">
        <f t="shared" si="1"/>
        <v>80</v>
      </c>
      <c r="L42" s="88"/>
      <c r="N42" s="166">
        <v>238</v>
      </c>
      <c r="O42" s="87" t="s">
        <v>284</v>
      </c>
      <c r="P42" s="159"/>
      <c r="Q42" s="14"/>
      <c r="R42" s="163">
        <v>80</v>
      </c>
      <c r="S42" s="88"/>
      <c r="U42" s="166">
        <v>238</v>
      </c>
      <c r="V42" s="14" t="s">
        <v>581</v>
      </c>
      <c r="W42" s="206" t="s">
        <v>299</v>
      </c>
      <c r="X42" s="61" t="s">
        <v>299</v>
      </c>
      <c r="Y42" s="61" t="s">
        <v>299</v>
      </c>
      <c r="Z42" s="61">
        <v>1</v>
      </c>
      <c r="AA42" s="89">
        <v>3</v>
      </c>
      <c r="AB42" s="61">
        <v>0</v>
      </c>
      <c r="AC42" s="61">
        <v>2.5</v>
      </c>
      <c r="AD42" s="61">
        <v>2</v>
      </c>
      <c r="AE42" s="61">
        <v>5</v>
      </c>
      <c r="AF42" s="202">
        <v>1</v>
      </c>
      <c r="AG42" s="14">
        <v>1</v>
      </c>
      <c r="AH42" s="61"/>
      <c r="AI42" s="61"/>
      <c r="AJ42" s="89"/>
      <c r="AK42" s="203">
        <v>14.42</v>
      </c>
      <c r="AL42" s="204" t="s">
        <v>401</v>
      </c>
      <c r="AM42" s="61"/>
      <c r="AN42" s="61" t="s">
        <v>463</v>
      </c>
    </row>
    <row r="43" spans="1:40" x14ac:dyDescent="0.2">
      <c r="A43" s="6">
        <v>239</v>
      </c>
      <c r="B43" s="93" t="s">
        <v>87</v>
      </c>
      <c r="C43" s="221">
        <v>773.8</v>
      </c>
      <c r="D43" s="90">
        <f t="shared" si="0"/>
        <v>35</v>
      </c>
      <c r="E43" s="88"/>
      <c r="F43" s="88"/>
      <c r="G43" s="166">
        <v>239</v>
      </c>
      <c r="H43" s="215">
        <v>49.97</v>
      </c>
      <c r="I43" s="88">
        <f t="shared" si="1"/>
        <v>5</v>
      </c>
      <c r="J43" s="218">
        <v>32</v>
      </c>
      <c r="K43" s="90">
        <f t="shared" si="1"/>
        <v>49</v>
      </c>
      <c r="L43" s="88"/>
      <c r="N43" s="166">
        <v>239</v>
      </c>
      <c r="O43" s="87" t="s">
        <v>284</v>
      </c>
      <c r="P43" s="159"/>
      <c r="Q43" s="14">
        <v>11</v>
      </c>
      <c r="R43" s="163">
        <v>70</v>
      </c>
      <c r="S43" s="88"/>
      <c r="U43" s="166">
        <v>239</v>
      </c>
      <c r="V43" s="14" t="s">
        <v>456</v>
      </c>
      <c r="W43" s="206" t="s">
        <v>299</v>
      </c>
      <c r="X43" s="61" t="s">
        <v>299</v>
      </c>
      <c r="Y43" s="61" t="s">
        <v>299</v>
      </c>
      <c r="Z43" s="61">
        <v>7</v>
      </c>
      <c r="AA43" s="89">
        <v>3</v>
      </c>
      <c r="AB43" s="61">
        <v>0</v>
      </c>
      <c r="AC43" s="61">
        <v>2</v>
      </c>
      <c r="AD43" s="61">
        <v>4</v>
      </c>
      <c r="AE43" s="61">
        <v>5</v>
      </c>
      <c r="AF43" s="202">
        <v>2</v>
      </c>
      <c r="AG43" s="202">
        <v>2</v>
      </c>
      <c r="AH43" s="61">
        <v>32.549999999999997</v>
      </c>
      <c r="AI43" s="61">
        <v>13.52</v>
      </c>
      <c r="AJ43" s="89">
        <v>57.51</v>
      </c>
      <c r="AK43" s="203">
        <v>13.36</v>
      </c>
      <c r="AL43" s="204" t="s">
        <v>406</v>
      </c>
      <c r="AM43" s="61"/>
      <c r="AN43" s="61" t="s">
        <v>463</v>
      </c>
    </row>
    <row r="44" spans="1:40" x14ac:dyDescent="0.2">
      <c r="A44" s="17">
        <v>240</v>
      </c>
      <c r="B44" s="94" t="s">
        <v>118</v>
      </c>
      <c r="C44" s="222">
        <v>784.4</v>
      </c>
      <c r="D44" s="98">
        <f t="shared" si="0"/>
        <v>16</v>
      </c>
      <c r="E44" s="88"/>
      <c r="F44" s="88"/>
      <c r="G44" s="179">
        <v>240</v>
      </c>
      <c r="H44" s="216"/>
      <c r="I44" s="96"/>
      <c r="J44" s="219">
        <v>35</v>
      </c>
      <c r="K44" s="98">
        <f t="shared" si="1"/>
        <v>18</v>
      </c>
      <c r="L44" s="88"/>
      <c r="N44" s="179">
        <v>240</v>
      </c>
      <c r="O44" s="95" t="s">
        <v>284</v>
      </c>
      <c r="P44" s="172"/>
      <c r="Q44" s="22"/>
      <c r="R44" s="177">
        <v>10</v>
      </c>
      <c r="S44" s="88"/>
      <c r="U44" s="179">
        <v>240</v>
      </c>
      <c r="V44" s="22" t="s">
        <v>582</v>
      </c>
      <c r="W44" s="208" t="s">
        <v>298</v>
      </c>
      <c r="X44" s="68" t="s">
        <v>298</v>
      </c>
      <c r="Y44" s="68" t="s">
        <v>298</v>
      </c>
      <c r="Z44" s="68">
        <v>1</v>
      </c>
      <c r="AA44" s="97">
        <v>3</v>
      </c>
      <c r="AB44" s="68">
        <v>0</v>
      </c>
      <c r="AC44" s="68">
        <v>3.5</v>
      </c>
      <c r="AD44" s="68">
        <v>2</v>
      </c>
      <c r="AE44" s="68">
        <v>5</v>
      </c>
      <c r="AF44" s="209">
        <v>3</v>
      </c>
      <c r="AG44" s="209">
        <v>3</v>
      </c>
      <c r="AH44" s="68"/>
      <c r="AI44" s="68"/>
      <c r="AJ44" s="97"/>
      <c r="AK44" s="210">
        <v>12.93</v>
      </c>
      <c r="AL44" s="211" t="s">
        <v>400</v>
      </c>
      <c r="AM44" s="68"/>
      <c r="AN44" s="68" t="s">
        <v>463</v>
      </c>
    </row>
    <row r="45" spans="1:40" x14ac:dyDescent="0.2">
      <c r="A45" s="3">
        <v>241</v>
      </c>
      <c r="B45" s="80" t="s">
        <v>123</v>
      </c>
      <c r="C45" s="220">
        <v>789</v>
      </c>
      <c r="D45" s="84">
        <f t="shared" si="0"/>
        <v>9</v>
      </c>
      <c r="E45" s="88"/>
      <c r="F45" s="88"/>
      <c r="G45" s="156">
        <v>241</v>
      </c>
      <c r="H45" s="214">
        <v>50.62</v>
      </c>
      <c r="I45" s="82">
        <f t="shared" si="1"/>
        <v>4</v>
      </c>
      <c r="J45" s="217">
        <v>36</v>
      </c>
      <c r="K45" s="84">
        <f t="shared" si="1"/>
        <v>11</v>
      </c>
      <c r="L45" s="88"/>
      <c r="N45" s="156">
        <v>241</v>
      </c>
      <c r="O45" s="81" t="s">
        <v>284</v>
      </c>
      <c r="P45" s="146">
        <v>100</v>
      </c>
      <c r="Q45" s="151">
        <v>11</v>
      </c>
      <c r="R45" s="152">
        <v>50</v>
      </c>
      <c r="S45" s="88"/>
      <c r="U45" s="156">
        <v>241</v>
      </c>
      <c r="V45" s="151" t="s">
        <v>581</v>
      </c>
      <c r="W45" s="197" t="s">
        <v>299</v>
      </c>
      <c r="X45" s="56" t="s">
        <v>299</v>
      </c>
      <c r="Y45" s="56" t="s">
        <v>299</v>
      </c>
      <c r="Z45" s="56">
        <v>6</v>
      </c>
      <c r="AA45" s="83">
        <v>3</v>
      </c>
      <c r="AB45" s="56">
        <v>0</v>
      </c>
      <c r="AC45" s="56">
        <v>3</v>
      </c>
      <c r="AD45" s="56">
        <v>4</v>
      </c>
      <c r="AE45" s="56">
        <v>3</v>
      </c>
      <c r="AF45" s="198">
        <v>3</v>
      </c>
      <c r="AG45" s="198">
        <v>4</v>
      </c>
      <c r="AH45" s="56">
        <v>27.94</v>
      </c>
      <c r="AI45" s="56">
        <v>11.68</v>
      </c>
      <c r="AJ45" s="83">
        <v>56.11</v>
      </c>
      <c r="AK45" s="199">
        <v>12.16</v>
      </c>
      <c r="AL45" s="200" t="s">
        <v>401</v>
      </c>
      <c r="AM45" s="56"/>
      <c r="AN45" s="56" t="s">
        <v>463</v>
      </c>
    </row>
    <row r="46" spans="1:40" x14ac:dyDescent="0.2">
      <c r="A46" s="6">
        <v>242</v>
      </c>
      <c r="B46" s="86" t="s">
        <v>126</v>
      </c>
      <c r="C46" s="221">
        <v>770.6</v>
      </c>
      <c r="D46" s="90">
        <f t="shared" si="0"/>
        <v>44</v>
      </c>
      <c r="E46" s="88"/>
      <c r="F46" s="88"/>
      <c r="G46" s="166">
        <v>242</v>
      </c>
      <c r="H46" s="215"/>
      <c r="I46" s="88"/>
      <c r="J46" s="218">
        <v>30</v>
      </c>
      <c r="K46" s="90">
        <f t="shared" si="1"/>
        <v>72</v>
      </c>
      <c r="L46" s="88"/>
      <c r="N46" s="166">
        <v>242</v>
      </c>
      <c r="O46" s="87" t="s">
        <v>285</v>
      </c>
      <c r="P46" s="159"/>
      <c r="Q46" s="14">
        <v>1</v>
      </c>
      <c r="R46" s="163">
        <v>50</v>
      </c>
      <c r="S46" s="88"/>
      <c r="U46" s="166">
        <v>242</v>
      </c>
      <c r="V46" s="14" t="s">
        <v>582</v>
      </c>
      <c r="W46" s="201" t="s">
        <v>299</v>
      </c>
      <c r="X46" s="61" t="s">
        <v>299</v>
      </c>
      <c r="Y46" s="61" t="s">
        <v>299</v>
      </c>
      <c r="Z46" s="61">
        <v>5</v>
      </c>
      <c r="AA46" s="89">
        <v>2</v>
      </c>
      <c r="AB46" s="61">
        <v>0</v>
      </c>
      <c r="AC46" s="61">
        <v>3</v>
      </c>
      <c r="AD46" s="61">
        <v>2</v>
      </c>
      <c r="AE46" s="61">
        <v>3</v>
      </c>
      <c r="AF46" s="202">
        <v>2</v>
      </c>
      <c r="AG46" s="202">
        <v>1</v>
      </c>
      <c r="AH46" s="61"/>
      <c r="AI46" s="61"/>
      <c r="AJ46" s="89"/>
      <c r="AK46" s="203">
        <v>13.42</v>
      </c>
      <c r="AL46" s="204" t="s">
        <v>397</v>
      </c>
      <c r="AM46" s="61"/>
      <c r="AN46" s="61" t="s">
        <v>463</v>
      </c>
    </row>
    <row r="47" spans="1:40" x14ac:dyDescent="0.2">
      <c r="A47" s="6">
        <v>243</v>
      </c>
      <c r="B47" s="86" t="s">
        <v>129</v>
      </c>
      <c r="C47" s="221">
        <v>763.2</v>
      </c>
      <c r="D47" s="90">
        <f t="shared" si="0"/>
        <v>64</v>
      </c>
      <c r="E47" s="88"/>
      <c r="F47" s="88"/>
      <c r="G47" s="166">
        <v>243</v>
      </c>
      <c r="H47" s="215"/>
      <c r="I47" s="88"/>
      <c r="J47" s="218">
        <v>35</v>
      </c>
      <c r="K47" s="90">
        <f t="shared" si="1"/>
        <v>18</v>
      </c>
      <c r="L47" s="88"/>
      <c r="N47" s="166">
        <v>243</v>
      </c>
      <c r="O47" s="87" t="s">
        <v>285</v>
      </c>
      <c r="P47" s="159"/>
      <c r="Q47" s="14"/>
      <c r="R47" s="163">
        <v>50</v>
      </c>
      <c r="S47" s="88"/>
      <c r="U47" s="166">
        <v>243</v>
      </c>
      <c r="V47" s="14" t="s">
        <v>581</v>
      </c>
      <c r="W47" s="205" t="s">
        <v>298</v>
      </c>
      <c r="X47" s="61" t="s">
        <v>298</v>
      </c>
      <c r="Y47" s="61" t="s">
        <v>298</v>
      </c>
      <c r="Z47" s="61">
        <v>1</v>
      </c>
      <c r="AA47" s="89">
        <v>2</v>
      </c>
      <c r="AB47" s="61">
        <v>0</v>
      </c>
      <c r="AC47" s="61">
        <v>2</v>
      </c>
      <c r="AD47" s="61">
        <v>2</v>
      </c>
      <c r="AE47" s="61">
        <v>3</v>
      </c>
      <c r="AF47" s="14" t="s">
        <v>302</v>
      </c>
      <c r="AG47" s="202" t="s">
        <v>302</v>
      </c>
      <c r="AH47" s="61"/>
      <c r="AI47" s="61"/>
      <c r="AJ47" s="89"/>
      <c r="AK47" s="203">
        <v>12.27</v>
      </c>
      <c r="AL47" s="204" t="s">
        <v>400</v>
      </c>
      <c r="AM47" s="61"/>
      <c r="AN47" s="61" t="s">
        <v>463</v>
      </c>
    </row>
    <row r="48" spans="1:40" x14ac:dyDescent="0.2">
      <c r="A48" s="6">
        <v>244</v>
      </c>
      <c r="B48" s="86" t="s">
        <v>129</v>
      </c>
      <c r="C48" s="221">
        <v>777.8</v>
      </c>
      <c r="D48" s="90">
        <f t="shared" si="0"/>
        <v>27</v>
      </c>
      <c r="E48" s="88"/>
      <c r="F48" s="88"/>
      <c r="G48" s="166">
        <v>244</v>
      </c>
      <c r="H48" s="215"/>
      <c r="I48" s="88"/>
      <c r="J48" s="218">
        <v>39</v>
      </c>
      <c r="K48" s="90">
        <f t="shared" si="1"/>
        <v>4</v>
      </c>
      <c r="L48" s="88"/>
      <c r="N48" s="166">
        <v>244</v>
      </c>
      <c r="O48" s="87" t="s">
        <v>284</v>
      </c>
      <c r="P48" s="159">
        <v>100</v>
      </c>
      <c r="Q48" s="14">
        <v>11</v>
      </c>
      <c r="R48" s="163">
        <v>70</v>
      </c>
      <c r="S48" s="88"/>
      <c r="U48" s="166">
        <v>244</v>
      </c>
      <c r="V48" s="14" t="s">
        <v>582</v>
      </c>
      <c r="W48" s="206" t="s">
        <v>298</v>
      </c>
      <c r="X48" s="61" t="s">
        <v>298</v>
      </c>
      <c r="Y48" s="61" t="s">
        <v>298</v>
      </c>
      <c r="Z48" s="61">
        <v>5</v>
      </c>
      <c r="AA48" s="89">
        <v>3</v>
      </c>
      <c r="AB48" s="61">
        <v>0</v>
      </c>
      <c r="AC48" s="61">
        <v>2</v>
      </c>
      <c r="AD48" s="61">
        <v>2</v>
      </c>
      <c r="AE48" s="61">
        <v>5</v>
      </c>
      <c r="AF48" s="14" t="s">
        <v>302</v>
      </c>
      <c r="AG48" s="202" t="s">
        <v>302</v>
      </c>
      <c r="AH48" s="61"/>
      <c r="AI48" s="61"/>
      <c r="AJ48" s="89"/>
      <c r="AK48" s="203">
        <v>11.31</v>
      </c>
      <c r="AL48" s="204" t="s">
        <v>401</v>
      </c>
      <c r="AM48" s="61"/>
      <c r="AN48" s="61" t="s">
        <v>464</v>
      </c>
    </row>
    <row r="49" spans="1:40" x14ac:dyDescent="0.2">
      <c r="A49" s="6">
        <v>245</v>
      </c>
      <c r="B49" s="92" t="s">
        <v>133</v>
      </c>
      <c r="C49" s="221">
        <v>768.40000000000009</v>
      </c>
      <c r="D49" s="90">
        <f t="shared" si="0"/>
        <v>50</v>
      </c>
      <c r="E49" s="88"/>
      <c r="F49" s="88"/>
      <c r="G49" s="166">
        <v>245</v>
      </c>
      <c r="H49" s="215"/>
      <c r="I49" s="88"/>
      <c r="J49" s="218">
        <v>33</v>
      </c>
      <c r="K49" s="90">
        <f t="shared" si="1"/>
        <v>35</v>
      </c>
      <c r="L49" s="88"/>
      <c r="N49" s="166">
        <v>245</v>
      </c>
      <c r="O49" s="87" t="s">
        <v>285</v>
      </c>
      <c r="P49" s="159">
        <v>100</v>
      </c>
      <c r="Q49" s="14"/>
      <c r="R49" s="163">
        <v>70</v>
      </c>
      <c r="S49" s="88"/>
      <c r="U49" s="166">
        <v>245</v>
      </c>
      <c r="V49" s="14" t="s">
        <v>582</v>
      </c>
      <c r="W49" s="206" t="s">
        <v>298</v>
      </c>
      <c r="X49" s="61" t="s">
        <v>298</v>
      </c>
      <c r="Y49" s="61" t="s">
        <v>298</v>
      </c>
      <c r="Z49" s="61">
        <v>5</v>
      </c>
      <c r="AA49" s="89">
        <v>4</v>
      </c>
      <c r="AB49" s="61">
        <v>0</v>
      </c>
      <c r="AC49" s="61">
        <v>3.5</v>
      </c>
      <c r="AD49" s="61">
        <v>2</v>
      </c>
      <c r="AE49" s="61">
        <v>5</v>
      </c>
      <c r="AF49" s="14" t="s">
        <v>302</v>
      </c>
      <c r="AG49" s="202" t="s">
        <v>302</v>
      </c>
      <c r="AH49" s="61"/>
      <c r="AI49" s="61"/>
      <c r="AJ49" s="89"/>
      <c r="AK49" s="203">
        <v>15.98</v>
      </c>
      <c r="AL49" s="204" t="s">
        <v>409</v>
      </c>
      <c r="AM49" s="61"/>
      <c r="AN49" s="61" t="s">
        <v>464</v>
      </c>
    </row>
    <row r="50" spans="1:40" x14ac:dyDescent="0.2">
      <c r="A50" s="6">
        <v>246</v>
      </c>
      <c r="B50" s="86" t="s">
        <v>129</v>
      </c>
      <c r="C50" s="221">
        <v>785.39999999999986</v>
      </c>
      <c r="D50" s="90">
        <f t="shared" si="0"/>
        <v>13</v>
      </c>
      <c r="E50" s="88"/>
      <c r="F50" s="88"/>
      <c r="G50" s="166">
        <v>246</v>
      </c>
      <c r="H50" s="215"/>
      <c r="I50" s="88"/>
      <c r="J50" s="218">
        <v>40</v>
      </c>
      <c r="K50" s="90">
        <f t="shared" si="1"/>
        <v>1</v>
      </c>
      <c r="L50" s="88"/>
      <c r="N50" s="166">
        <v>246</v>
      </c>
      <c r="O50" s="87" t="s">
        <v>284</v>
      </c>
      <c r="P50" s="159"/>
      <c r="Q50" s="14"/>
      <c r="R50" s="163">
        <v>70</v>
      </c>
      <c r="S50" s="88"/>
      <c r="U50" s="166">
        <v>246</v>
      </c>
      <c r="V50" s="14" t="s">
        <v>581</v>
      </c>
      <c r="W50" s="207" t="s">
        <v>298</v>
      </c>
      <c r="X50" s="61" t="s">
        <v>298</v>
      </c>
      <c r="Y50" s="61" t="s">
        <v>298</v>
      </c>
      <c r="Z50" s="61">
        <v>1</v>
      </c>
      <c r="AA50" s="89">
        <v>3</v>
      </c>
      <c r="AB50" s="61">
        <v>0</v>
      </c>
      <c r="AC50" s="61">
        <v>3.5</v>
      </c>
      <c r="AD50" s="61">
        <v>4</v>
      </c>
      <c r="AE50" s="61">
        <v>5</v>
      </c>
      <c r="AF50" s="202">
        <v>2</v>
      </c>
      <c r="AG50" s="202">
        <v>1</v>
      </c>
      <c r="AH50" s="61"/>
      <c r="AI50" s="61"/>
      <c r="AJ50" s="89"/>
      <c r="AK50" s="203">
        <v>13.13</v>
      </c>
      <c r="AL50" s="204" t="s">
        <v>403</v>
      </c>
      <c r="AM50" s="61"/>
      <c r="AN50" s="61" t="s">
        <v>463</v>
      </c>
    </row>
    <row r="51" spans="1:40" x14ac:dyDescent="0.2">
      <c r="A51" s="6">
        <v>247</v>
      </c>
      <c r="B51" s="93" t="s">
        <v>136</v>
      </c>
      <c r="C51" s="221">
        <v>774.2</v>
      </c>
      <c r="D51" s="90">
        <f t="shared" si="0"/>
        <v>34</v>
      </c>
      <c r="E51" s="88"/>
      <c r="F51" s="88"/>
      <c r="G51" s="166">
        <v>247</v>
      </c>
      <c r="H51" s="215"/>
      <c r="I51" s="88"/>
      <c r="J51" s="218">
        <v>31</v>
      </c>
      <c r="K51" s="90">
        <f t="shared" si="1"/>
        <v>62</v>
      </c>
      <c r="L51" s="88"/>
      <c r="N51" s="166">
        <v>247</v>
      </c>
      <c r="O51" s="87" t="s">
        <v>284</v>
      </c>
      <c r="P51" s="159"/>
      <c r="Q51" s="14"/>
      <c r="R51" s="163">
        <v>50</v>
      </c>
      <c r="S51" s="88"/>
      <c r="U51" s="166">
        <v>247</v>
      </c>
      <c r="V51" s="14" t="s">
        <v>581</v>
      </c>
      <c r="W51" s="201" t="s">
        <v>299</v>
      </c>
      <c r="X51" s="61" t="s">
        <v>299</v>
      </c>
      <c r="Y51" s="61" t="s">
        <v>299</v>
      </c>
      <c r="Z51" s="61">
        <v>7</v>
      </c>
      <c r="AA51" s="89">
        <v>3</v>
      </c>
      <c r="AB51" s="61">
        <v>0</v>
      </c>
      <c r="AC51" s="61">
        <v>3</v>
      </c>
      <c r="AD51" s="61">
        <v>4</v>
      </c>
      <c r="AE51" s="61">
        <v>5</v>
      </c>
      <c r="AF51" s="14" t="s">
        <v>302</v>
      </c>
      <c r="AG51" s="14" t="s">
        <v>302</v>
      </c>
      <c r="AH51" s="61"/>
      <c r="AI51" s="61"/>
      <c r="AJ51" s="89"/>
      <c r="AK51" s="203">
        <v>18.309999999999999</v>
      </c>
      <c r="AL51" s="204" t="s">
        <v>401</v>
      </c>
      <c r="AM51" s="61"/>
      <c r="AN51" s="61"/>
    </row>
    <row r="52" spans="1:40" x14ac:dyDescent="0.2">
      <c r="A52" s="6">
        <v>248</v>
      </c>
      <c r="B52" s="93" t="s">
        <v>139</v>
      </c>
      <c r="C52" s="221">
        <v>785.39999999999986</v>
      </c>
      <c r="D52" s="90">
        <f t="shared" si="0"/>
        <v>13</v>
      </c>
      <c r="E52" s="88"/>
      <c r="F52" s="88"/>
      <c r="G52" s="166">
        <v>248</v>
      </c>
      <c r="H52" s="215"/>
      <c r="I52" s="88"/>
      <c r="J52" s="218">
        <v>33</v>
      </c>
      <c r="K52" s="90">
        <f t="shared" si="1"/>
        <v>35</v>
      </c>
      <c r="L52" s="88"/>
      <c r="N52" s="166">
        <v>248</v>
      </c>
      <c r="O52" s="87" t="s">
        <v>284</v>
      </c>
      <c r="P52" s="159"/>
      <c r="Q52" s="14"/>
      <c r="R52" s="163">
        <v>40</v>
      </c>
      <c r="S52" s="88"/>
      <c r="U52" s="166">
        <v>248</v>
      </c>
      <c r="V52" s="14" t="s">
        <v>581</v>
      </c>
      <c r="W52" s="206" t="s">
        <v>299</v>
      </c>
      <c r="X52" s="61" t="s">
        <v>299</v>
      </c>
      <c r="Y52" s="61" t="s">
        <v>299</v>
      </c>
      <c r="Z52" s="61">
        <v>7</v>
      </c>
      <c r="AA52" s="89">
        <v>4</v>
      </c>
      <c r="AB52" s="61">
        <v>0</v>
      </c>
      <c r="AC52" s="61">
        <v>4</v>
      </c>
      <c r="AD52" s="61">
        <v>4</v>
      </c>
      <c r="AE52" s="61">
        <v>5</v>
      </c>
      <c r="AF52" s="14" t="s">
        <v>302</v>
      </c>
      <c r="AG52" s="14" t="s">
        <v>302</v>
      </c>
      <c r="AH52" s="61"/>
      <c r="AI52" s="61"/>
      <c r="AJ52" s="89"/>
      <c r="AK52" s="203">
        <v>17.09</v>
      </c>
      <c r="AL52" s="204" t="s">
        <v>401</v>
      </c>
      <c r="AM52" s="61"/>
      <c r="AN52" s="61"/>
    </row>
    <row r="53" spans="1:40" x14ac:dyDescent="0.2">
      <c r="A53" s="6">
        <v>249</v>
      </c>
      <c r="B53" s="93" t="s">
        <v>142</v>
      </c>
      <c r="C53" s="221">
        <v>779.2</v>
      </c>
      <c r="D53" s="90">
        <f t="shared" si="0"/>
        <v>23</v>
      </c>
      <c r="E53" s="88"/>
      <c r="F53" s="88"/>
      <c r="G53" s="166">
        <v>249</v>
      </c>
      <c r="H53" s="215"/>
      <c r="I53" s="88"/>
      <c r="J53" s="218">
        <v>34</v>
      </c>
      <c r="K53" s="90">
        <f t="shared" si="1"/>
        <v>28</v>
      </c>
      <c r="L53" s="88"/>
      <c r="N53" s="166">
        <v>249</v>
      </c>
      <c r="O53" s="87" t="s">
        <v>284</v>
      </c>
      <c r="P53" s="159"/>
      <c r="Q53" s="14">
        <v>11</v>
      </c>
      <c r="R53" s="163">
        <v>30</v>
      </c>
      <c r="S53" s="88"/>
      <c r="U53" s="166">
        <v>249</v>
      </c>
      <c r="V53" s="14" t="s">
        <v>582</v>
      </c>
      <c r="W53" s="206" t="s">
        <v>299</v>
      </c>
      <c r="X53" s="61" t="s">
        <v>299</v>
      </c>
      <c r="Y53" s="61" t="s">
        <v>299</v>
      </c>
      <c r="Z53" s="61">
        <v>7</v>
      </c>
      <c r="AA53" s="89">
        <v>4</v>
      </c>
      <c r="AB53" s="61">
        <v>0</v>
      </c>
      <c r="AC53" s="61">
        <v>3.5</v>
      </c>
      <c r="AD53" s="61">
        <v>2</v>
      </c>
      <c r="AE53" s="61">
        <v>5</v>
      </c>
      <c r="AF53" s="202">
        <v>3</v>
      </c>
      <c r="AG53" s="202">
        <v>1</v>
      </c>
      <c r="AH53" s="61"/>
      <c r="AI53" s="61"/>
      <c r="AJ53" s="89"/>
      <c r="AK53" s="203">
        <v>14.18</v>
      </c>
      <c r="AL53" s="204" t="s">
        <v>401</v>
      </c>
      <c r="AM53" s="61"/>
      <c r="AN53" s="61"/>
    </row>
    <row r="54" spans="1:40" x14ac:dyDescent="0.2">
      <c r="A54" s="17">
        <v>250</v>
      </c>
      <c r="B54" s="94" t="s">
        <v>113</v>
      </c>
      <c r="C54" s="222">
        <v>753</v>
      </c>
      <c r="D54" s="98">
        <f t="shared" si="0"/>
        <v>83</v>
      </c>
      <c r="E54" s="88"/>
      <c r="F54" s="88"/>
      <c r="G54" s="179">
        <v>250</v>
      </c>
      <c r="H54" s="216"/>
      <c r="I54" s="96"/>
      <c r="J54" s="219">
        <v>35</v>
      </c>
      <c r="K54" s="98">
        <f t="shared" si="1"/>
        <v>18</v>
      </c>
      <c r="L54" s="88"/>
      <c r="N54" s="179">
        <v>250</v>
      </c>
      <c r="O54" s="95" t="s">
        <v>284</v>
      </c>
      <c r="P54" s="172">
        <v>100</v>
      </c>
      <c r="Q54" s="22"/>
      <c r="R54" s="177">
        <v>10</v>
      </c>
      <c r="S54" s="88"/>
      <c r="U54" s="179">
        <v>250</v>
      </c>
      <c r="V54" s="22" t="s">
        <v>582</v>
      </c>
      <c r="W54" s="208" t="s">
        <v>299</v>
      </c>
      <c r="X54" s="68" t="s">
        <v>299</v>
      </c>
      <c r="Y54" s="68" t="s">
        <v>299</v>
      </c>
      <c r="Z54" s="68">
        <v>7</v>
      </c>
      <c r="AA54" s="97">
        <v>5</v>
      </c>
      <c r="AB54" s="68">
        <v>0</v>
      </c>
      <c r="AC54" s="68">
        <v>3</v>
      </c>
      <c r="AD54" s="68">
        <v>4</v>
      </c>
      <c r="AE54" s="68">
        <v>5</v>
      </c>
      <c r="AF54" s="22" t="s">
        <v>302</v>
      </c>
      <c r="AG54" s="209" t="s">
        <v>302</v>
      </c>
      <c r="AH54" s="68"/>
      <c r="AI54" s="68"/>
      <c r="AJ54" s="97"/>
      <c r="AK54" s="210">
        <v>15.42</v>
      </c>
      <c r="AL54" s="211" t="s">
        <v>400</v>
      </c>
      <c r="AM54" s="68"/>
      <c r="AN54" s="68"/>
    </row>
    <row r="55" spans="1:40" x14ac:dyDescent="0.2">
      <c r="A55" s="3">
        <v>251</v>
      </c>
      <c r="B55" s="80" t="s">
        <v>136</v>
      </c>
      <c r="C55" s="220">
        <v>777.4</v>
      </c>
      <c r="D55" s="84">
        <f t="shared" si="0"/>
        <v>28</v>
      </c>
      <c r="E55" s="88"/>
      <c r="F55" s="88"/>
      <c r="G55" s="156">
        <v>251</v>
      </c>
      <c r="H55" s="214"/>
      <c r="I55" s="82"/>
      <c r="J55" s="217">
        <v>34</v>
      </c>
      <c r="K55" s="84">
        <f t="shared" si="1"/>
        <v>28</v>
      </c>
      <c r="L55" s="88"/>
      <c r="N55" s="156">
        <v>251</v>
      </c>
      <c r="O55" s="81" t="s">
        <v>284</v>
      </c>
      <c r="P55" s="146">
        <v>100</v>
      </c>
      <c r="Q55" s="151"/>
      <c r="R55" s="152">
        <v>40</v>
      </c>
      <c r="S55" s="88"/>
      <c r="U55" s="156">
        <v>251</v>
      </c>
      <c r="V55" s="151" t="s">
        <v>581</v>
      </c>
      <c r="W55" s="197" t="s">
        <v>299</v>
      </c>
      <c r="X55" s="56" t="s">
        <v>299</v>
      </c>
      <c r="Y55" s="56" t="s">
        <v>299</v>
      </c>
      <c r="Z55" s="56">
        <v>5</v>
      </c>
      <c r="AA55" s="83">
        <v>4</v>
      </c>
      <c r="AB55" s="56">
        <v>20</v>
      </c>
      <c r="AC55" s="56">
        <v>3.5</v>
      </c>
      <c r="AD55" s="56">
        <v>4</v>
      </c>
      <c r="AE55" s="56">
        <v>3</v>
      </c>
      <c r="AF55" s="151" t="s">
        <v>302</v>
      </c>
      <c r="AG55" s="198" t="s">
        <v>302</v>
      </c>
      <c r="AH55" s="56"/>
      <c r="AI55" s="56"/>
      <c r="AJ55" s="83"/>
      <c r="AK55" s="199">
        <v>17.71</v>
      </c>
      <c r="AL55" s="200" t="s">
        <v>406</v>
      </c>
      <c r="AM55" s="56"/>
      <c r="AN55" s="56"/>
    </row>
    <row r="56" spans="1:40" x14ac:dyDescent="0.2">
      <c r="A56" s="6">
        <v>252</v>
      </c>
      <c r="B56" s="86" t="s">
        <v>123</v>
      </c>
      <c r="C56" s="221">
        <v>788.2</v>
      </c>
      <c r="D56" s="90">
        <f t="shared" si="0"/>
        <v>10</v>
      </c>
      <c r="E56" s="88"/>
      <c r="F56" s="88"/>
      <c r="G56" s="166">
        <v>252</v>
      </c>
      <c r="H56" s="215"/>
      <c r="I56" s="88"/>
      <c r="J56" s="218">
        <v>35</v>
      </c>
      <c r="K56" s="90">
        <f t="shared" si="1"/>
        <v>18</v>
      </c>
      <c r="L56" s="88"/>
      <c r="N56" s="166">
        <v>252</v>
      </c>
      <c r="O56" s="87" t="s">
        <v>284</v>
      </c>
      <c r="P56" s="159"/>
      <c r="Q56" s="14"/>
      <c r="R56" s="163">
        <v>60</v>
      </c>
      <c r="S56" s="88"/>
      <c r="U56" s="166">
        <v>252</v>
      </c>
      <c r="V56" s="14" t="s">
        <v>456</v>
      </c>
      <c r="W56" s="201" t="s">
        <v>299</v>
      </c>
      <c r="X56" s="61" t="s">
        <v>299</v>
      </c>
      <c r="Y56" s="61" t="s">
        <v>299</v>
      </c>
      <c r="Z56" s="61">
        <v>1</v>
      </c>
      <c r="AA56" s="89">
        <v>3</v>
      </c>
      <c r="AB56" s="61">
        <v>20</v>
      </c>
      <c r="AC56" s="61">
        <v>4</v>
      </c>
      <c r="AD56" s="61">
        <v>4</v>
      </c>
      <c r="AE56" s="61">
        <v>6</v>
      </c>
      <c r="AF56" s="202">
        <v>3</v>
      </c>
      <c r="AG56" s="202">
        <v>1</v>
      </c>
      <c r="AH56" s="61"/>
      <c r="AI56" s="61"/>
      <c r="AJ56" s="89"/>
      <c r="AK56" s="203">
        <v>14.07</v>
      </c>
      <c r="AL56" s="204" t="s">
        <v>400</v>
      </c>
      <c r="AM56" s="61"/>
      <c r="AN56" s="61"/>
    </row>
    <row r="57" spans="1:40" x14ac:dyDescent="0.2">
      <c r="A57" s="6">
        <v>253</v>
      </c>
      <c r="B57" s="86" t="s">
        <v>146</v>
      </c>
      <c r="C57" s="221">
        <v>778.40000000000009</v>
      </c>
      <c r="D57" s="90">
        <f t="shared" si="0"/>
        <v>25</v>
      </c>
      <c r="E57" s="88"/>
      <c r="F57" s="88"/>
      <c r="G57" s="166">
        <v>253</v>
      </c>
      <c r="H57" s="215">
        <v>41.6</v>
      </c>
      <c r="I57" s="88">
        <f t="shared" si="1"/>
        <v>33</v>
      </c>
      <c r="J57" s="218">
        <v>33</v>
      </c>
      <c r="K57" s="90">
        <f t="shared" si="1"/>
        <v>35</v>
      </c>
      <c r="L57" s="88"/>
      <c r="N57" s="166">
        <v>253</v>
      </c>
      <c r="O57" s="87" t="s">
        <v>285</v>
      </c>
      <c r="P57" s="159">
        <v>100</v>
      </c>
      <c r="Q57" s="14"/>
      <c r="R57" s="163">
        <v>60</v>
      </c>
      <c r="S57" s="88"/>
      <c r="U57" s="166">
        <v>253</v>
      </c>
      <c r="V57" s="14" t="s">
        <v>581</v>
      </c>
      <c r="W57" s="205" t="s">
        <v>299</v>
      </c>
      <c r="X57" s="61" t="s">
        <v>299</v>
      </c>
      <c r="Y57" s="61" t="s">
        <v>299</v>
      </c>
      <c r="Z57" s="61">
        <v>1</v>
      </c>
      <c r="AA57" s="89">
        <v>3</v>
      </c>
      <c r="AB57" s="61">
        <v>20</v>
      </c>
      <c r="AC57" s="61">
        <v>3</v>
      </c>
      <c r="AD57" s="61">
        <v>2</v>
      </c>
      <c r="AE57" s="61">
        <v>5</v>
      </c>
      <c r="AF57" s="202">
        <v>3</v>
      </c>
      <c r="AG57" s="202">
        <v>2</v>
      </c>
      <c r="AH57" s="61">
        <v>27.78</v>
      </c>
      <c r="AI57" s="61">
        <v>12.01</v>
      </c>
      <c r="AJ57" s="89">
        <v>56.46</v>
      </c>
      <c r="AK57" s="203">
        <v>13.38</v>
      </c>
      <c r="AL57" s="204" t="s">
        <v>407</v>
      </c>
      <c r="AM57" s="61"/>
      <c r="AN57" s="61"/>
    </row>
    <row r="58" spans="1:40" x14ac:dyDescent="0.2">
      <c r="A58" s="6">
        <v>254</v>
      </c>
      <c r="B58" s="86" t="s">
        <v>149</v>
      </c>
      <c r="C58" s="221">
        <v>778.40000000000009</v>
      </c>
      <c r="D58" s="90">
        <f t="shared" si="0"/>
        <v>25</v>
      </c>
      <c r="E58" s="88"/>
      <c r="F58" s="88"/>
      <c r="G58" s="166">
        <v>254</v>
      </c>
      <c r="H58" s="215"/>
      <c r="I58" s="88"/>
      <c r="J58" s="218">
        <v>33</v>
      </c>
      <c r="K58" s="90">
        <f t="shared" si="1"/>
        <v>35</v>
      </c>
      <c r="L58" s="88"/>
      <c r="N58" s="166">
        <v>254</v>
      </c>
      <c r="O58" s="87" t="s">
        <v>285</v>
      </c>
      <c r="P58" s="159"/>
      <c r="Q58" s="14"/>
      <c r="R58" s="163">
        <v>60</v>
      </c>
      <c r="S58" s="88"/>
      <c r="U58" s="166">
        <v>254</v>
      </c>
      <c r="V58" s="14" t="s">
        <v>581</v>
      </c>
      <c r="W58" s="206" t="s">
        <v>299</v>
      </c>
      <c r="X58" s="61" t="s">
        <v>299</v>
      </c>
      <c r="Y58" s="61" t="s">
        <v>299</v>
      </c>
      <c r="Z58" s="61">
        <v>1</v>
      </c>
      <c r="AA58" s="89">
        <v>2</v>
      </c>
      <c r="AB58" s="61">
        <v>0</v>
      </c>
      <c r="AC58" s="61">
        <v>2.5</v>
      </c>
      <c r="AD58" s="61">
        <v>2</v>
      </c>
      <c r="AE58" s="61">
        <v>3</v>
      </c>
      <c r="AF58" s="14" t="s">
        <v>302</v>
      </c>
      <c r="AG58" s="202" t="s">
        <v>302</v>
      </c>
      <c r="AH58" s="61"/>
      <c r="AI58" s="61"/>
      <c r="AJ58" s="89"/>
      <c r="AK58" s="203">
        <v>16.04</v>
      </c>
      <c r="AL58" s="204" t="s">
        <v>399</v>
      </c>
      <c r="AM58" s="61"/>
      <c r="AN58" s="61"/>
    </row>
    <row r="59" spans="1:40" x14ac:dyDescent="0.2">
      <c r="A59" s="6">
        <v>255</v>
      </c>
      <c r="B59" s="92" t="s">
        <v>151</v>
      </c>
      <c r="C59" s="221">
        <v>742.8</v>
      </c>
      <c r="D59" s="90">
        <f t="shared" si="0"/>
        <v>91</v>
      </c>
      <c r="E59" s="88"/>
      <c r="F59" s="88"/>
      <c r="G59" s="166">
        <v>255</v>
      </c>
      <c r="H59" s="215">
        <v>42.23</v>
      </c>
      <c r="I59" s="88">
        <f t="shared" si="1"/>
        <v>32</v>
      </c>
      <c r="J59" s="218">
        <v>31</v>
      </c>
      <c r="K59" s="90">
        <f t="shared" si="1"/>
        <v>62</v>
      </c>
      <c r="L59" s="88"/>
      <c r="N59" s="166">
        <v>255</v>
      </c>
      <c r="O59" s="87" t="s">
        <v>285</v>
      </c>
      <c r="P59" s="159"/>
      <c r="Q59" s="14">
        <v>1</v>
      </c>
      <c r="R59" s="163">
        <v>40</v>
      </c>
      <c r="S59" s="88"/>
      <c r="U59" s="166">
        <v>255</v>
      </c>
      <c r="V59" s="14" t="s">
        <v>456</v>
      </c>
      <c r="W59" s="206" t="s">
        <v>299</v>
      </c>
      <c r="X59" s="61" t="s">
        <v>299</v>
      </c>
      <c r="Y59" s="61" t="s">
        <v>299</v>
      </c>
      <c r="Z59" s="61">
        <v>3</v>
      </c>
      <c r="AA59" s="89">
        <v>2</v>
      </c>
      <c r="AB59" s="61">
        <v>0</v>
      </c>
      <c r="AC59" s="61">
        <v>3</v>
      </c>
      <c r="AD59" s="61">
        <v>2</v>
      </c>
      <c r="AE59" s="61">
        <v>3</v>
      </c>
      <c r="AF59" s="202">
        <v>3</v>
      </c>
      <c r="AG59" s="202">
        <v>2</v>
      </c>
      <c r="AH59" s="61">
        <v>28.94</v>
      </c>
      <c r="AI59" s="61">
        <v>12.22</v>
      </c>
      <c r="AJ59" s="89">
        <v>55.5</v>
      </c>
      <c r="AK59" s="203">
        <v>14.64</v>
      </c>
      <c r="AL59" s="204" t="s">
        <v>401</v>
      </c>
      <c r="AM59" s="61"/>
      <c r="AN59" s="61"/>
    </row>
    <row r="60" spans="1:40" x14ac:dyDescent="0.2">
      <c r="A60" s="6">
        <v>256</v>
      </c>
      <c r="B60" s="86" t="s">
        <v>154</v>
      </c>
      <c r="C60" s="221">
        <v>784.60000000000014</v>
      </c>
      <c r="D60" s="90">
        <f t="shared" si="0"/>
        <v>15</v>
      </c>
      <c r="E60" s="88"/>
      <c r="F60" s="88"/>
      <c r="G60" s="166">
        <v>256</v>
      </c>
      <c r="H60" s="215">
        <v>57.63</v>
      </c>
      <c r="I60" s="88">
        <f t="shared" si="1"/>
        <v>1</v>
      </c>
      <c r="J60" s="218">
        <v>34</v>
      </c>
      <c r="K60" s="90">
        <f t="shared" si="1"/>
        <v>28</v>
      </c>
      <c r="L60" s="88"/>
      <c r="N60" s="166">
        <v>256</v>
      </c>
      <c r="O60" s="87" t="s">
        <v>284</v>
      </c>
      <c r="P60" s="159"/>
      <c r="Q60" s="14"/>
      <c r="R60" s="163">
        <v>30</v>
      </c>
      <c r="S60" s="88"/>
      <c r="U60" s="166">
        <v>256</v>
      </c>
      <c r="V60" s="14" t="s">
        <v>581</v>
      </c>
      <c r="W60" s="207" t="s">
        <v>299</v>
      </c>
      <c r="X60" s="61" t="s">
        <v>299</v>
      </c>
      <c r="Y60" s="61" t="s">
        <v>299</v>
      </c>
      <c r="Z60" s="61">
        <v>7</v>
      </c>
      <c r="AA60" s="89">
        <v>5</v>
      </c>
      <c r="AB60" s="61">
        <v>0</v>
      </c>
      <c r="AC60" s="61">
        <v>3</v>
      </c>
      <c r="AD60" s="61">
        <v>2</v>
      </c>
      <c r="AE60" s="61">
        <v>3</v>
      </c>
      <c r="AF60" s="202">
        <v>3</v>
      </c>
      <c r="AG60" s="202">
        <v>2</v>
      </c>
      <c r="AH60" s="61">
        <v>31.23</v>
      </c>
      <c r="AI60" s="61">
        <v>13.3</v>
      </c>
      <c r="AJ60" s="89">
        <v>56.29</v>
      </c>
      <c r="AK60" s="203">
        <v>13.73</v>
      </c>
      <c r="AL60" s="204" t="s">
        <v>400</v>
      </c>
      <c r="AM60" s="61"/>
      <c r="AN60" s="61"/>
    </row>
    <row r="61" spans="1:40" x14ac:dyDescent="0.2">
      <c r="A61" s="6">
        <v>257</v>
      </c>
      <c r="B61" s="93" t="s">
        <v>156</v>
      </c>
      <c r="C61" s="221">
        <v>771.2</v>
      </c>
      <c r="D61" s="90">
        <f t="shared" si="0"/>
        <v>42</v>
      </c>
      <c r="E61" s="88"/>
      <c r="F61" s="88"/>
      <c r="G61" s="166">
        <v>257</v>
      </c>
      <c r="H61" s="215">
        <v>38.39</v>
      </c>
      <c r="I61" s="88">
        <f t="shared" si="1"/>
        <v>41</v>
      </c>
      <c r="J61" s="218">
        <v>28</v>
      </c>
      <c r="K61" s="90">
        <f t="shared" si="1"/>
        <v>90</v>
      </c>
      <c r="L61" s="88"/>
      <c r="N61" s="166">
        <v>257</v>
      </c>
      <c r="O61" s="87" t="s">
        <v>284</v>
      </c>
      <c r="P61" s="159"/>
      <c r="Q61" s="14"/>
      <c r="R61" s="163">
        <v>20</v>
      </c>
      <c r="S61" s="88"/>
      <c r="U61" s="166">
        <v>257</v>
      </c>
      <c r="V61" s="14" t="s">
        <v>456</v>
      </c>
      <c r="W61" s="201" t="s">
        <v>299</v>
      </c>
      <c r="X61" s="61" t="s">
        <v>299</v>
      </c>
      <c r="Y61" s="61" t="s">
        <v>299</v>
      </c>
      <c r="Z61" s="61">
        <v>7</v>
      </c>
      <c r="AA61" s="89">
        <v>4</v>
      </c>
      <c r="AB61" s="61">
        <v>0</v>
      </c>
      <c r="AC61" s="61">
        <v>3</v>
      </c>
      <c r="AD61" s="61">
        <v>3.5</v>
      </c>
      <c r="AE61" s="61">
        <v>3</v>
      </c>
      <c r="AF61" s="202">
        <v>4</v>
      </c>
      <c r="AG61" s="14">
        <v>2</v>
      </c>
      <c r="AH61" s="61">
        <v>29.69</v>
      </c>
      <c r="AI61" s="61">
        <v>12.59</v>
      </c>
      <c r="AJ61" s="89">
        <v>55.66</v>
      </c>
      <c r="AK61" s="203">
        <v>20.09</v>
      </c>
      <c r="AL61" s="204" t="s">
        <v>401</v>
      </c>
      <c r="AM61" s="61"/>
      <c r="AN61" s="61" t="s">
        <v>463</v>
      </c>
    </row>
    <row r="62" spans="1:40" x14ac:dyDescent="0.2">
      <c r="A62" s="6">
        <v>258</v>
      </c>
      <c r="B62" s="93" t="s">
        <v>159</v>
      </c>
      <c r="C62" s="221">
        <v>791</v>
      </c>
      <c r="D62" s="90">
        <f t="shared" si="0"/>
        <v>6</v>
      </c>
      <c r="E62" s="88"/>
      <c r="F62" s="88"/>
      <c r="G62" s="166">
        <v>258</v>
      </c>
      <c r="H62" s="215">
        <v>44.81</v>
      </c>
      <c r="I62" s="88">
        <f t="shared" si="1"/>
        <v>20</v>
      </c>
      <c r="J62" s="218">
        <v>32</v>
      </c>
      <c r="K62" s="90">
        <f t="shared" si="1"/>
        <v>49</v>
      </c>
      <c r="L62" s="88"/>
      <c r="N62" s="166">
        <v>258</v>
      </c>
      <c r="O62" s="87" t="s">
        <v>284</v>
      </c>
      <c r="P62" s="159"/>
      <c r="Q62" s="14"/>
      <c r="R62" s="163">
        <v>30</v>
      </c>
      <c r="S62" s="88"/>
      <c r="U62" s="166">
        <v>258</v>
      </c>
      <c r="V62" s="14" t="s">
        <v>582</v>
      </c>
      <c r="W62" s="206" t="s">
        <v>299</v>
      </c>
      <c r="X62" s="61" t="s">
        <v>299</v>
      </c>
      <c r="Y62" s="61" t="s">
        <v>299</v>
      </c>
      <c r="Z62" s="61">
        <v>7</v>
      </c>
      <c r="AA62" s="89">
        <v>5</v>
      </c>
      <c r="AB62" s="61">
        <v>0</v>
      </c>
      <c r="AC62" s="61">
        <v>2.5</v>
      </c>
      <c r="AD62" s="61">
        <v>2</v>
      </c>
      <c r="AE62" s="61">
        <v>3</v>
      </c>
      <c r="AF62" s="202">
        <v>3</v>
      </c>
      <c r="AG62" s="14">
        <v>3</v>
      </c>
      <c r="AH62" s="61">
        <v>29.21</v>
      </c>
      <c r="AI62" s="61">
        <v>11.87</v>
      </c>
      <c r="AJ62" s="89">
        <v>57.38</v>
      </c>
      <c r="AK62" s="203">
        <v>22.27</v>
      </c>
      <c r="AL62" s="204" t="s">
        <v>401</v>
      </c>
      <c r="AM62" s="61"/>
      <c r="AN62" s="61"/>
    </row>
    <row r="63" spans="1:40" x14ac:dyDescent="0.2">
      <c r="A63" s="6">
        <v>259</v>
      </c>
      <c r="B63" s="93" t="s">
        <v>161</v>
      </c>
      <c r="C63" s="221">
        <v>766.4</v>
      </c>
      <c r="D63" s="90">
        <f t="shared" si="0"/>
        <v>56</v>
      </c>
      <c r="E63" s="88"/>
      <c r="F63" s="88"/>
      <c r="G63" s="166">
        <v>259</v>
      </c>
      <c r="H63" s="215"/>
      <c r="I63" s="88"/>
      <c r="J63" s="218">
        <v>33</v>
      </c>
      <c r="K63" s="90">
        <f t="shared" si="1"/>
        <v>35</v>
      </c>
      <c r="L63" s="88"/>
      <c r="N63" s="166">
        <v>259</v>
      </c>
      <c r="O63" s="87" t="s">
        <v>285</v>
      </c>
      <c r="P63" s="159"/>
      <c r="Q63" s="14"/>
      <c r="R63" s="163">
        <v>20</v>
      </c>
      <c r="S63" s="88"/>
      <c r="U63" s="166">
        <v>259</v>
      </c>
      <c r="V63" s="14" t="s">
        <v>582</v>
      </c>
      <c r="W63" s="206" t="s">
        <v>298</v>
      </c>
      <c r="X63" s="61" t="s">
        <v>298</v>
      </c>
      <c r="Y63" s="61" t="s">
        <v>298</v>
      </c>
      <c r="Z63" s="61">
        <v>1</v>
      </c>
      <c r="AA63" s="89">
        <v>3</v>
      </c>
      <c r="AB63" s="61">
        <v>0</v>
      </c>
      <c r="AC63" s="61">
        <v>2.5</v>
      </c>
      <c r="AD63" s="61">
        <v>2</v>
      </c>
      <c r="AE63" s="61">
        <v>7</v>
      </c>
      <c r="AF63" s="202">
        <v>3</v>
      </c>
      <c r="AG63" s="202">
        <v>1</v>
      </c>
      <c r="AH63" s="61"/>
      <c r="AI63" s="61"/>
      <c r="AJ63" s="89"/>
      <c r="AK63" s="203">
        <v>22.09</v>
      </c>
      <c r="AL63" s="204" t="s">
        <v>406</v>
      </c>
      <c r="AM63" s="61"/>
      <c r="AN63" s="61"/>
    </row>
    <row r="64" spans="1:40" x14ac:dyDescent="0.2">
      <c r="A64" s="17">
        <v>260</v>
      </c>
      <c r="B64" s="94" t="s">
        <v>163</v>
      </c>
      <c r="C64" s="222">
        <v>766.4</v>
      </c>
      <c r="D64" s="98">
        <f t="shared" si="0"/>
        <v>56</v>
      </c>
      <c r="E64" s="88"/>
      <c r="F64" s="88"/>
      <c r="G64" s="179">
        <v>260</v>
      </c>
      <c r="H64" s="216"/>
      <c r="I64" s="96"/>
      <c r="J64" s="219">
        <v>38</v>
      </c>
      <c r="K64" s="98">
        <f t="shared" si="1"/>
        <v>7</v>
      </c>
      <c r="L64" s="88"/>
      <c r="N64" s="179">
        <v>260</v>
      </c>
      <c r="O64" s="95" t="s">
        <v>284</v>
      </c>
      <c r="P64" s="172"/>
      <c r="Q64" s="22"/>
      <c r="R64" s="177">
        <v>80</v>
      </c>
      <c r="S64" s="88"/>
      <c r="U64" s="179">
        <v>260</v>
      </c>
      <c r="V64" s="22" t="s">
        <v>582</v>
      </c>
      <c r="W64" s="208" t="s">
        <v>299</v>
      </c>
      <c r="X64" s="68" t="s">
        <v>299</v>
      </c>
      <c r="Y64" s="68" t="s">
        <v>299</v>
      </c>
      <c r="Z64" s="68">
        <v>1</v>
      </c>
      <c r="AA64" s="97">
        <v>5</v>
      </c>
      <c r="AB64" s="68">
        <v>40</v>
      </c>
      <c r="AC64" s="68">
        <v>2</v>
      </c>
      <c r="AD64" s="68">
        <v>2</v>
      </c>
      <c r="AE64" s="68">
        <v>7</v>
      </c>
      <c r="AF64" s="22" t="s">
        <v>302</v>
      </c>
      <c r="AG64" s="209" t="s">
        <v>302</v>
      </c>
      <c r="AH64" s="68"/>
      <c r="AI64" s="68"/>
      <c r="AJ64" s="97"/>
      <c r="AK64" s="210">
        <v>21.04</v>
      </c>
      <c r="AL64" s="211" t="s">
        <v>397</v>
      </c>
      <c r="AM64" s="68"/>
      <c r="AN64" s="68"/>
    </row>
    <row r="65" spans="1:40" x14ac:dyDescent="0.2">
      <c r="A65" s="3">
        <v>261</v>
      </c>
      <c r="B65" s="80" t="s">
        <v>165</v>
      </c>
      <c r="C65" s="220">
        <v>744.8</v>
      </c>
      <c r="D65" s="84">
        <f t="shared" si="0"/>
        <v>89</v>
      </c>
      <c r="E65" s="88"/>
      <c r="F65" s="88"/>
      <c r="G65" s="156">
        <v>261</v>
      </c>
      <c r="H65" s="214">
        <v>40</v>
      </c>
      <c r="I65" s="82">
        <f t="shared" si="1"/>
        <v>38</v>
      </c>
      <c r="J65" s="217">
        <v>29</v>
      </c>
      <c r="K65" s="84">
        <f t="shared" si="1"/>
        <v>80</v>
      </c>
      <c r="L65" s="88"/>
      <c r="N65" s="156">
        <v>261</v>
      </c>
      <c r="O65" s="81" t="s">
        <v>284</v>
      </c>
      <c r="P65" s="146">
        <v>100</v>
      </c>
      <c r="Q65" s="151"/>
      <c r="R65" s="152">
        <v>80</v>
      </c>
      <c r="S65" s="88"/>
      <c r="U65" s="156">
        <v>261</v>
      </c>
      <c r="V65" s="151" t="s">
        <v>582</v>
      </c>
      <c r="W65" s="197" t="s">
        <v>299</v>
      </c>
      <c r="X65" s="56" t="s">
        <v>299</v>
      </c>
      <c r="Y65" s="56" t="s">
        <v>299</v>
      </c>
      <c r="Z65" s="56">
        <v>5</v>
      </c>
      <c r="AA65" s="83">
        <v>3</v>
      </c>
      <c r="AB65" s="56">
        <v>40</v>
      </c>
      <c r="AC65" s="56">
        <v>2</v>
      </c>
      <c r="AD65" s="56">
        <v>2</v>
      </c>
      <c r="AE65" s="56">
        <v>3</v>
      </c>
      <c r="AF65" s="198">
        <v>3</v>
      </c>
      <c r="AG65" s="198">
        <v>3</v>
      </c>
      <c r="AH65" s="56">
        <v>31.85</v>
      </c>
      <c r="AI65" s="56">
        <v>12.89</v>
      </c>
      <c r="AJ65" s="83">
        <v>55.81</v>
      </c>
      <c r="AK65" s="199">
        <v>17.309999999999999</v>
      </c>
      <c r="AL65" s="200" t="s">
        <v>407</v>
      </c>
      <c r="AM65" s="56"/>
      <c r="AN65" s="56"/>
    </row>
    <row r="66" spans="1:40" x14ac:dyDescent="0.2">
      <c r="A66" s="6">
        <v>262</v>
      </c>
      <c r="B66" s="86" t="s">
        <v>168</v>
      </c>
      <c r="C66" s="221">
        <v>779.8</v>
      </c>
      <c r="D66" s="90">
        <f t="shared" si="0"/>
        <v>22</v>
      </c>
      <c r="E66" s="88"/>
      <c r="F66" s="88"/>
      <c r="G66" s="166">
        <v>262</v>
      </c>
      <c r="H66" s="215"/>
      <c r="I66" s="88"/>
      <c r="J66" s="218">
        <v>28</v>
      </c>
      <c r="K66" s="90">
        <f t="shared" si="1"/>
        <v>90</v>
      </c>
      <c r="L66" s="88"/>
      <c r="N66" s="166">
        <v>262</v>
      </c>
      <c r="O66" s="87" t="s">
        <v>284</v>
      </c>
      <c r="P66" s="159"/>
      <c r="Q66" s="14"/>
      <c r="R66" s="163">
        <v>70</v>
      </c>
      <c r="S66" s="88"/>
      <c r="U66" s="166">
        <v>262</v>
      </c>
      <c r="V66" s="14" t="s">
        <v>581</v>
      </c>
      <c r="W66" s="201" t="s">
        <v>299</v>
      </c>
      <c r="X66" s="61" t="s">
        <v>299</v>
      </c>
      <c r="Y66" s="61" t="s">
        <v>299</v>
      </c>
      <c r="Z66" s="61">
        <v>7</v>
      </c>
      <c r="AA66" s="89">
        <v>4</v>
      </c>
      <c r="AB66" s="61">
        <v>0</v>
      </c>
      <c r="AC66" s="61">
        <v>2</v>
      </c>
      <c r="AD66" s="61">
        <v>2</v>
      </c>
      <c r="AE66" s="61">
        <v>3</v>
      </c>
      <c r="AF66" s="202">
        <v>1</v>
      </c>
      <c r="AG66" s="202">
        <v>1</v>
      </c>
      <c r="AH66" s="61"/>
      <c r="AI66" s="61"/>
      <c r="AJ66" s="89"/>
      <c r="AK66" s="203">
        <v>16.07</v>
      </c>
      <c r="AL66" s="204" t="s">
        <v>400</v>
      </c>
      <c r="AM66" s="61"/>
      <c r="AN66" s="61" t="s">
        <v>463</v>
      </c>
    </row>
    <row r="67" spans="1:40" x14ac:dyDescent="0.2">
      <c r="A67" s="6">
        <v>263</v>
      </c>
      <c r="B67" s="86" t="s">
        <v>168</v>
      </c>
      <c r="C67" s="221">
        <v>793.40000000000009</v>
      </c>
      <c r="D67" s="90">
        <f t="shared" si="0"/>
        <v>5</v>
      </c>
      <c r="E67" s="88"/>
      <c r="F67" s="88"/>
      <c r="G67" s="166">
        <v>263</v>
      </c>
      <c r="H67" s="215"/>
      <c r="I67" s="88"/>
      <c r="J67" s="218">
        <v>30</v>
      </c>
      <c r="K67" s="90">
        <f t="shared" si="1"/>
        <v>72</v>
      </c>
      <c r="L67" s="88"/>
      <c r="N67" s="166">
        <v>263</v>
      </c>
      <c r="O67" s="87" t="s">
        <v>284</v>
      </c>
      <c r="P67" s="159"/>
      <c r="Q67" s="14"/>
      <c r="R67" s="163">
        <v>20</v>
      </c>
      <c r="S67" s="88"/>
      <c r="U67" s="166">
        <v>263</v>
      </c>
      <c r="V67" s="14" t="s">
        <v>581</v>
      </c>
      <c r="W67" s="205" t="s">
        <v>299</v>
      </c>
      <c r="X67" s="61" t="s">
        <v>299</v>
      </c>
      <c r="Y67" s="61" t="s">
        <v>299</v>
      </c>
      <c r="Z67" s="61">
        <v>7</v>
      </c>
      <c r="AA67" s="89">
        <v>6</v>
      </c>
      <c r="AB67" s="61">
        <v>0</v>
      </c>
      <c r="AC67" s="61">
        <v>3</v>
      </c>
      <c r="AD67" s="61">
        <v>4</v>
      </c>
      <c r="AE67" s="61">
        <v>2</v>
      </c>
      <c r="AF67" s="14" t="s">
        <v>302</v>
      </c>
      <c r="AG67" s="202" t="s">
        <v>302</v>
      </c>
      <c r="AH67" s="61"/>
      <c r="AI67" s="61"/>
      <c r="AJ67" s="89"/>
      <c r="AK67" s="203">
        <v>15.73</v>
      </c>
      <c r="AL67" s="204" t="s">
        <v>403</v>
      </c>
      <c r="AM67" s="61"/>
      <c r="AN67" s="61"/>
    </row>
    <row r="68" spans="1:40" x14ac:dyDescent="0.2">
      <c r="A68" s="6">
        <v>264</v>
      </c>
      <c r="B68" s="86" t="s">
        <v>171</v>
      </c>
      <c r="C68" s="221">
        <v>755.39999999999986</v>
      </c>
      <c r="D68" s="90">
        <f t="shared" si="0"/>
        <v>76</v>
      </c>
      <c r="E68" s="88"/>
      <c r="F68" s="88"/>
      <c r="G68" s="166">
        <v>264</v>
      </c>
      <c r="H68" s="215"/>
      <c r="I68" s="88"/>
      <c r="J68" s="218">
        <v>31</v>
      </c>
      <c r="K68" s="90">
        <f t="shared" si="1"/>
        <v>62</v>
      </c>
      <c r="L68" s="88"/>
      <c r="N68" s="166">
        <v>264</v>
      </c>
      <c r="O68" s="87" t="s">
        <v>284</v>
      </c>
      <c r="P68" s="159"/>
      <c r="Q68" s="14"/>
      <c r="R68" s="163">
        <v>20</v>
      </c>
      <c r="S68" s="88"/>
      <c r="U68" s="166">
        <v>264</v>
      </c>
      <c r="V68" s="14" t="s">
        <v>582</v>
      </c>
      <c r="W68" s="206" t="s">
        <v>299</v>
      </c>
      <c r="X68" s="61" t="s">
        <v>299</v>
      </c>
      <c r="Y68" s="61" t="s">
        <v>299</v>
      </c>
      <c r="Z68" s="61">
        <v>7</v>
      </c>
      <c r="AA68" s="89">
        <v>3</v>
      </c>
      <c r="AB68" s="61">
        <v>0</v>
      </c>
      <c r="AC68" s="61">
        <v>3</v>
      </c>
      <c r="AD68" s="61">
        <v>2</v>
      </c>
      <c r="AE68" s="61">
        <v>5</v>
      </c>
      <c r="AF68" s="14" t="s">
        <v>302</v>
      </c>
      <c r="AG68" s="202" t="s">
        <v>302</v>
      </c>
      <c r="AH68" s="61"/>
      <c r="AI68" s="61"/>
      <c r="AJ68" s="89"/>
      <c r="AK68" s="203">
        <v>11.98</v>
      </c>
      <c r="AL68" s="204" t="s">
        <v>406</v>
      </c>
      <c r="AM68" s="61"/>
      <c r="AN68" s="61" t="s">
        <v>463</v>
      </c>
    </row>
    <row r="69" spans="1:40" x14ac:dyDescent="0.2">
      <c r="A69" s="6">
        <v>265</v>
      </c>
      <c r="B69" s="92" t="s">
        <v>174</v>
      </c>
      <c r="C69" s="221">
        <v>758.40000000000009</v>
      </c>
      <c r="D69" s="90">
        <f t="shared" si="0"/>
        <v>73</v>
      </c>
      <c r="E69" s="88"/>
      <c r="F69" s="88"/>
      <c r="G69" s="166">
        <v>265</v>
      </c>
      <c r="H69" s="215"/>
      <c r="I69" s="88"/>
      <c r="J69" s="218">
        <v>35</v>
      </c>
      <c r="K69" s="90">
        <f t="shared" si="1"/>
        <v>18</v>
      </c>
      <c r="L69" s="88"/>
      <c r="N69" s="166">
        <v>265</v>
      </c>
      <c r="O69" s="87" t="s">
        <v>284</v>
      </c>
      <c r="P69" s="159"/>
      <c r="Q69" s="14">
        <v>11</v>
      </c>
      <c r="R69" s="163">
        <v>10</v>
      </c>
      <c r="S69" s="88"/>
      <c r="U69" s="166">
        <v>265</v>
      </c>
      <c r="V69" s="14" t="s">
        <v>582</v>
      </c>
      <c r="W69" s="206" t="s">
        <v>299</v>
      </c>
      <c r="X69" s="61" t="s">
        <v>299</v>
      </c>
      <c r="Y69" s="61" t="s">
        <v>299</v>
      </c>
      <c r="Z69" s="61">
        <v>7</v>
      </c>
      <c r="AA69" s="89">
        <v>4</v>
      </c>
      <c r="AB69" s="61">
        <v>0</v>
      </c>
      <c r="AC69" s="61">
        <v>3</v>
      </c>
      <c r="AD69" s="61">
        <v>2</v>
      </c>
      <c r="AE69" s="61">
        <v>5</v>
      </c>
      <c r="AF69" s="14" t="s">
        <v>302</v>
      </c>
      <c r="AG69" s="202" t="s">
        <v>302</v>
      </c>
      <c r="AH69" s="61"/>
      <c r="AI69" s="61"/>
      <c r="AJ69" s="89"/>
      <c r="AK69" s="203">
        <v>21.38</v>
      </c>
      <c r="AL69" s="204" t="s">
        <v>403</v>
      </c>
      <c r="AM69" s="61"/>
      <c r="AN69" s="61"/>
    </row>
    <row r="70" spans="1:40" x14ac:dyDescent="0.2">
      <c r="A70" s="6">
        <v>266</v>
      </c>
      <c r="B70" s="86" t="s">
        <v>176</v>
      </c>
      <c r="C70" s="221">
        <v>755.2</v>
      </c>
      <c r="D70" s="90">
        <f t="shared" ref="D70:D104" si="2">RANK(C70,C$5:C$104,0)</f>
        <v>77</v>
      </c>
      <c r="E70" s="88"/>
      <c r="F70" s="88"/>
      <c r="G70" s="166">
        <v>266</v>
      </c>
      <c r="H70" s="215"/>
      <c r="I70" s="88"/>
      <c r="J70" s="218">
        <v>32</v>
      </c>
      <c r="K70" s="90">
        <f t="shared" ref="I70:K104" si="3">RANK(J70,J$5:J$104,0)</f>
        <v>49</v>
      </c>
      <c r="L70" s="88"/>
      <c r="N70" s="166">
        <v>266</v>
      </c>
      <c r="O70" s="87" t="s">
        <v>284</v>
      </c>
      <c r="P70" s="159"/>
      <c r="Q70" s="14">
        <v>1</v>
      </c>
      <c r="R70" s="163">
        <v>80</v>
      </c>
      <c r="S70" s="88"/>
      <c r="U70" s="166">
        <v>266</v>
      </c>
      <c r="V70" s="14" t="s">
        <v>582</v>
      </c>
      <c r="W70" s="207" t="s">
        <v>299</v>
      </c>
      <c r="X70" s="61" t="s">
        <v>299</v>
      </c>
      <c r="Y70" s="61" t="s">
        <v>299</v>
      </c>
      <c r="Z70" s="61">
        <v>5</v>
      </c>
      <c r="AA70" s="89">
        <v>4</v>
      </c>
      <c r="AB70" s="61">
        <v>0</v>
      </c>
      <c r="AC70" s="61">
        <v>3</v>
      </c>
      <c r="AD70" s="61">
        <v>2</v>
      </c>
      <c r="AE70" s="61">
        <v>3</v>
      </c>
      <c r="AF70" s="14" t="s">
        <v>302</v>
      </c>
      <c r="AG70" s="202" t="s">
        <v>302</v>
      </c>
      <c r="AH70" s="61"/>
      <c r="AI70" s="61"/>
      <c r="AJ70" s="89"/>
      <c r="AK70" s="203">
        <v>20.399999999999999</v>
      </c>
      <c r="AL70" s="204" t="s">
        <v>403</v>
      </c>
      <c r="AM70" s="61"/>
      <c r="AN70" s="61"/>
    </row>
    <row r="71" spans="1:40" x14ac:dyDescent="0.2">
      <c r="A71" s="6">
        <v>267</v>
      </c>
      <c r="B71" s="93" t="s">
        <v>176</v>
      </c>
      <c r="C71" s="221">
        <v>720.6</v>
      </c>
      <c r="D71" s="90">
        <f t="shared" si="2"/>
        <v>99</v>
      </c>
      <c r="E71" s="88"/>
      <c r="F71" s="88"/>
      <c r="G71" s="166">
        <v>267</v>
      </c>
      <c r="H71" s="215"/>
      <c r="I71" s="88"/>
      <c r="J71" s="218">
        <v>31</v>
      </c>
      <c r="K71" s="90">
        <f t="shared" si="3"/>
        <v>62</v>
      </c>
      <c r="L71" s="88"/>
      <c r="N71" s="166">
        <v>267</v>
      </c>
      <c r="O71" s="87" t="s">
        <v>284</v>
      </c>
      <c r="P71" s="159">
        <v>100</v>
      </c>
      <c r="Q71" s="14">
        <v>1</v>
      </c>
      <c r="R71" s="163">
        <v>70</v>
      </c>
      <c r="S71" s="88"/>
      <c r="U71" s="166">
        <v>267</v>
      </c>
      <c r="V71" s="14" t="s">
        <v>582</v>
      </c>
      <c r="W71" s="201" t="s">
        <v>299</v>
      </c>
      <c r="X71" s="61" t="s">
        <v>299</v>
      </c>
      <c r="Y71" s="61" t="s">
        <v>299</v>
      </c>
      <c r="Z71" s="61">
        <v>7</v>
      </c>
      <c r="AA71" s="89">
        <v>3</v>
      </c>
      <c r="AB71" s="61">
        <v>20</v>
      </c>
      <c r="AC71" s="61">
        <v>3</v>
      </c>
      <c r="AD71" s="61">
        <v>2</v>
      </c>
      <c r="AE71" s="61">
        <v>5</v>
      </c>
      <c r="AF71" s="14" t="s">
        <v>302</v>
      </c>
      <c r="AG71" s="14" t="s">
        <v>302</v>
      </c>
      <c r="AH71" s="61"/>
      <c r="AI71" s="61"/>
      <c r="AJ71" s="89"/>
      <c r="AK71" s="203">
        <v>18.510000000000002</v>
      </c>
      <c r="AL71" s="204" t="s">
        <v>399</v>
      </c>
      <c r="AM71" s="61"/>
      <c r="AN71" s="61"/>
    </row>
    <row r="72" spans="1:40" x14ac:dyDescent="0.2">
      <c r="A72" s="6">
        <v>268</v>
      </c>
      <c r="B72" s="93" t="s">
        <v>176</v>
      </c>
      <c r="C72" s="221">
        <v>733.2</v>
      </c>
      <c r="D72" s="90">
        <f t="shared" si="2"/>
        <v>97</v>
      </c>
      <c r="E72" s="88"/>
      <c r="F72" s="88"/>
      <c r="G72" s="166">
        <v>268</v>
      </c>
      <c r="H72" s="215">
        <v>43.96</v>
      </c>
      <c r="I72" s="88">
        <f t="shared" si="3"/>
        <v>25</v>
      </c>
      <c r="J72" s="218">
        <v>32</v>
      </c>
      <c r="K72" s="90">
        <f t="shared" si="3"/>
        <v>49</v>
      </c>
      <c r="L72" s="88"/>
      <c r="N72" s="166">
        <v>268</v>
      </c>
      <c r="O72" s="87" t="s">
        <v>284</v>
      </c>
      <c r="P72" s="159"/>
      <c r="Q72" s="14">
        <v>1</v>
      </c>
      <c r="R72" s="163">
        <v>80</v>
      </c>
      <c r="S72" s="88"/>
      <c r="U72" s="166">
        <v>268</v>
      </c>
      <c r="V72" s="14" t="s">
        <v>582</v>
      </c>
      <c r="W72" s="206" t="s">
        <v>299</v>
      </c>
      <c r="X72" s="61" t="s">
        <v>299</v>
      </c>
      <c r="Y72" s="61" t="s">
        <v>299</v>
      </c>
      <c r="Z72" s="61">
        <v>7</v>
      </c>
      <c r="AA72" s="89">
        <v>3</v>
      </c>
      <c r="AB72" s="61">
        <v>60</v>
      </c>
      <c r="AC72" s="61">
        <v>3</v>
      </c>
      <c r="AD72" s="61">
        <v>2</v>
      </c>
      <c r="AE72" s="61">
        <v>7</v>
      </c>
      <c r="AF72" s="202">
        <v>3</v>
      </c>
      <c r="AG72" s="14">
        <v>2</v>
      </c>
      <c r="AH72" s="61">
        <v>33.74</v>
      </c>
      <c r="AI72" s="61">
        <v>13.74</v>
      </c>
      <c r="AJ72" s="89">
        <v>57.3</v>
      </c>
      <c r="AK72" s="203">
        <v>14.13</v>
      </c>
      <c r="AL72" s="204" t="s">
        <v>410</v>
      </c>
      <c r="AM72" s="61"/>
      <c r="AN72" s="61"/>
    </row>
    <row r="73" spans="1:40" x14ac:dyDescent="0.2">
      <c r="A73" s="6">
        <v>269</v>
      </c>
      <c r="B73" s="93" t="s">
        <v>180</v>
      </c>
      <c r="C73" s="221">
        <v>764.8</v>
      </c>
      <c r="D73" s="90">
        <f t="shared" si="2"/>
        <v>60</v>
      </c>
      <c r="E73" s="88"/>
      <c r="F73" s="88"/>
      <c r="G73" s="166">
        <v>269</v>
      </c>
      <c r="H73" s="215">
        <v>48.21</v>
      </c>
      <c r="I73" s="88">
        <f t="shared" si="3"/>
        <v>9</v>
      </c>
      <c r="J73" s="218">
        <v>36</v>
      </c>
      <c r="K73" s="90">
        <f t="shared" si="3"/>
        <v>11</v>
      </c>
      <c r="L73" s="88"/>
      <c r="N73" s="166">
        <v>269</v>
      </c>
      <c r="O73" s="87" t="s">
        <v>284</v>
      </c>
      <c r="P73" s="159"/>
      <c r="Q73" s="14"/>
      <c r="R73" s="163">
        <v>40</v>
      </c>
      <c r="S73" s="88"/>
      <c r="U73" s="166">
        <v>269</v>
      </c>
      <c r="V73" s="14" t="s">
        <v>582</v>
      </c>
      <c r="W73" s="206" t="s">
        <v>299</v>
      </c>
      <c r="X73" s="61" t="s">
        <v>299</v>
      </c>
      <c r="Y73" s="61" t="s">
        <v>299</v>
      </c>
      <c r="Z73" s="61">
        <v>5</v>
      </c>
      <c r="AA73" s="89">
        <v>2</v>
      </c>
      <c r="AB73" s="61">
        <v>0</v>
      </c>
      <c r="AC73" s="61">
        <v>3</v>
      </c>
      <c r="AD73" s="61">
        <v>2</v>
      </c>
      <c r="AE73" s="61">
        <v>7</v>
      </c>
      <c r="AF73" s="202">
        <v>3</v>
      </c>
      <c r="AG73" s="202">
        <v>1</v>
      </c>
      <c r="AH73" s="61">
        <v>34.229999999999997</v>
      </c>
      <c r="AI73" s="61">
        <v>14.57</v>
      </c>
      <c r="AJ73" s="89">
        <v>59.02</v>
      </c>
      <c r="AK73" s="203">
        <v>14.78</v>
      </c>
      <c r="AL73" s="204" t="s">
        <v>407</v>
      </c>
      <c r="AM73" s="61"/>
      <c r="AN73" s="61"/>
    </row>
    <row r="74" spans="1:40" x14ac:dyDescent="0.2">
      <c r="A74" s="17">
        <v>270</v>
      </c>
      <c r="B74" s="94" t="s">
        <v>182</v>
      </c>
      <c r="C74" s="222">
        <v>801.8</v>
      </c>
      <c r="D74" s="98">
        <f t="shared" si="2"/>
        <v>1</v>
      </c>
      <c r="E74" s="88"/>
      <c r="F74" s="88"/>
      <c r="G74" s="179">
        <v>270</v>
      </c>
      <c r="H74" s="216">
        <v>41.32</v>
      </c>
      <c r="I74" s="96">
        <f t="shared" si="3"/>
        <v>36</v>
      </c>
      <c r="J74" s="219">
        <v>28</v>
      </c>
      <c r="K74" s="98">
        <f t="shared" si="3"/>
        <v>90</v>
      </c>
      <c r="L74" s="88"/>
      <c r="N74" s="179">
        <v>270</v>
      </c>
      <c r="O74" s="95" t="s">
        <v>285</v>
      </c>
      <c r="P74" s="172"/>
      <c r="Q74" s="22"/>
      <c r="R74" s="177">
        <v>70</v>
      </c>
      <c r="S74" s="88"/>
      <c r="U74" s="179">
        <v>270</v>
      </c>
      <c r="V74" s="22" t="s">
        <v>582</v>
      </c>
      <c r="W74" s="208" t="s">
        <v>299</v>
      </c>
      <c r="X74" s="68" t="s">
        <v>299</v>
      </c>
      <c r="Y74" s="68" t="s">
        <v>299</v>
      </c>
      <c r="Z74" s="68">
        <v>3</v>
      </c>
      <c r="AA74" s="97">
        <v>6</v>
      </c>
      <c r="AB74" s="68">
        <v>40</v>
      </c>
      <c r="AC74" s="68">
        <v>4</v>
      </c>
      <c r="AD74" s="68">
        <v>4</v>
      </c>
      <c r="AE74" s="68">
        <v>7</v>
      </c>
      <c r="AF74" s="209">
        <v>3</v>
      </c>
      <c r="AG74" s="209">
        <v>3</v>
      </c>
      <c r="AH74" s="68">
        <v>31.94</v>
      </c>
      <c r="AI74" s="68">
        <v>13.06</v>
      </c>
      <c r="AJ74" s="97">
        <v>59.85</v>
      </c>
      <c r="AK74" s="210">
        <v>10.73</v>
      </c>
      <c r="AL74" s="211" t="s">
        <v>400</v>
      </c>
      <c r="AM74" s="68"/>
      <c r="AN74" s="68"/>
    </row>
    <row r="75" spans="1:40" x14ac:dyDescent="0.2">
      <c r="A75" s="3">
        <v>271</v>
      </c>
      <c r="B75" s="80" t="s">
        <v>186</v>
      </c>
      <c r="C75" s="220">
        <v>782.8</v>
      </c>
      <c r="D75" s="84">
        <f t="shared" si="2"/>
        <v>19</v>
      </c>
      <c r="E75" s="88"/>
      <c r="F75" s="88"/>
      <c r="G75" s="156">
        <v>271</v>
      </c>
      <c r="H75" s="214">
        <v>44.24</v>
      </c>
      <c r="I75" s="82">
        <f t="shared" si="3"/>
        <v>22</v>
      </c>
      <c r="J75" s="217">
        <v>29</v>
      </c>
      <c r="K75" s="84">
        <f t="shared" si="3"/>
        <v>80</v>
      </c>
      <c r="L75" s="88"/>
      <c r="N75" s="156">
        <v>271</v>
      </c>
      <c r="O75" s="81" t="s">
        <v>284</v>
      </c>
      <c r="P75" s="146"/>
      <c r="Q75" s="151"/>
      <c r="R75" s="152">
        <v>70</v>
      </c>
      <c r="S75" s="88"/>
      <c r="U75" s="156">
        <v>271</v>
      </c>
      <c r="V75" s="151" t="s">
        <v>582</v>
      </c>
      <c r="W75" s="197" t="s">
        <v>299</v>
      </c>
      <c r="X75" s="56" t="s">
        <v>299</v>
      </c>
      <c r="Y75" s="56" t="s">
        <v>299</v>
      </c>
      <c r="Z75" s="56">
        <v>5</v>
      </c>
      <c r="AA75" s="83">
        <v>3</v>
      </c>
      <c r="AB75" s="56">
        <v>0</v>
      </c>
      <c r="AC75" s="56">
        <v>3</v>
      </c>
      <c r="AD75" s="56">
        <v>2</v>
      </c>
      <c r="AE75" s="56">
        <v>5</v>
      </c>
      <c r="AF75" s="198">
        <v>1</v>
      </c>
      <c r="AG75" s="198">
        <v>2</v>
      </c>
      <c r="AH75" s="56">
        <v>33.99</v>
      </c>
      <c r="AI75" s="56">
        <v>14.07</v>
      </c>
      <c r="AJ75" s="83">
        <v>57.9</v>
      </c>
      <c r="AK75" s="199">
        <v>11.49</v>
      </c>
      <c r="AL75" s="200" t="s">
        <v>402</v>
      </c>
      <c r="AM75" s="56" t="s">
        <v>461</v>
      </c>
      <c r="AN75" s="56"/>
    </row>
    <row r="76" spans="1:40" x14ac:dyDescent="0.2">
      <c r="A76" s="6">
        <v>272</v>
      </c>
      <c r="B76" s="86" t="s">
        <v>188</v>
      </c>
      <c r="C76" s="221">
        <v>734.4</v>
      </c>
      <c r="D76" s="90">
        <f t="shared" si="2"/>
        <v>96</v>
      </c>
      <c r="E76" s="88"/>
      <c r="F76" s="88"/>
      <c r="G76" s="166">
        <v>272</v>
      </c>
      <c r="H76" s="215"/>
      <c r="I76" s="88"/>
      <c r="J76" s="218">
        <v>28</v>
      </c>
      <c r="K76" s="90">
        <f t="shared" si="3"/>
        <v>90</v>
      </c>
      <c r="L76" s="88"/>
      <c r="N76" s="166">
        <v>272</v>
      </c>
      <c r="O76" s="87" t="s">
        <v>284</v>
      </c>
      <c r="P76" s="159"/>
      <c r="Q76" s="14"/>
      <c r="R76" s="163">
        <v>50</v>
      </c>
      <c r="S76" s="88"/>
      <c r="U76" s="166">
        <v>272</v>
      </c>
      <c r="V76" s="14"/>
      <c r="W76" s="201" t="s">
        <v>299</v>
      </c>
      <c r="X76" s="61" t="s">
        <v>299</v>
      </c>
      <c r="Y76" s="61" t="s">
        <v>299</v>
      </c>
      <c r="Z76" s="61">
        <v>1</v>
      </c>
      <c r="AA76" s="89">
        <v>1</v>
      </c>
      <c r="AB76" s="61">
        <v>0</v>
      </c>
      <c r="AC76" s="61">
        <v>5</v>
      </c>
      <c r="AD76" s="61">
        <v>4</v>
      </c>
      <c r="AE76" s="61">
        <v>5</v>
      </c>
      <c r="AF76" s="202">
        <v>1</v>
      </c>
      <c r="AG76" s="202">
        <v>2</v>
      </c>
      <c r="AH76" s="61"/>
      <c r="AI76" s="61"/>
      <c r="AJ76" s="89"/>
      <c r="AK76" s="203">
        <v>10.44</v>
      </c>
      <c r="AL76" s="204" t="s">
        <v>411</v>
      </c>
      <c r="AM76" s="61" t="s">
        <v>461</v>
      </c>
      <c r="AN76" s="61"/>
    </row>
    <row r="77" spans="1:40" x14ac:dyDescent="0.2">
      <c r="A77" s="6">
        <v>273</v>
      </c>
      <c r="B77" s="86" t="s">
        <v>192</v>
      </c>
      <c r="C77" s="221">
        <v>783.6</v>
      </c>
      <c r="D77" s="90">
        <f t="shared" si="2"/>
        <v>18</v>
      </c>
      <c r="E77" s="88"/>
      <c r="F77" s="88"/>
      <c r="G77" s="166">
        <v>273</v>
      </c>
      <c r="H77" s="215"/>
      <c r="I77" s="88"/>
      <c r="J77" s="218">
        <v>40</v>
      </c>
      <c r="K77" s="90">
        <f t="shared" si="3"/>
        <v>1</v>
      </c>
      <c r="L77" s="88"/>
      <c r="N77" s="166">
        <v>273</v>
      </c>
      <c r="O77" s="87" t="s">
        <v>284</v>
      </c>
      <c r="P77" s="159"/>
      <c r="Q77" s="14"/>
      <c r="R77" s="163">
        <v>30</v>
      </c>
      <c r="S77" s="88"/>
      <c r="U77" s="166">
        <v>273</v>
      </c>
      <c r="V77" s="14"/>
      <c r="W77" s="205" t="s">
        <v>298</v>
      </c>
      <c r="X77" s="61" t="s">
        <v>298</v>
      </c>
      <c r="Y77" s="61" t="s">
        <v>298</v>
      </c>
      <c r="Z77" s="61">
        <v>1</v>
      </c>
      <c r="AA77" s="89">
        <v>2</v>
      </c>
      <c r="AB77" s="61">
        <v>0</v>
      </c>
      <c r="AC77" s="61">
        <v>2.5</v>
      </c>
      <c r="AD77" s="61">
        <v>2</v>
      </c>
      <c r="AE77" s="61">
        <v>3</v>
      </c>
      <c r="AF77" s="14" t="s">
        <v>302</v>
      </c>
      <c r="AG77" s="202" t="s">
        <v>302</v>
      </c>
      <c r="AH77" s="61"/>
      <c r="AI77" s="61"/>
      <c r="AJ77" s="89"/>
      <c r="AK77" s="203">
        <v>10.58</v>
      </c>
      <c r="AL77" s="204" t="s">
        <v>401</v>
      </c>
      <c r="AM77" s="61"/>
      <c r="AN77" s="61"/>
    </row>
    <row r="78" spans="1:40" x14ac:dyDescent="0.2">
      <c r="A78" s="6">
        <v>274</v>
      </c>
      <c r="B78" s="86" t="s">
        <v>195</v>
      </c>
      <c r="C78" s="221">
        <v>760.6</v>
      </c>
      <c r="D78" s="90">
        <f t="shared" si="2"/>
        <v>65</v>
      </c>
      <c r="E78" s="88"/>
      <c r="F78" s="88"/>
      <c r="G78" s="166">
        <v>274</v>
      </c>
      <c r="H78" s="215"/>
      <c r="I78" s="88"/>
      <c r="J78" s="218">
        <v>34</v>
      </c>
      <c r="K78" s="90">
        <f t="shared" si="3"/>
        <v>28</v>
      </c>
      <c r="L78" s="88"/>
      <c r="N78" s="166">
        <v>274</v>
      </c>
      <c r="O78" s="87" t="s">
        <v>284</v>
      </c>
      <c r="P78" s="159"/>
      <c r="Q78" s="14"/>
      <c r="R78" s="163">
        <v>40</v>
      </c>
      <c r="S78" s="88"/>
      <c r="U78" s="166">
        <v>274</v>
      </c>
      <c r="V78" s="14"/>
      <c r="W78" s="206" t="s">
        <v>298</v>
      </c>
      <c r="X78" s="61" t="s">
        <v>298</v>
      </c>
      <c r="Y78" s="61" t="s">
        <v>298</v>
      </c>
      <c r="Z78" s="61">
        <v>5</v>
      </c>
      <c r="AA78" s="89">
        <v>1</v>
      </c>
      <c r="AB78" s="61">
        <v>0</v>
      </c>
      <c r="AC78" s="61">
        <v>2.5</v>
      </c>
      <c r="AD78" s="61">
        <v>2</v>
      </c>
      <c r="AE78" s="61">
        <v>3</v>
      </c>
      <c r="AF78" s="14" t="s">
        <v>302</v>
      </c>
      <c r="AG78" s="202" t="s">
        <v>302</v>
      </c>
      <c r="AH78" s="61"/>
      <c r="AI78" s="61"/>
      <c r="AJ78" s="89"/>
      <c r="AK78" s="203">
        <v>15.29</v>
      </c>
      <c r="AL78" s="204" t="s">
        <v>401</v>
      </c>
      <c r="AM78" s="61"/>
      <c r="AN78" s="61"/>
    </row>
    <row r="79" spans="1:40" x14ac:dyDescent="0.2">
      <c r="A79" s="6">
        <v>275</v>
      </c>
      <c r="B79" s="92" t="s">
        <v>197</v>
      </c>
      <c r="C79" s="221">
        <v>796.2</v>
      </c>
      <c r="D79" s="90">
        <f t="shared" si="2"/>
        <v>3</v>
      </c>
      <c r="E79" s="88"/>
      <c r="F79" s="88"/>
      <c r="G79" s="166">
        <v>275</v>
      </c>
      <c r="H79" s="215"/>
      <c r="I79" s="88"/>
      <c r="J79" s="218">
        <v>32</v>
      </c>
      <c r="K79" s="90">
        <f t="shared" si="3"/>
        <v>49</v>
      </c>
      <c r="L79" s="88"/>
      <c r="N79" s="166">
        <v>275</v>
      </c>
      <c r="O79" s="87" t="s">
        <v>284</v>
      </c>
      <c r="P79" s="159"/>
      <c r="Q79" s="14"/>
      <c r="R79" s="163">
        <v>50</v>
      </c>
      <c r="S79" s="88"/>
      <c r="U79" s="166">
        <v>275</v>
      </c>
      <c r="V79" s="14"/>
      <c r="W79" s="206" t="s">
        <v>299</v>
      </c>
      <c r="X79" s="61" t="s">
        <v>299</v>
      </c>
      <c r="Y79" s="61" t="s">
        <v>299</v>
      </c>
      <c r="Z79" s="61">
        <v>1</v>
      </c>
      <c r="AA79" s="89">
        <v>1</v>
      </c>
      <c r="AB79" s="61">
        <v>0</v>
      </c>
      <c r="AC79" s="61">
        <v>4</v>
      </c>
      <c r="AD79" s="61">
        <v>4</v>
      </c>
      <c r="AE79" s="61">
        <v>5</v>
      </c>
      <c r="AF79" s="14" t="s">
        <v>302</v>
      </c>
      <c r="AG79" s="202" t="s">
        <v>302</v>
      </c>
      <c r="AH79" s="61"/>
      <c r="AI79" s="61"/>
      <c r="AJ79" s="89"/>
      <c r="AK79" s="203">
        <v>16.07</v>
      </c>
      <c r="AL79" s="204" t="s">
        <v>397</v>
      </c>
      <c r="AM79" s="61"/>
      <c r="AN79" s="61" t="s">
        <v>463</v>
      </c>
    </row>
    <row r="80" spans="1:40" x14ac:dyDescent="0.2">
      <c r="A80" s="6">
        <v>276</v>
      </c>
      <c r="B80" s="86" t="s">
        <v>200</v>
      </c>
      <c r="C80" s="221">
        <v>760.39999999999986</v>
      </c>
      <c r="D80" s="90">
        <f t="shared" si="2"/>
        <v>66</v>
      </c>
      <c r="E80" s="88"/>
      <c r="F80" s="88"/>
      <c r="G80" s="166">
        <v>276</v>
      </c>
      <c r="H80" s="215">
        <v>43.39</v>
      </c>
      <c r="I80" s="88">
        <f t="shared" si="3"/>
        <v>29</v>
      </c>
      <c r="J80" s="218">
        <v>32</v>
      </c>
      <c r="K80" s="90">
        <f t="shared" si="3"/>
        <v>49</v>
      </c>
      <c r="L80" s="88"/>
      <c r="N80" s="166">
        <v>276</v>
      </c>
      <c r="O80" s="87" t="s">
        <v>284</v>
      </c>
      <c r="P80" s="159"/>
      <c r="Q80" s="14"/>
      <c r="R80" s="163">
        <v>20</v>
      </c>
      <c r="S80" s="88"/>
      <c r="U80" s="166">
        <v>276</v>
      </c>
      <c r="V80" s="14"/>
      <c r="W80" s="207" t="s">
        <v>299</v>
      </c>
      <c r="X80" s="61" t="s">
        <v>299</v>
      </c>
      <c r="Y80" s="61" t="s">
        <v>299</v>
      </c>
      <c r="Z80" s="61">
        <v>1</v>
      </c>
      <c r="AA80" s="89">
        <v>2</v>
      </c>
      <c r="AB80" s="61">
        <v>0</v>
      </c>
      <c r="AC80" s="61">
        <v>5</v>
      </c>
      <c r="AD80" s="61">
        <v>4</v>
      </c>
      <c r="AE80" s="61">
        <v>3</v>
      </c>
      <c r="AF80" s="202">
        <v>2</v>
      </c>
      <c r="AG80" s="202">
        <v>3</v>
      </c>
      <c r="AH80" s="61">
        <v>29.58</v>
      </c>
      <c r="AI80" s="61">
        <v>12.33</v>
      </c>
      <c r="AJ80" s="89">
        <v>58.44</v>
      </c>
      <c r="AK80" s="203">
        <v>12.51</v>
      </c>
      <c r="AL80" s="204" t="s">
        <v>401</v>
      </c>
      <c r="AM80" s="61"/>
      <c r="AN80" s="61" t="s">
        <v>463</v>
      </c>
    </row>
    <row r="81" spans="1:40" x14ac:dyDescent="0.2">
      <c r="A81" s="6">
        <v>277</v>
      </c>
      <c r="B81" s="93" t="s">
        <v>203</v>
      </c>
      <c r="C81" s="221">
        <v>790.8</v>
      </c>
      <c r="D81" s="90">
        <f t="shared" si="2"/>
        <v>7</v>
      </c>
      <c r="E81" s="88"/>
      <c r="F81" s="88"/>
      <c r="G81" s="166">
        <v>277</v>
      </c>
      <c r="H81" s="215">
        <v>43.44</v>
      </c>
      <c r="I81" s="88">
        <f t="shared" si="3"/>
        <v>28</v>
      </c>
      <c r="J81" s="218">
        <v>33</v>
      </c>
      <c r="K81" s="90">
        <f t="shared" si="3"/>
        <v>35</v>
      </c>
      <c r="L81" s="88"/>
      <c r="N81" s="166">
        <v>277</v>
      </c>
      <c r="O81" s="87" t="s">
        <v>284</v>
      </c>
      <c r="P81" s="159"/>
      <c r="Q81" s="14"/>
      <c r="R81" s="163">
        <v>70</v>
      </c>
      <c r="S81" s="88"/>
      <c r="U81" s="166">
        <v>277</v>
      </c>
      <c r="V81" s="14"/>
      <c r="W81" s="201" t="s">
        <v>299</v>
      </c>
      <c r="X81" s="61" t="s">
        <v>299</v>
      </c>
      <c r="Y81" s="61" t="s">
        <v>299</v>
      </c>
      <c r="Z81" s="61">
        <v>1</v>
      </c>
      <c r="AA81" s="89">
        <v>1</v>
      </c>
      <c r="AB81" s="61">
        <v>0</v>
      </c>
      <c r="AC81" s="61">
        <v>2.5</v>
      </c>
      <c r="AD81" s="61">
        <v>2</v>
      </c>
      <c r="AE81" s="61">
        <v>5</v>
      </c>
      <c r="AF81" s="202">
        <v>3</v>
      </c>
      <c r="AG81" s="14">
        <v>4</v>
      </c>
      <c r="AH81" s="61">
        <v>29.87</v>
      </c>
      <c r="AI81" s="61">
        <v>12.59</v>
      </c>
      <c r="AJ81" s="89">
        <v>57.75</v>
      </c>
      <c r="AK81" s="203">
        <v>10.38</v>
      </c>
      <c r="AL81" s="204" t="s">
        <v>400</v>
      </c>
      <c r="AM81" s="61"/>
      <c r="AN81" s="61" t="s">
        <v>463</v>
      </c>
    </row>
    <row r="82" spans="1:40" x14ac:dyDescent="0.2">
      <c r="A82" s="6">
        <v>278</v>
      </c>
      <c r="B82" s="93" t="s">
        <v>206</v>
      </c>
      <c r="C82" s="221">
        <v>754.4</v>
      </c>
      <c r="D82" s="90">
        <f t="shared" si="2"/>
        <v>79</v>
      </c>
      <c r="E82" s="88"/>
      <c r="F82" s="88"/>
      <c r="G82" s="166">
        <v>278</v>
      </c>
      <c r="H82" s="215">
        <v>45.04</v>
      </c>
      <c r="I82" s="88">
        <f t="shared" si="3"/>
        <v>19</v>
      </c>
      <c r="J82" s="218">
        <v>29</v>
      </c>
      <c r="K82" s="90">
        <f t="shared" si="3"/>
        <v>80</v>
      </c>
      <c r="L82" s="88"/>
      <c r="N82" s="166">
        <v>278</v>
      </c>
      <c r="O82" s="87" t="s">
        <v>285</v>
      </c>
      <c r="P82" s="159"/>
      <c r="Q82" s="14"/>
      <c r="R82" s="163">
        <v>30</v>
      </c>
      <c r="S82" s="88"/>
      <c r="U82" s="166">
        <v>278</v>
      </c>
      <c r="V82" s="14"/>
      <c r="W82" s="206" t="s">
        <v>299</v>
      </c>
      <c r="X82" s="61" t="s">
        <v>299</v>
      </c>
      <c r="Y82" s="61" t="s">
        <v>299</v>
      </c>
      <c r="Z82" s="61">
        <v>1</v>
      </c>
      <c r="AA82" s="89">
        <v>1</v>
      </c>
      <c r="AB82" s="61">
        <v>0</v>
      </c>
      <c r="AC82" s="61">
        <v>5</v>
      </c>
      <c r="AD82" s="61">
        <v>4</v>
      </c>
      <c r="AE82" s="61">
        <v>3</v>
      </c>
      <c r="AF82" s="202">
        <v>2</v>
      </c>
      <c r="AG82" s="14">
        <v>2</v>
      </c>
      <c r="AH82" s="61">
        <v>33.28</v>
      </c>
      <c r="AI82" s="61">
        <v>13.18</v>
      </c>
      <c r="AJ82" s="89">
        <v>58.33</v>
      </c>
      <c r="AK82" s="203">
        <v>11.64</v>
      </c>
      <c r="AL82" s="204" t="s">
        <v>407</v>
      </c>
      <c r="AM82" s="61" t="s">
        <v>461</v>
      </c>
      <c r="AN82" s="61" t="s">
        <v>463</v>
      </c>
    </row>
    <row r="83" spans="1:40" x14ac:dyDescent="0.2">
      <c r="A83" s="6">
        <v>279</v>
      </c>
      <c r="B83" s="93" t="s">
        <v>209</v>
      </c>
      <c r="C83" s="221">
        <v>739.4</v>
      </c>
      <c r="D83" s="90">
        <f t="shared" si="2"/>
        <v>93</v>
      </c>
      <c r="E83" s="88"/>
      <c r="F83" s="88"/>
      <c r="G83" s="166">
        <v>279</v>
      </c>
      <c r="H83" s="215">
        <v>44.02</v>
      </c>
      <c r="I83" s="88">
        <f t="shared" si="3"/>
        <v>24</v>
      </c>
      <c r="J83" s="218">
        <v>26</v>
      </c>
      <c r="K83" s="90">
        <f t="shared" si="3"/>
        <v>97</v>
      </c>
      <c r="L83" s="88"/>
      <c r="N83" s="166">
        <v>279</v>
      </c>
      <c r="O83" s="87" t="s">
        <v>284</v>
      </c>
      <c r="P83" s="159"/>
      <c r="Q83" s="14"/>
      <c r="R83" s="163">
        <v>10</v>
      </c>
      <c r="S83" s="88"/>
      <c r="U83" s="166">
        <v>279</v>
      </c>
      <c r="V83" s="14"/>
      <c r="W83" s="206" t="s">
        <v>299</v>
      </c>
      <c r="X83" s="61" t="s">
        <v>299</v>
      </c>
      <c r="Y83" s="61" t="s">
        <v>299</v>
      </c>
      <c r="Z83" s="61">
        <v>1</v>
      </c>
      <c r="AA83" s="89">
        <v>1</v>
      </c>
      <c r="AB83" s="61">
        <v>0</v>
      </c>
      <c r="AC83" s="61">
        <v>4</v>
      </c>
      <c r="AD83" s="61">
        <v>4</v>
      </c>
      <c r="AE83" s="61">
        <v>5</v>
      </c>
      <c r="AF83" s="202">
        <v>1</v>
      </c>
      <c r="AG83" s="202">
        <v>3</v>
      </c>
      <c r="AH83" s="61">
        <v>31.03</v>
      </c>
      <c r="AI83" s="61">
        <v>13.07</v>
      </c>
      <c r="AJ83" s="89">
        <v>57.77</v>
      </c>
      <c r="AK83" s="203">
        <v>19.84</v>
      </c>
      <c r="AL83" s="204" t="s">
        <v>408</v>
      </c>
      <c r="AM83" s="61" t="s">
        <v>461</v>
      </c>
      <c r="AN83" s="61"/>
    </row>
    <row r="84" spans="1:40" x14ac:dyDescent="0.2">
      <c r="A84" s="17">
        <v>280</v>
      </c>
      <c r="B84" s="94" t="s">
        <v>212</v>
      </c>
      <c r="C84" s="222">
        <v>796.2</v>
      </c>
      <c r="D84" s="98">
        <f t="shared" si="2"/>
        <v>3</v>
      </c>
      <c r="E84" s="88"/>
      <c r="F84" s="88"/>
      <c r="G84" s="179">
        <v>280</v>
      </c>
      <c r="H84" s="216">
        <v>46.72</v>
      </c>
      <c r="I84" s="96">
        <f t="shared" si="3"/>
        <v>15</v>
      </c>
      <c r="J84" s="219">
        <v>31</v>
      </c>
      <c r="K84" s="98">
        <f t="shared" si="3"/>
        <v>62</v>
      </c>
      <c r="L84" s="88"/>
      <c r="N84" s="179">
        <v>280</v>
      </c>
      <c r="O84" s="95" t="s">
        <v>285</v>
      </c>
      <c r="P84" s="172"/>
      <c r="Q84" s="22"/>
      <c r="R84" s="177">
        <v>10</v>
      </c>
      <c r="S84" s="88"/>
      <c r="U84" s="179">
        <v>280</v>
      </c>
      <c r="V84" s="22" t="s">
        <v>582</v>
      </c>
      <c r="W84" s="208" t="s">
        <v>299</v>
      </c>
      <c r="X84" s="68" t="s">
        <v>299</v>
      </c>
      <c r="Y84" s="68" t="s">
        <v>299</v>
      </c>
      <c r="Z84" s="68">
        <v>1</v>
      </c>
      <c r="AA84" s="97">
        <v>4</v>
      </c>
      <c r="AB84" s="68">
        <v>0</v>
      </c>
      <c r="AC84" s="68">
        <v>3</v>
      </c>
      <c r="AD84" s="68">
        <v>2</v>
      </c>
      <c r="AE84" s="68">
        <v>5</v>
      </c>
      <c r="AF84" s="209">
        <v>2</v>
      </c>
      <c r="AG84" s="209">
        <v>3</v>
      </c>
      <c r="AH84" s="68">
        <v>29.24</v>
      </c>
      <c r="AI84" s="68">
        <v>12.55</v>
      </c>
      <c r="AJ84" s="97">
        <v>58.2</v>
      </c>
      <c r="AK84" s="210">
        <v>11.4</v>
      </c>
      <c r="AL84" s="211" t="s">
        <v>407</v>
      </c>
      <c r="AM84" s="68"/>
      <c r="AN84" s="68"/>
    </row>
    <row r="85" spans="1:40" x14ac:dyDescent="0.2">
      <c r="A85" s="3">
        <v>281</v>
      </c>
      <c r="B85" s="80" t="s">
        <v>214</v>
      </c>
      <c r="C85" s="220">
        <v>759.60000000000014</v>
      </c>
      <c r="D85" s="84">
        <f t="shared" si="2"/>
        <v>68</v>
      </c>
      <c r="E85" s="88"/>
      <c r="F85" s="88"/>
      <c r="G85" s="156">
        <v>281</v>
      </c>
      <c r="H85" s="214"/>
      <c r="I85" s="82"/>
      <c r="J85" s="217">
        <v>29</v>
      </c>
      <c r="K85" s="84">
        <f t="shared" si="3"/>
        <v>80</v>
      </c>
      <c r="L85" s="88"/>
      <c r="N85" s="156">
        <v>281</v>
      </c>
      <c r="O85" s="81" t="s">
        <v>284</v>
      </c>
      <c r="P85" s="146"/>
      <c r="Q85" s="151"/>
      <c r="R85" s="152">
        <v>10</v>
      </c>
      <c r="S85" s="88"/>
      <c r="U85" s="156">
        <v>281</v>
      </c>
      <c r="V85" s="151"/>
      <c r="W85" s="197" t="s">
        <v>299</v>
      </c>
      <c r="X85" s="56" t="s">
        <v>299</v>
      </c>
      <c r="Y85" s="56" t="s">
        <v>299</v>
      </c>
      <c r="Z85" s="56">
        <v>1</v>
      </c>
      <c r="AA85" s="83">
        <v>2</v>
      </c>
      <c r="AB85" s="56">
        <v>0</v>
      </c>
      <c r="AC85" s="56">
        <v>4.5</v>
      </c>
      <c r="AD85" s="56">
        <v>4</v>
      </c>
      <c r="AE85" s="56">
        <v>3</v>
      </c>
      <c r="AF85" s="151" t="s">
        <v>302</v>
      </c>
      <c r="AG85" s="198" t="s">
        <v>302</v>
      </c>
      <c r="AH85" s="56"/>
      <c r="AI85" s="56"/>
      <c r="AJ85" s="83"/>
      <c r="AK85" s="199">
        <v>10.62</v>
      </c>
      <c r="AL85" s="200" t="s">
        <v>401</v>
      </c>
      <c r="AM85" s="56"/>
      <c r="AN85" s="56" t="s">
        <v>463</v>
      </c>
    </row>
    <row r="86" spans="1:40" x14ac:dyDescent="0.2">
      <c r="A86" s="6">
        <v>282</v>
      </c>
      <c r="B86" s="86" t="s">
        <v>217</v>
      </c>
      <c r="C86" s="221">
        <v>771.59999999999991</v>
      </c>
      <c r="D86" s="90">
        <f t="shared" si="2"/>
        <v>40</v>
      </c>
      <c r="E86" s="88"/>
      <c r="F86" s="88"/>
      <c r="G86" s="166">
        <v>282</v>
      </c>
      <c r="H86" s="215"/>
      <c r="I86" s="88"/>
      <c r="J86" s="218">
        <v>33</v>
      </c>
      <c r="K86" s="90">
        <f t="shared" si="3"/>
        <v>35</v>
      </c>
      <c r="L86" s="88"/>
      <c r="N86" s="166">
        <v>282</v>
      </c>
      <c r="O86" s="87" t="s">
        <v>284</v>
      </c>
      <c r="P86" s="159"/>
      <c r="Q86" s="14"/>
      <c r="R86" s="163">
        <v>0</v>
      </c>
      <c r="S86" s="88"/>
      <c r="U86" s="166">
        <v>282</v>
      </c>
      <c r="V86" s="14"/>
      <c r="W86" s="201" t="s">
        <v>299</v>
      </c>
      <c r="X86" s="61" t="s">
        <v>299</v>
      </c>
      <c r="Y86" s="61" t="s">
        <v>299</v>
      </c>
      <c r="Z86" s="61">
        <v>1</v>
      </c>
      <c r="AA86" s="89">
        <v>1</v>
      </c>
      <c r="AB86" s="61">
        <v>0</v>
      </c>
      <c r="AC86" s="61">
        <v>4</v>
      </c>
      <c r="AD86" s="61">
        <v>4</v>
      </c>
      <c r="AE86" s="61">
        <v>7</v>
      </c>
      <c r="AF86" s="14" t="s">
        <v>302</v>
      </c>
      <c r="AG86" s="202" t="s">
        <v>302</v>
      </c>
      <c r="AH86" s="61"/>
      <c r="AI86" s="61"/>
      <c r="AJ86" s="89"/>
      <c r="AK86" s="203">
        <v>15.42</v>
      </c>
      <c r="AL86" s="204" t="s">
        <v>403</v>
      </c>
      <c r="AM86" s="61"/>
      <c r="AN86" s="61" t="s">
        <v>463</v>
      </c>
    </row>
    <row r="87" spans="1:40" x14ac:dyDescent="0.2">
      <c r="A87" s="6">
        <v>283</v>
      </c>
      <c r="B87" s="86" t="s">
        <v>220</v>
      </c>
      <c r="C87" s="221">
        <v>737.8</v>
      </c>
      <c r="D87" s="90">
        <f t="shared" si="2"/>
        <v>94</v>
      </c>
      <c r="E87" s="88"/>
      <c r="F87" s="88"/>
      <c r="G87" s="166">
        <v>283</v>
      </c>
      <c r="H87" s="215">
        <v>49.08</v>
      </c>
      <c r="I87" s="88">
        <f t="shared" si="3"/>
        <v>8</v>
      </c>
      <c r="J87" s="218">
        <v>36</v>
      </c>
      <c r="K87" s="90">
        <f t="shared" si="3"/>
        <v>11</v>
      </c>
      <c r="L87" s="88"/>
      <c r="N87" s="166">
        <v>283</v>
      </c>
      <c r="O87" s="87" t="s">
        <v>285</v>
      </c>
      <c r="P87" s="159"/>
      <c r="Q87" s="14"/>
      <c r="R87" s="163">
        <v>20</v>
      </c>
      <c r="S87" s="88"/>
      <c r="U87" s="166">
        <v>283</v>
      </c>
      <c r="V87" s="14"/>
      <c r="W87" s="205" t="s">
        <v>299</v>
      </c>
      <c r="X87" s="61" t="s">
        <v>299</v>
      </c>
      <c r="Y87" s="61" t="s">
        <v>299</v>
      </c>
      <c r="Z87" s="61">
        <v>1</v>
      </c>
      <c r="AA87" s="89">
        <v>1</v>
      </c>
      <c r="AB87" s="61">
        <v>0</v>
      </c>
      <c r="AC87" s="61">
        <v>4</v>
      </c>
      <c r="AD87" s="61">
        <v>4</v>
      </c>
      <c r="AE87" s="61">
        <v>5</v>
      </c>
      <c r="AF87" s="202">
        <v>3</v>
      </c>
      <c r="AG87" s="202">
        <v>2</v>
      </c>
      <c r="AH87" s="61">
        <v>31.64</v>
      </c>
      <c r="AI87" s="61">
        <v>13.56</v>
      </c>
      <c r="AJ87" s="89">
        <v>58.77</v>
      </c>
      <c r="AK87" s="203">
        <v>10.78</v>
      </c>
      <c r="AL87" s="204" t="s">
        <v>399</v>
      </c>
      <c r="AM87" s="61" t="s">
        <v>461</v>
      </c>
      <c r="AN87" s="61" t="s">
        <v>463</v>
      </c>
    </row>
    <row r="88" spans="1:40" x14ac:dyDescent="0.2">
      <c r="A88" s="6">
        <v>284</v>
      </c>
      <c r="B88" s="86" t="s">
        <v>223</v>
      </c>
      <c r="C88" s="221">
        <v>764.60000000000014</v>
      </c>
      <c r="D88" s="90">
        <f t="shared" si="2"/>
        <v>61</v>
      </c>
      <c r="E88" s="88"/>
      <c r="F88" s="88"/>
      <c r="G88" s="166">
        <v>284</v>
      </c>
      <c r="H88" s="215">
        <v>48.01</v>
      </c>
      <c r="I88" s="88">
        <f t="shared" si="3"/>
        <v>10</v>
      </c>
      <c r="J88" s="218">
        <v>40</v>
      </c>
      <c r="K88" s="90">
        <f t="shared" si="3"/>
        <v>1</v>
      </c>
      <c r="L88" s="88"/>
      <c r="N88" s="166">
        <v>284</v>
      </c>
      <c r="O88" s="87" t="s">
        <v>285</v>
      </c>
      <c r="P88" s="159"/>
      <c r="Q88" s="14"/>
      <c r="R88" s="163">
        <v>60</v>
      </c>
      <c r="S88" s="88"/>
      <c r="U88" s="166">
        <v>284</v>
      </c>
      <c r="V88" s="14"/>
      <c r="W88" s="206" t="s">
        <v>298</v>
      </c>
      <c r="X88" s="61" t="s">
        <v>298</v>
      </c>
      <c r="Y88" s="61" t="s">
        <v>298</v>
      </c>
      <c r="Z88" s="61">
        <v>1</v>
      </c>
      <c r="AA88" s="89">
        <v>1</v>
      </c>
      <c r="AB88" s="61">
        <v>0</v>
      </c>
      <c r="AC88" s="61">
        <v>3</v>
      </c>
      <c r="AD88" s="61">
        <v>2</v>
      </c>
      <c r="AE88" s="61">
        <v>5</v>
      </c>
      <c r="AF88" s="202">
        <v>2</v>
      </c>
      <c r="AG88" s="202">
        <v>3</v>
      </c>
      <c r="AH88" s="61">
        <v>29.95</v>
      </c>
      <c r="AI88" s="61">
        <v>12.66</v>
      </c>
      <c r="AJ88" s="89">
        <v>57.07</v>
      </c>
      <c r="AK88" s="203">
        <v>12.13</v>
      </c>
      <c r="AL88" s="204" t="s">
        <v>400</v>
      </c>
      <c r="AM88" s="61"/>
      <c r="AN88" s="61" t="s">
        <v>463</v>
      </c>
    </row>
    <row r="89" spans="1:40" x14ac:dyDescent="0.2">
      <c r="A89" s="6">
        <v>285</v>
      </c>
      <c r="B89" s="92" t="s">
        <v>225</v>
      </c>
      <c r="C89" s="221">
        <v>759.60000000000014</v>
      </c>
      <c r="D89" s="90">
        <f t="shared" si="2"/>
        <v>68</v>
      </c>
      <c r="E89" s="88"/>
      <c r="F89" s="88"/>
      <c r="G89" s="166">
        <v>285</v>
      </c>
      <c r="H89" s="215">
        <v>49.24</v>
      </c>
      <c r="I89" s="88">
        <f t="shared" si="3"/>
        <v>7</v>
      </c>
      <c r="J89" s="218">
        <v>33</v>
      </c>
      <c r="K89" s="90">
        <f t="shared" si="3"/>
        <v>35</v>
      </c>
      <c r="L89" s="88"/>
      <c r="N89" s="166">
        <v>285</v>
      </c>
      <c r="O89" s="87" t="s">
        <v>284</v>
      </c>
      <c r="P89" s="159"/>
      <c r="Q89" s="14"/>
      <c r="R89" s="163">
        <v>50</v>
      </c>
      <c r="S89" s="88"/>
      <c r="U89" s="166">
        <v>285</v>
      </c>
      <c r="V89" s="14"/>
      <c r="W89" s="206" t="s">
        <v>299</v>
      </c>
      <c r="X89" s="61" t="s">
        <v>299</v>
      </c>
      <c r="Y89" s="61" t="s">
        <v>299</v>
      </c>
      <c r="Z89" s="61">
        <v>1</v>
      </c>
      <c r="AA89" s="89">
        <v>4</v>
      </c>
      <c r="AB89" s="61">
        <v>0</v>
      </c>
      <c r="AC89" s="61">
        <v>3.5</v>
      </c>
      <c r="AD89" s="61">
        <v>2</v>
      </c>
      <c r="AE89" s="61">
        <v>4</v>
      </c>
      <c r="AF89" s="202">
        <v>2</v>
      </c>
      <c r="AG89" s="202">
        <v>3</v>
      </c>
      <c r="AH89" s="61">
        <v>34.15</v>
      </c>
      <c r="AI89" s="61">
        <v>14.49</v>
      </c>
      <c r="AJ89" s="89">
        <v>58.92</v>
      </c>
      <c r="AK89" s="203">
        <v>14.44</v>
      </c>
      <c r="AL89" s="204" t="s">
        <v>403</v>
      </c>
      <c r="AM89" s="61"/>
      <c r="AN89" s="61" t="s">
        <v>463</v>
      </c>
    </row>
    <row r="90" spans="1:40" x14ac:dyDescent="0.2">
      <c r="A90" s="6">
        <v>286</v>
      </c>
      <c r="B90" s="86" t="s">
        <v>227</v>
      </c>
      <c r="C90" s="221">
        <v>756.8</v>
      </c>
      <c r="D90" s="90">
        <f t="shared" si="2"/>
        <v>75</v>
      </c>
      <c r="E90" s="88"/>
      <c r="F90" s="88"/>
      <c r="G90" s="166">
        <v>286</v>
      </c>
      <c r="H90" s="215">
        <v>46.55</v>
      </c>
      <c r="I90" s="88">
        <f t="shared" si="3"/>
        <v>16</v>
      </c>
      <c r="J90" s="218">
        <v>31</v>
      </c>
      <c r="K90" s="90">
        <f t="shared" si="3"/>
        <v>62</v>
      </c>
      <c r="L90" s="88"/>
      <c r="N90" s="166">
        <v>286</v>
      </c>
      <c r="O90" s="87" t="s">
        <v>284</v>
      </c>
      <c r="P90" s="159"/>
      <c r="Q90" s="14">
        <v>11</v>
      </c>
      <c r="R90" s="163">
        <v>20</v>
      </c>
      <c r="S90" s="88"/>
      <c r="U90" s="166">
        <v>286</v>
      </c>
      <c r="V90" s="14"/>
      <c r="W90" s="207" t="s">
        <v>299</v>
      </c>
      <c r="X90" s="61" t="s">
        <v>299</v>
      </c>
      <c r="Y90" s="61" t="s">
        <v>299</v>
      </c>
      <c r="Z90" s="61">
        <v>1</v>
      </c>
      <c r="AA90" s="89">
        <v>2</v>
      </c>
      <c r="AB90" s="61">
        <v>0</v>
      </c>
      <c r="AC90" s="61">
        <v>3</v>
      </c>
      <c r="AD90" s="61">
        <v>2</v>
      </c>
      <c r="AE90" s="61">
        <v>6</v>
      </c>
      <c r="AF90" s="202">
        <v>2</v>
      </c>
      <c r="AG90" s="202">
        <v>4</v>
      </c>
      <c r="AH90" s="61">
        <v>32.89</v>
      </c>
      <c r="AI90" s="61">
        <v>14.42</v>
      </c>
      <c r="AJ90" s="89">
        <v>57.59</v>
      </c>
      <c r="AK90" s="203">
        <v>14.22</v>
      </c>
      <c r="AL90" s="204" t="s">
        <v>400</v>
      </c>
      <c r="AM90" s="61"/>
      <c r="AN90" s="61"/>
    </row>
    <row r="91" spans="1:40" x14ac:dyDescent="0.2">
      <c r="A91" s="6">
        <v>287</v>
      </c>
      <c r="B91" s="93" t="s">
        <v>229</v>
      </c>
      <c r="C91" s="221">
        <v>734.8</v>
      </c>
      <c r="D91" s="90">
        <f t="shared" si="2"/>
        <v>95</v>
      </c>
      <c r="E91" s="88"/>
      <c r="F91" s="88"/>
      <c r="G91" s="166">
        <v>287</v>
      </c>
      <c r="H91" s="215">
        <v>45.56</v>
      </c>
      <c r="I91" s="88">
        <f t="shared" si="3"/>
        <v>18</v>
      </c>
      <c r="J91" s="218">
        <v>33</v>
      </c>
      <c r="K91" s="90">
        <f t="shared" si="3"/>
        <v>35</v>
      </c>
      <c r="L91" s="88"/>
      <c r="N91" s="166">
        <v>287</v>
      </c>
      <c r="O91" s="87" t="s">
        <v>284</v>
      </c>
      <c r="P91" s="159"/>
      <c r="Q91" s="14"/>
      <c r="R91" s="163">
        <v>0</v>
      </c>
      <c r="S91" s="88"/>
      <c r="U91" s="166">
        <v>287</v>
      </c>
      <c r="V91" s="14"/>
      <c r="W91" s="201" t="s">
        <v>299</v>
      </c>
      <c r="X91" s="61" t="s">
        <v>299</v>
      </c>
      <c r="Y91" s="61" t="s">
        <v>299</v>
      </c>
      <c r="Z91" s="61">
        <v>1</v>
      </c>
      <c r="AA91" s="89">
        <v>3</v>
      </c>
      <c r="AB91" s="61">
        <v>0</v>
      </c>
      <c r="AC91" s="61">
        <v>3</v>
      </c>
      <c r="AD91" s="61">
        <v>2</v>
      </c>
      <c r="AE91" s="61">
        <v>5</v>
      </c>
      <c r="AF91" s="202">
        <v>3</v>
      </c>
      <c r="AG91" s="14">
        <v>3</v>
      </c>
      <c r="AH91" s="61">
        <v>29</v>
      </c>
      <c r="AI91" s="61">
        <v>12.78</v>
      </c>
      <c r="AJ91" s="89">
        <v>55.8</v>
      </c>
      <c r="AK91" s="203">
        <v>9.49</v>
      </c>
      <c r="AL91" s="204" t="s">
        <v>400</v>
      </c>
      <c r="AM91" s="61"/>
      <c r="AN91" s="61"/>
    </row>
    <row r="92" spans="1:40" x14ac:dyDescent="0.2">
      <c r="A92" s="6">
        <v>288</v>
      </c>
      <c r="B92" s="93" t="s">
        <v>232</v>
      </c>
      <c r="C92" s="221">
        <v>747</v>
      </c>
      <c r="D92" s="90">
        <f t="shared" si="2"/>
        <v>87</v>
      </c>
      <c r="E92" s="88"/>
      <c r="F92" s="88"/>
      <c r="G92" s="166">
        <v>288</v>
      </c>
      <c r="H92" s="215">
        <v>44.62</v>
      </c>
      <c r="I92" s="88">
        <f t="shared" si="3"/>
        <v>21</v>
      </c>
      <c r="J92" s="218">
        <v>28</v>
      </c>
      <c r="K92" s="90">
        <f t="shared" si="3"/>
        <v>90</v>
      </c>
      <c r="L92" s="88"/>
      <c r="N92" s="166">
        <v>288</v>
      </c>
      <c r="O92" s="87" t="s">
        <v>284</v>
      </c>
      <c r="P92" s="159"/>
      <c r="Q92" s="14">
        <v>1</v>
      </c>
      <c r="R92" s="163">
        <v>20</v>
      </c>
      <c r="S92" s="88"/>
      <c r="U92" s="166">
        <v>288</v>
      </c>
      <c r="V92" s="14"/>
      <c r="W92" s="206" t="s">
        <v>299</v>
      </c>
      <c r="X92" s="61" t="s">
        <v>299</v>
      </c>
      <c r="Y92" s="61" t="s">
        <v>299</v>
      </c>
      <c r="Z92" s="61">
        <v>5</v>
      </c>
      <c r="AA92" s="89">
        <v>3</v>
      </c>
      <c r="AB92" s="61">
        <v>0</v>
      </c>
      <c r="AC92" s="61">
        <v>3.5</v>
      </c>
      <c r="AD92" s="61">
        <v>3</v>
      </c>
      <c r="AE92" s="61">
        <v>5</v>
      </c>
      <c r="AF92" s="202">
        <v>2</v>
      </c>
      <c r="AG92" s="14">
        <v>3</v>
      </c>
      <c r="AH92" s="61">
        <v>30.23</v>
      </c>
      <c r="AI92" s="61">
        <v>12.7</v>
      </c>
      <c r="AJ92" s="89">
        <v>57.17</v>
      </c>
      <c r="AK92" s="203">
        <v>14.29</v>
      </c>
      <c r="AL92" s="204" t="s">
        <v>412</v>
      </c>
      <c r="AM92" s="61"/>
      <c r="AN92" s="61" t="s">
        <v>463</v>
      </c>
    </row>
    <row r="93" spans="1:40" x14ac:dyDescent="0.2">
      <c r="A93" s="6">
        <v>289</v>
      </c>
      <c r="B93" s="93" t="s">
        <v>235</v>
      </c>
      <c r="C93" s="221">
        <v>731.59999999999991</v>
      </c>
      <c r="D93" s="90">
        <f t="shared" si="2"/>
        <v>98</v>
      </c>
      <c r="E93" s="88"/>
      <c r="F93" s="88"/>
      <c r="G93" s="166">
        <v>289</v>
      </c>
      <c r="H93" s="215"/>
      <c r="I93" s="88"/>
      <c r="J93" s="218">
        <v>26</v>
      </c>
      <c r="K93" s="90">
        <f t="shared" si="3"/>
        <v>97</v>
      </c>
      <c r="L93" s="88"/>
      <c r="N93" s="166">
        <v>289</v>
      </c>
      <c r="O93" s="87" t="s">
        <v>284</v>
      </c>
      <c r="P93" s="159"/>
      <c r="Q93" s="14"/>
      <c r="R93" s="163">
        <v>10</v>
      </c>
      <c r="S93" s="88"/>
      <c r="U93" s="166">
        <v>289</v>
      </c>
      <c r="V93" s="14"/>
      <c r="W93" s="206" t="s">
        <v>299</v>
      </c>
      <c r="X93" s="61" t="s">
        <v>299</v>
      </c>
      <c r="Y93" s="61" t="s">
        <v>299</v>
      </c>
      <c r="Z93" s="61">
        <v>3</v>
      </c>
      <c r="AA93" s="89">
        <v>1</v>
      </c>
      <c r="AB93" s="61">
        <v>0</v>
      </c>
      <c r="AC93" s="61">
        <v>5</v>
      </c>
      <c r="AD93" s="61">
        <v>4</v>
      </c>
      <c r="AE93" s="61">
        <v>7</v>
      </c>
      <c r="AF93" s="14" t="s">
        <v>302</v>
      </c>
      <c r="AG93" s="202" t="s">
        <v>302</v>
      </c>
      <c r="AH93" s="61"/>
      <c r="AI93" s="61"/>
      <c r="AJ93" s="89"/>
      <c r="AK93" s="203">
        <v>11.62</v>
      </c>
      <c r="AL93" s="204" t="s">
        <v>400</v>
      </c>
      <c r="AM93" s="61" t="s">
        <v>461</v>
      </c>
      <c r="AN93" s="61" t="s">
        <v>463</v>
      </c>
    </row>
    <row r="94" spans="1:40" x14ac:dyDescent="0.2">
      <c r="A94" s="17">
        <v>290</v>
      </c>
      <c r="B94" s="94" t="s">
        <v>238</v>
      </c>
      <c r="C94" s="222">
        <v>759.60000000000014</v>
      </c>
      <c r="D94" s="98">
        <f t="shared" si="2"/>
        <v>68</v>
      </c>
      <c r="E94" s="88"/>
      <c r="F94" s="88"/>
      <c r="G94" s="179">
        <v>290</v>
      </c>
      <c r="H94" s="216">
        <v>46.33</v>
      </c>
      <c r="I94" s="96">
        <f t="shared" si="3"/>
        <v>17</v>
      </c>
      <c r="J94" s="219">
        <v>30</v>
      </c>
      <c r="K94" s="98">
        <f t="shared" si="3"/>
        <v>72</v>
      </c>
      <c r="L94" s="88"/>
      <c r="N94" s="179">
        <v>290</v>
      </c>
      <c r="O94" s="95" t="s">
        <v>284</v>
      </c>
      <c r="P94" s="172">
        <v>100</v>
      </c>
      <c r="Q94" s="22"/>
      <c r="R94" s="177">
        <v>30</v>
      </c>
      <c r="S94" s="88"/>
      <c r="U94" s="179">
        <v>290</v>
      </c>
      <c r="V94" s="22"/>
      <c r="W94" s="208" t="s">
        <v>299</v>
      </c>
      <c r="X94" s="68" t="s">
        <v>299</v>
      </c>
      <c r="Y94" s="68" t="s">
        <v>299</v>
      </c>
      <c r="Z94" s="68">
        <v>3</v>
      </c>
      <c r="AA94" s="97">
        <v>1</v>
      </c>
      <c r="AB94" s="68">
        <v>0</v>
      </c>
      <c r="AC94" s="68"/>
      <c r="AD94" s="68">
        <v>4</v>
      </c>
      <c r="AE94" s="68">
        <v>7</v>
      </c>
      <c r="AF94" s="209">
        <v>3</v>
      </c>
      <c r="AG94" s="209">
        <v>4</v>
      </c>
      <c r="AH94" s="68">
        <v>32.54</v>
      </c>
      <c r="AI94" s="68">
        <v>13.48</v>
      </c>
      <c r="AJ94" s="97">
        <v>57.45</v>
      </c>
      <c r="AK94" s="210">
        <v>14.71</v>
      </c>
      <c r="AL94" s="211" t="s">
        <v>406</v>
      </c>
      <c r="AM94" s="68" t="s">
        <v>461</v>
      </c>
      <c r="AN94" s="68"/>
    </row>
    <row r="95" spans="1:40" x14ac:dyDescent="0.2">
      <c r="A95" s="3">
        <v>291</v>
      </c>
      <c r="B95" s="80" t="s">
        <v>240</v>
      </c>
      <c r="C95" s="220">
        <v>786.59999999999991</v>
      </c>
      <c r="D95" s="84">
        <f t="shared" si="2"/>
        <v>12</v>
      </c>
      <c r="E95" s="88"/>
      <c r="F95" s="88"/>
      <c r="G95" s="156">
        <v>291</v>
      </c>
      <c r="H95" s="214"/>
      <c r="I95" s="82"/>
      <c r="J95" s="217">
        <v>30</v>
      </c>
      <c r="K95" s="84">
        <f t="shared" si="3"/>
        <v>72</v>
      </c>
      <c r="L95" s="88"/>
      <c r="N95" s="156">
        <v>291</v>
      </c>
      <c r="O95" s="81" t="s">
        <v>284</v>
      </c>
      <c r="P95" s="146"/>
      <c r="Q95" s="151"/>
      <c r="R95" s="152">
        <v>30</v>
      </c>
      <c r="S95" s="88"/>
      <c r="U95" s="156">
        <v>291</v>
      </c>
      <c r="V95" s="151"/>
      <c r="W95" s="197" t="s">
        <v>299</v>
      </c>
      <c r="X95" s="56" t="s">
        <v>299</v>
      </c>
      <c r="Y95" s="56" t="s">
        <v>299</v>
      </c>
      <c r="Z95" s="56">
        <v>1</v>
      </c>
      <c r="AA95" s="83">
        <v>1</v>
      </c>
      <c r="AB95" s="56">
        <v>0</v>
      </c>
      <c r="AC95" s="56"/>
      <c r="AD95" s="56">
        <v>2</v>
      </c>
      <c r="AE95" s="56">
        <v>5</v>
      </c>
      <c r="AF95" s="198">
        <v>1</v>
      </c>
      <c r="AG95" s="198">
        <v>2</v>
      </c>
      <c r="AH95" s="56"/>
      <c r="AI95" s="56"/>
      <c r="AJ95" s="83"/>
      <c r="AK95" s="199">
        <v>18.489999999999998</v>
      </c>
      <c r="AL95" s="200" t="s">
        <v>401</v>
      </c>
      <c r="AM95" s="56" t="s">
        <v>461</v>
      </c>
      <c r="AN95" s="56"/>
    </row>
    <row r="96" spans="1:40" x14ac:dyDescent="0.2">
      <c r="A96" s="6">
        <v>292</v>
      </c>
      <c r="B96" s="86" t="s">
        <v>242</v>
      </c>
      <c r="C96" s="221">
        <v>776.8</v>
      </c>
      <c r="D96" s="90">
        <f t="shared" si="2"/>
        <v>29</v>
      </c>
      <c r="E96" s="88"/>
      <c r="F96" s="88"/>
      <c r="G96" s="166">
        <v>292</v>
      </c>
      <c r="H96" s="215">
        <v>42.27</v>
      </c>
      <c r="I96" s="88">
        <f t="shared" si="3"/>
        <v>31</v>
      </c>
      <c r="J96" s="218">
        <v>31</v>
      </c>
      <c r="K96" s="90">
        <f t="shared" si="3"/>
        <v>62</v>
      </c>
      <c r="L96" s="88"/>
      <c r="N96" s="166">
        <v>292</v>
      </c>
      <c r="O96" s="87" t="s">
        <v>285</v>
      </c>
      <c r="P96" s="159"/>
      <c r="Q96" s="14"/>
      <c r="R96" s="163">
        <v>70</v>
      </c>
      <c r="S96" s="88"/>
      <c r="U96" s="166">
        <v>292</v>
      </c>
      <c r="V96" s="14"/>
      <c r="W96" s="201" t="s">
        <v>299</v>
      </c>
      <c r="X96" s="61" t="s">
        <v>299</v>
      </c>
      <c r="Y96" s="61" t="s">
        <v>299</v>
      </c>
      <c r="Z96" s="61">
        <v>1</v>
      </c>
      <c r="AA96" s="89">
        <v>1</v>
      </c>
      <c r="AB96" s="61">
        <v>0</v>
      </c>
      <c r="AC96" s="61"/>
      <c r="AD96" s="61">
        <v>2</v>
      </c>
      <c r="AE96" s="61">
        <v>7</v>
      </c>
      <c r="AF96" s="202">
        <v>3</v>
      </c>
      <c r="AG96" s="202">
        <v>2</v>
      </c>
      <c r="AH96" s="61">
        <v>30.22</v>
      </c>
      <c r="AI96" s="61">
        <v>13.25</v>
      </c>
      <c r="AJ96" s="89">
        <v>55.65</v>
      </c>
      <c r="AK96" s="203">
        <v>16.489999999999998</v>
      </c>
      <c r="AL96" s="204" t="s">
        <v>406</v>
      </c>
      <c r="AM96" s="61"/>
      <c r="AN96" s="61" t="s">
        <v>463</v>
      </c>
    </row>
    <row r="97" spans="1:40" x14ac:dyDescent="0.2">
      <c r="A97" s="6">
        <v>293</v>
      </c>
      <c r="B97" s="86" t="s">
        <v>244</v>
      </c>
      <c r="C97" s="221">
        <v>765</v>
      </c>
      <c r="D97" s="90">
        <f t="shared" si="2"/>
        <v>59</v>
      </c>
      <c r="E97" s="88"/>
      <c r="F97" s="88"/>
      <c r="G97" s="166">
        <v>293</v>
      </c>
      <c r="H97" s="215"/>
      <c r="I97" s="88"/>
      <c r="J97" s="218">
        <v>32</v>
      </c>
      <c r="K97" s="90">
        <f t="shared" si="3"/>
        <v>49</v>
      </c>
      <c r="L97" s="88"/>
      <c r="N97" s="166">
        <v>293</v>
      </c>
      <c r="O97" s="87" t="s">
        <v>285</v>
      </c>
      <c r="P97" s="159"/>
      <c r="Q97" s="14"/>
      <c r="R97" s="163">
        <v>50</v>
      </c>
      <c r="S97" s="88"/>
      <c r="U97" s="166">
        <v>293</v>
      </c>
      <c r="V97" s="14"/>
      <c r="W97" s="205" t="s">
        <v>299</v>
      </c>
      <c r="X97" s="61" t="s">
        <v>299</v>
      </c>
      <c r="Y97" s="61" t="s">
        <v>299</v>
      </c>
      <c r="Z97" s="61">
        <v>1</v>
      </c>
      <c r="AA97" s="89">
        <v>2</v>
      </c>
      <c r="AB97" s="61">
        <v>0</v>
      </c>
      <c r="AC97" s="61"/>
      <c r="AD97" s="61">
        <v>2</v>
      </c>
      <c r="AE97" s="61">
        <v>5</v>
      </c>
      <c r="AF97" s="14" t="s">
        <v>302</v>
      </c>
      <c r="AG97" s="202" t="s">
        <v>302</v>
      </c>
      <c r="AH97" s="61"/>
      <c r="AI97" s="61"/>
      <c r="AJ97" s="89"/>
      <c r="AK97" s="203">
        <v>10.8</v>
      </c>
      <c r="AL97" s="204" t="s">
        <v>412</v>
      </c>
      <c r="AM97" s="61"/>
      <c r="AN97" s="61"/>
    </row>
    <row r="98" spans="1:40" x14ac:dyDescent="0.2">
      <c r="A98" s="6">
        <v>294</v>
      </c>
      <c r="B98" s="86" t="s">
        <v>247</v>
      </c>
      <c r="C98" s="221">
        <v>740.8</v>
      </c>
      <c r="D98" s="90">
        <f t="shared" si="2"/>
        <v>92</v>
      </c>
      <c r="E98" s="88"/>
      <c r="F98" s="88"/>
      <c r="G98" s="166">
        <v>294</v>
      </c>
      <c r="H98" s="215">
        <v>42.64</v>
      </c>
      <c r="I98" s="88">
        <f t="shared" si="3"/>
        <v>30</v>
      </c>
      <c r="J98" s="218">
        <v>29</v>
      </c>
      <c r="K98" s="90">
        <f t="shared" si="3"/>
        <v>80</v>
      </c>
      <c r="L98" s="88"/>
      <c r="N98" s="166">
        <v>294</v>
      </c>
      <c r="O98" s="87" t="s">
        <v>285</v>
      </c>
      <c r="P98" s="159"/>
      <c r="Q98" s="14"/>
      <c r="R98" s="163">
        <v>0</v>
      </c>
      <c r="S98" s="88"/>
      <c r="U98" s="166">
        <v>294</v>
      </c>
      <c r="V98" s="14"/>
      <c r="W98" s="206" t="s">
        <v>299</v>
      </c>
      <c r="X98" s="61" t="s">
        <v>299</v>
      </c>
      <c r="Y98" s="61" t="s">
        <v>299</v>
      </c>
      <c r="Z98" s="61">
        <v>1</v>
      </c>
      <c r="AA98" s="89">
        <v>2</v>
      </c>
      <c r="AB98" s="61">
        <v>0</v>
      </c>
      <c r="AC98" s="61"/>
      <c r="AD98" s="61">
        <v>4</v>
      </c>
      <c r="AE98" s="61">
        <v>3</v>
      </c>
      <c r="AF98" s="202">
        <v>4</v>
      </c>
      <c r="AG98" s="202">
        <v>4</v>
      </c>
      <c r="AH98" s="61">
        <v>27.59</v>
      </c>
      <c r="AI98" s="61">
        <v>11.78</v>
      </c>
      <c r="AJ98" s="89">
        <v>58.58</v>
      </c>
      <c r="AK98" s="203">
        <v>13.6</v>
      </c>
      <c r="AL98" s="204" t="s">
        <v>401</v>
      </c>
      <c r="AM98" s="61"/>
      <c r="AN98" s="61"/>
    </row>
    <row r="99" spans="1:40" x14ac:dyDescent="0.2">
      <c r="A99" s="6">
        <v>295</v>
      </c>
      <c r="B99" s="92" t="s">
        <v>250</v>
      </c>
      <c r="C99" s="221">
        <v>759.2</v>
      </c>
      <c r="D99" s="90">
        <f t="shared" si="2"/>
        <v>71</v>
      </c>
      <c r="E99" s="88"/>
      <c r="F99" s="88"/>
      <c r="G99" s="166">
        <v>295</v>
      </c>
      <c r="H99" s="215"/>
      <c r="I99" s="88"/>
      <c r="J99" s="218">
        <v>32</v>
      </c>
      <c r="K99" s="90">
        <f t="shared" si="3"/>
        <v>49</v>
      </c>
      <c r="L99" s="88"/>
      <c r="N99" s="166">
        <v>295</v>
      </c>
      <c r="O99" s="87" t="s">
        <v>284</v>
      </c>
      <c r="P99" s="159"/>
      <c r="Q99" s="14"/>
      <c r="R99" s="163">
        <v>50</v>
      </c>
      <c r="S99" s="88"/>
      <c r="U99" s="166">
        <v>295</v>
      </c>
      <c r="V99" s="14"/>
      <c r="W99" s="212" t="s">
        <v>299</v>
      </c>
      <c r="X99" s="61" t="s">
        <v>299</v>
      </c>
      <c r="Y99" s="61" t="s">
        <v>299</v>
      </c>
      <c r="Z99" s="61">
        <v>1</v>
      </c>
      <c r="AA99" s="89">
        <v>2</v>
      </c>
      <c r="AB99" s="61">
        <v>0</v>
      </c>
      <c r="AC99" s="61"/>
      <c r="AD99" s="61">
        <v>2</v>
      </c>
      <c r="AE99" s="61">
        <v>3</v>
      </c>
      <c r="AF99" s="14" t="s">
        <v>302</v>
      </c>
      <c r="AG99" s="202" t="s">
        <v>302</v>
      </c>
      <c r="AH99" s="61"/>
      <c r="AI99" s="61"/>
      <c r="AJ99" s="89"/>
      <c r="AK99" s="203">
        <v>10.67</v>
      </c>
      <c r="AL99" s="204" t="s">
        <v>400</v>
      </c>
      <c r="AM99" s="61"/>
      <c r="AN99" s="61"/>
    </row>
    <row r="100" spans="1:40" x14ac:dyDescent="0.2">
      <c r="A100" s="6">
        <v>296</v>
      </c>
      <c r="B100" s="86" t="s">
        <v>253</v>
      </c>
      <c r="C100" s="221">
        <v>768.6</v>
      </c>
      <c r="D100" s="90">
        <f t="shared" si="2"/>
        <v>49</v>
      </c>
      <c r="E100" s="88"/>
      <c r="F100" s="88"/>
      <c r="G100" s="166">
        <v>296</v>
      </c>
      <c r="H100" s="215">
        <v>43.57</v>
      </c>
      <c r="I100" s="88">
        <f t="shared" si="3"/>
        <v>27</v>
      </c>
      <c r="J100" s="218">
        <v>32</v>
      </c>
      <c r="K100" s="90">
        <f t="shared" si="3"/>
        <v>49</v>
      </c>
      <c r="L100" s="88"/>
      <c r="N100" s="166">
        <v>296</v>
      </c>
      <c r="O100" s="87" t="s">
        <v>284</v>
      </c>
      <c r="P100" s="159">
        <v>100</v>
      </c>
      <c r="Q100" s="14"/>
      <c r="R100" s="163">
        <v>0</v>
      </c>
      <c r="S100" s="88"/>
      <c r="U100" s="166">
        <v>296</v>
      </c>
      <c r="V100" s="14"/>
      <c r="W100" s="207" t="s">
        <v>299</v>
      </c>
      <c r="X100" s="61" t="s">
        <v>299</v>
      </c>
      <c r="Y100" s="61" t="s">
        <v>299</v>
      </c>
      <c r="Z100" s="61">
        <v>3</v>
      </c>
      <c r="AA100" s="89">
        <v>3</v>
      </c>
      <c r="AB100" s="61">
        <v>0</v>
      </c>
      <c r="AC100" s="61"/>
      <c r="AD100" s="61">
        <v>4</v>
      </c>
      <c r="AE100" s="61">
        <v>3</v>
      </c>
      <c r="AF100" s="202">
        <v>2</v>
      </c>
      <c r="AG100" s="202">
        <v>2</v>
      </c>
      <c r="AH100" s="61">
        <v>29.64</v>
      </c>
      <c r="AI100" s="61">
        <v>12.35</v>
      </c>
      <c r="AJ100" s="89">
        <v>57.65</v>
      </c>
      <c r="AK100" s="203">
        <v>13.11</v>
      </c>
      <c r="AL100" s="204" t="s">
        <v>397</v>
      </c>
      <c r="AM100" s="61"/>
      <c r="AN100" s="61"/>
    </row>
    <row r="101" spans="1:40" x14ac:dyDescent="0.2">
      <c r="A101" s="6">
        <v>297</v>
      </c>
      <c r="B101" s="93" t="s">
        <v>256</v>
      </c>
      <c r="C101" s="221">
        <v>771.4</v>
      </c>
      <c r="D101" s="90">
        <f t="shared" si="2"/>
        <v>41</v>
      </c>
      <c r="E101" s="88"/>
      <c r="F101" s="88"/>
      <c r="G101" s="166">
        <v>297</v>
      </c>
      <c r="H101" s="215"/>
      <c r="I101" s="88"/>
      <c r="J101" s="218">
        <v>31</v>
      </c>
      <c r="K101" s="90">
        <f t="shared" si="3"/>
        <v>62</v>
      </c>
      <c r="L101" s="88"/>
      <c r="N101" s="166">
        <v>297</v>
      </c>
      <c r="O101" s="87" t="s">
        <v>284</v>
      </c>
      <c r="P101" s="159">
        <v>100</v>
      </c>
      <c r="Q101" s="14"/>
      <c r="R101" s="163">
        <v>50</v>
      </c>
      <c r="S101" s="88"/>
      <c r="U101" s="166">
        <v>297</v>
      </c>
      <c r="V101" s="14"/>
      <c r="W101" s="201" t="s">
        <v>299</v>
      </c>
      <c r="X101" s="61" t="s">
        <v>299</v>
      </c>
      <c r="Y101" s="61" t="s">
        <v>299</v>
      </c>
      <c r="Z101" s="61">
        <v>1</v>
      </c>
      <c r="AA101" s="89">
        <v>2</v>
      </c>
      <c r="AB101" s="61">
        <v>40</v>
      </c>
      <c r="AC101" s="61"/>
      <c r="AD101" s="61">
        <v>4</v>
      </c>
      <c r="AE101" s="61">
        <v>5</v>
      </c>
      <c r="AF101" s="14" t="s">
        <v>302</v>
      </c>
      <c r="AG101" s="14" t="s">
        <v>302</v>
      </c>
      <c r="AH101" s="61"/>
      <c r="AI101" s="61"/>
      <c r="AJ101" s="89"/>
      <c r="AK101" s="203">
        <v>11.24</v>
      </c>
      <c r="AL101" s="204" t="s">
        <v>403</v>
      </c>
      <c r="AM101" s="61" t="s">
        <v>461</v>
      </c>
      <c r="AN101" s="61"/>
    </row>
    <row r="102" spans="1:40" x14ac:dyDescent="0.2">
      <c r="A102" s="6">
        <v>298</v>
      </c>
      <c r="B102" s="93" t="s">
        <v>259</v>
      </c>
      <c r="C102" s="221">
        <v>763.40000000000009</v>
      </c>
      <c r="D102" s="90">
        <f t="shared" si="2"/>
        <v>62</v>
      </c>
      <c r="E102" s="88"/>
      <c r="F102" s="88"/>
      <c r="G102" s="166">
        <v>298</v>
      </c>
      <c r="H102" s="215"/>
      <c r="I102" s="88"/>
      <c r="J102" s="218">
        <v>27</v>
      </c>
      <c r="K102" s="90">
        <f t="shared" si="3"/>
        <v>95</v>
      </c>
      <c r="L102" s="88"/>
      <c r="N102" s="166">
        <v>298</v>
      </c>
      <c r="O102" s="87" t="s">
        <v>285</v>
      </c>
      <c r="P102" s="159"/>
      <c r="Q102" s="14"/>
      <c r="R102" s="163">
        <v>0</v>
      </c>
      <c r="S102" s="88"/>
      <c r="U102" s="166">
        <v>298</v>
      </c>
      <c r="V102" s="14"/>
      <c r="W102" s="206" t="s">
        <v>299</v>
      </c>
      <c r="X102" s="61" t="s">
        <v>299</v>
      </c>
      <c r="Y102" s="61" t="s">
        <v>299</v>
      </c>
      <c r="Z102" s="61">
        <v>6</v>
      </c>
      <c r="AA102" s="89">
        <v>2</v>
      </c>
      <c r="AB102" s="61">
        <v>0</v>
      </c>
      <c r="AC102" s="61"/>
      <c r="AD102" s="61">
        <v>2</v>
      </c>
      <c r="AE102" s="61">
        <v>3</v>
      </c>
      <c r="AF102" s="14" t="s">
        <v>302</v>
      </c>
      <c r="AG102" s="14" t="s">
        <v>302</v>
      </c>
      <c r="AH102" s="61"/>
      <c r="AI102" s="61"/>
      <c r="AJ102" s="89"/>
      <c r="AK102" s="203">
        <v>13.56</v>
      </c>
      <c r="AL102" s="204" t="s">
        <v>407</v>
      </c>
      <c r="AM102" s="61"/>
      <c r="AN102" s="61"/>
    </row>
    <row r="103" spans="1:40" x14ac:dyDescent="0.2">
      <c r="A103" s="6">
        <v>299</v>
      </c>
      <c r="B103" s="93" t="s">
        <v>197</v>
      </c>
      <c r="C103" s="221">
        <v>754.4</v>
      </c>
      <c r="D103" s="90">
        <f t="shared" si="2"/>
        <v>79</v>
      </c>
      <c r="E103" s="88"/>
      <c r="F103" s="88"/>
      <c r="G103" s="166">
        <v>299</v>
      </c>
      <c r="H103" s="215"/>
      <c r="I103" s="88"/>
      <c r="J103" s="218">
        <v>32</v>
      </c>
      <c r="K103" s="90">
        <f t="shared" si="3"/>
        <v>49</v>
      </c>
      <c r="L103" s="88"/>
      <c r="N103" s="166">
        <v>299</v>
      </c>
      <c r="O103" s="87" t="s">
        <v>284</v>
      </c>
      <c r="P103" s="159"/>
      <c r="Q103" s="14"/>
      <c r="R103" s="163">
        <v>50</v>
      </c>
      <c r="S103" s="88"/>
      <c r="U103" s="166">
        <v>299</v>
      </c>
      <c r="V103" s="14"/>
      <c r="W103" s="206" t="s">
        <v>299</v>
      </c>
      <c r="X103" s="61" t="s">
        <v>299</v>
      </c>
      <c r="Y103" s="61" t="s">
        <v>299</v>
      </c>
      <c r="Z103" s="61">
        <v>1</v>
      </c>
      <c r="AA103" s="89">
        <v>2</v>
      </c>
      <c r="AB103" s="61">
        <v>0</v>
      </c>
      <c r="AC103" s="61"/>
      <c r="AD103" s="61">
        <v>2</v>
      </c>
      <c r="AE103" s="61">
        <v>5</v>
      </c>
      <c r="AF103" s="202">
        <v>2</v>
      </c>
      <c r="AG103" s="202">
        <v>2</v>
      </c>
      <c r="AH103" s="61">
        <v>31.09</v>
      </c>
      <c r="AI103" s="61">
        <v>13.25</v>
      </c>
      <c r="AJ103" s="89">
        <v>59.86</v>
      </c>
      <c r="AK103" s="203">
        <v>16.22</v>
      </c>
      <c r="AL103" s="204" t="s">
        <v>400</v>
      </c>
      <c r="AM103" s="61" t="s">
        <v>461</v>
      </c>
      <c r="AN103" s="61"/>
    </row>
    <row r="104" spans="1:40" x14ac:dyDescent="0.2">
      <c r="A104" s="17">
        <v>300</v>
      </c>
      <c r="B104" s="94" t="s">
        <v>262</v>
      </c>
      <c r="C104" s="222">
        <v>755.2</v>
      </c>
      <c r="D104" s="98">
        <f t="shared" si="2"/>
        <v>77</v>
      </c>
      <c r="E104" s="88"/>
      <c r="F104" s="88"/>
      <c r="G104" s="179">
        <v>300</v>
      </c>
      <c r="H104" s="216"/>
      <c r="I104" s="96"/>
      <c r="J104" s="219">
        <v>29</v>
      </c>
      <c r="K104" s="98">
        <f t="shared" si="3"/>
        <v>80</v>
      </c>
      <c r="L104" s="88"/>
      <c r="N104" s="179">
        <v>300</v>
      </c>
      <c r="O104" s="95" t="s">
        <v>284</v>
      </c>
      <c r="P104" s="172"/>
      <c r="Q104" s="22">
        <v>1</v>
      </c>
      <c r="R104" s="177">
        <v>40</v>
      </c>
      <c r="S104" s="88"/>
      <c r="U104" s="179">
        <v>300</v>
      </c>
      <c r="V104" s="22"/>
      <c r="W104" s="208" t="s">
        <v>299</v>
      </c>
      <c r="X104" s="68" t="s">
        <v>299</v>
      </c>
      <c r="Y104" s="68" t="s">
        <v>299</v>
      </c>
      <c r="Z104" s="68">
        <v>6</v>
      </c>
      <c r="AA104" s="97">
        <v>1</v>
      </c>
      <c r="AB104" s="68">
        <v>0</v>
      </c>
      <c r="AC104" s="68"/>
      <c r="AD104" s="68">
        <v>2</v>
      </c>
      <c r="AE104" s="68">
        <v>5</v>
      </c>
      <c r="AF104" s="22" t="s">
        <v>302</v>
      </c>
      <c r="AG104" s="209" t="s">
        <v>302</v>
      </c>
      <c r="AH104" s="68"/>
      <c r="AI104" s="68"/>
      <c r="AJ104" s="97"/>
      <c r="AK104" s="210">
        <v>12.44</v>
      </c>
      <c r="AL104" s="211" t="s">
        <v>403</v>
      </c>
      <c r="AM104" s="68"/>
      <c r="AN104" s="68"/>
    </row>
    <row r="105" spans="1:40" x14ac:dyDescent="0.2">
      <c r="B105" s="278" t="s">
        <v>489</v>
      </c>
      <c r="C105" s="281">
        <f>AVERAGE(C5:C104)</f>
        <v>766.7800000000002</v>
      </c>
      <c r="D105" s="277"/>
      <c r="G105" s="278" t="s">
        <v>489</v>
      </c>
      <c r="H105" s="281">
        <f>AVERAGE(H5:H104)</f>
        <v>45.327317073170725</v>
      </c>
      <c r="I105" s="277"/>
      <c r="J105" s="281">
        <f>AVERAGE(J5:J104)</f>
        <v>32.409999999999997</v>
      </c>
      <c r="K105" s="277"/>
    </row>
    <row r="107" spans="1:40" x14ac:dyDescent="0.2">
      <c r="A107" s="30" t="s">
        <v>496</v>
      </c>
      <c r="B107" s="26" t="s">
        <v>312</v>
      </c>
    </row>
    <row r="108" spans="1:40" x14ac:dyDescent="0.2">
      <c r="A108" s="30" t="s">
        <v>583</v>
      </c>
      <c r="B108" s="30" t="s">
        <v>591</v>
      </c>
    </row>
  </sheetData>
  <conditionalFormatting sqref="U19 U29 U39 U49 U59 U69 U79 U89 U99 U21:U24 U31:U34 U41:U44 U51:U54 U61:U64 U71:U74 U81:U84 U91:U94 U101:U104 U9 U11:U14 A9 A11:A14 A19 A29 A39 A49 A59 A69 A79 A89 A99 A21:A24 A31:A34 A41:A44 A51:A54 A61:A64 A71:A74 A81:A84 A91:A94 N9 N11:N14 N19 N29 N39 N49 N59 N69 N79 N89 N99 N21:N24 N31:N34 N41:N44 N51:N54 N61:N64 N71:N74 N81:N84 N91:N94 N101:N104 A101:A104 G9 G11:G14 G19 G29 G39 G49 G59 G69 G79 G89 G99 G21:G24 G31:G34 G41:G44 G51:G54 G61:G64 G71:G74 G81:G84 G91:G94 G101:G104">
    <cfRule type="cellIs" dxfId="0" priority="21" stopIfTrue="1" operator="greaterThan">
      <formula>991194</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8</vt:i4>
      </vt:variant>
    </vt:vector>
  </HeadingPairs>
  <TitlesOfParts>
    <vt:vector size="8" baseType="lpstr">
      <vt:lpstr>Cooperators</vt:lpstr>
      <vt:lpstr>Cultivars</vt:lpstr>
      <vt:lpstr>Selected</vt:lpstr>
      <vt:lpstr>Heading Days</vt:lpstr>
      <vt:lpstr>Plant Height</vt:lpstr>
      <vt:lpstr>Yield</vt:lpstr>
      <vt:lpstr>Diseases</vt:lpstr>
      <vt:lpstr>Miscellaneous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2017-01-13T06:44:06Z</dcterms:modified>
</cp:coreProperties>
</file>