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5"/>
  </bookViews>
  <sheets>
    <sheet name="Cooperators" sheetId="1" r:id="rId1"/>
    <sheet name="Cultivars" sheetId="2" r:id="rId2"/>
    <sheet name="Selected" sheetId="3" r:id="rId3"/>
    <sheet name="Heading Days" sheetId="4" r:id="rId4"/>
    <sheet name="Plant Height" sheetId="5" r:id="rId5"/>
    <sheet name="Yield" sheetId="6" r:id="rId6"/>
    <sheet name="Diseases" sheetId="7" r:id="rId7"/>
    <sheet name="Miscellaneous" sheetId="8" r:id="rId8"/>
  </sheets>
  <calcPr calcId="145621"/>
</workbook>
</file>

<file path=xl/calcChain.xml><?xml version="1.0" encoding="utf-8"?>
<calcChain xmlns="http://schemas.openxmlformats.org/spreadsheetml/2006/main">
  <c r="AE7" i="6" l="1"/>
  <c r="AE9" i="6"/>
  <c r="AE10" i="6"/>
  <c r="AE11" i="6"/>
  <c r="AE17" i="6"/>
  <c r="AE27" i="6"/>
  <c r="AE28" i="6"/>
  <c r="AE30" i="6"/>
  <c r="AE31" i="6"/>
  <c r="AE32" i="6"/>
  <c r="AE34" i="6"/>
  <c r="AE39" i="6"/>
  <c r="AE42" i="6"/>
  <c r="AE44" i="6"/>
  <c r="AE45" i="6"/>
  <c r="AE46" i="6"/>
  <c r="AE47" i="6"/>
  <c r="AE60" i="6"/>
  <c r="AE61" i="6"/>
  <c r="AE62" i="6"/>
  <c r="AE63" i="6"/>
  <c r="AE64" i="6"/>
  <c r="AE72" i="6"/>
  <c r="AE73" i="6"/>
  <c r="AE74" i="6"/>
  <c r="AE77" i="6"/>
  <c r="AE81" i="6"/>
  <c r="AE82" i="6"/>
  <c r="AE83" i="6"/>
  <c r="AE85" i="6"/>
  <c r="AE86" i="6"/>
  <c r="AE87" i="6"/>
  <c r="AE88" i="6"/>
  <c r="AE90" i="6"/>
  <c r="AE91" i="6"/>
  <c r="AE95" i="6"/>
  <c r="AE96" i="6"/>
  <c r="AE97" i="6"/>
  <c r="AE102" i="6"/>
  <c r="AE103" i="6"/>
  <c r="AE105" i="6"/>
  <c r="AE107" i="6"/>
  <c r="AE110" i="6"/>
  <c r="AE111" i="6"/>
  <c r="AE112" i="6"/>
  <c r="AE113" i="6"/>
  <c r="AE114" i="6"/>
  <c r="AE115" i="6"/>
  <c r="AE117" i="6"/>
  <c r="AE118" i="6"/>
  <c r="AE119" i="6"/>
  <c r="AE120" i="6"/>
  <c r="AE121" i="6"/>
  <c r="AE122" i="6"/>
  <c r="AE123" i="6"/>
  <c r="AE124" i="6"/>
  <c r="AE125" i="6"/>
  <c r="AE126" i="6"/>
  <c r="AE127" i="6"/>
  <c r="AE134" i="6"/>
  <c r="AE135" i="6"/>
  <c r="AE136" i="6"/>
  <c r="AE139" i="6"/>
  <c r="AE144" i="6"/>
  <c r="AE152" i="6"/>
  <c r="AE154" i="6"/>
  <c r="AE155" i="6"/>
  <c r="AE156" i="6"/>
  <c r="AE160" i="6"/>
  <c r="AE162" i="6"/>
  <c r="AE163" i="6"/>
  <c r="AE164" i="6"/>
  <c r="AE5" i="6"/>
  <c r="BJ5" i="4" l="1"/>
  <c r="AS5" i="4"/>
  <c r="AS6" i="4" l="1"/>
  <c r="AS7" i="4"/>
  <c r="AS8" i="4"/>
  <c r="AS9" i="4"/>
  <c r="AS10" i="4"/>
  <c r="AS11" i="4"/>
  <c r="AS12"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K165" i="4"/>
  <c r="AL164" i="4"/>
  <c r="AL163" i="4"/>
  <c r="AL162" i="4"/>
  <c r="AL161" i="4"/>
  <c r="AL160" i="4"/>
  <c r="AL159" i="4"/>
  <c r="AL158" i="4"/>
  <c r="AL157" i="4"/>
  <c r="AL156" i="4"/>
  <c r="AL155" i="4"/>
  <c r="AL154" i="4"/>
  <c r="AL153" i="4"/>
  <c r="AL152" i="4"/>
  <c r="AL151" i="4"/>
  <c r="AL150" i="4"/>
  <c r="AL149" i="4"/>
  <c r="AL148" i="4"/>
  <c r="AL147" i="4"/>
  <c r="AL146" i="4"/>
  <c r="AL145" i="4"/>
  <c r="AL144" i="4"/>
  <c r="AL143" i="4"/>
  <c r="AL142" i="4"/>
  <c r="AL141" i="4"/>
  <c r="AL140" i="4"/>
  <c r="AL139" i="4"/>
  <c r="AL138" i="4"/>
  <c r="AL137" i="4"/>
  <c r="AL136" i="4"/>
  <c r="AL135" i="4"/>
  <c r="AL134" i="4"/>
  <c r="AL133" i="4"/>
  <c r="AL132" i="4"/>
  <c r="AL131" i="4"/>
  <c r="AL130" i="4"/>
  <c r="AL129" i="4"/>
  <c r="AL128" i="4"/>
  <c r="AL127" i="4"/>
  <c r="AL126" i="4"/>
  <c r="AL125" i="4"/>
  <c r="AL124" i="4"/>
  <c r="AL123" i="4"/>
  <c r="AL122" i="4"/>
  <c r="AL121" i="4"/>
  <c r="AL120" i="4"/>
  <c r="AL119" i="4"/>
  <c r="AL118" i="4"/>
  <c r="AL117" i="4"/>
  <c r="AL116" i="4"/>
  <c r="AL115" i="4"/>
  <c r="AL114" i="4"/>
  <c r="AL113" i="4"/>
  <c r="AL112" i="4"/>
  <c r="AL111" i="4"/>
  <c r="AL110" i="4"/>
  <c r="AL109" i="4"/>
  <c r="AL108" i="4"/>
  <c r="AL107" i="4"/>
  <c r="AL106" i="4"/>
  <c r="AL105" i="4"/>
  <c r="AL104" i="4"/>
  <c r="AL103" i="4"/>
  <c r="AL102" i="4"/>
  <c r="AL101" i="4"/>
  <c r="AL100" i="4"/>
  <c r="AL99" i="4"/>
  <c r="AL98" i="4"/>
  <c r="AL97" i="4"/>
  <c r="AL96" i="4"/>
  <c r="AL95" i="4"/>
  <c r="AL94" i="4"/>
  <c r="AL93" i="4"/>
  <c r="AL92" i="4"/>
  <c r="AL91" i="4"/>
  <c r="AL90" i="4"/>
  <c r="AL89" i="4"/>
  <c r="AL88" i="4"/>
  <c r="AL87" i="4"/>
  <c r="AL86" i="4"/>
  <c r="AL85" i="4"/>
  <c r="AL84" i="4"/>
  <c r="AL83" i="4"/>
  <c r="AL82" i="4"/>
  <c r="AL81" i="4"/>
  <c r="AL80" i="4"/>
  <c r="AL79" i="4"/>
  <c r="AL78" i="4"/>
  <c r="AL77" i="4"/>
  <c r="AL76" i="4"/>
  <c r="AL75" i="4"/>
  <c r="AL74" i="4"/>
  <c r="AL73" i="4"/>
  <c r="AL72" i="4"/>
  <c r="AL71" i="4"/>
  <c r="AL70" i="4"/>
  <c r="AL69" i="4"/>
  <c r="AL68" i="4"/>
  <c r="AL67" i="4"/>
  <c r="AL66" i="4"/>
  <c r="AL65" i="4"/>
  <c r="AL64" i="4"/>
  <c r="AL63" i="4"/>
  <c r="AL62" i="4"/>
  <c r="AL61" i="4"/>
  <c r="AL60" i="4"/>
  <c r="AL59" i="4"/>
  <c r="AL58" i="4"/>
  <c r="AL57" i="4"/>
  <c r="AL56" i="4"/>
  <c r="AL55" i="4"/>
  <c r="AL54" i="4"/>
  <c r="AL53" i="4"/>
  <c r="AL52" i="4"/>
  <c r="AL51" i="4"/>
  <c r="AL50" i="4"/>
  <c r="AL49" i="4"/>
  <c r="AL48" i="4"/>
  <c r="AL47" i="4"/>
  <c r="AL46" i="4"/>
  <c r="AL45" i="4"/>
  <c r="AL44" i="4"/>
  <c r="AL43" i="4"/>
  <c r="AL42" i="4"/>
  <c r="AL41" i="4"/>
  <c r="AL40" i="4"/>
  <c r="AL39" i="4"/>
  <c r="AL38" i="4"/>
  <c r="AL37" i="4"/>
  <c r="AL36" i="4"/>
  <c r="AL35" i="4"/>
  <c r="AL34" i="4"/>
  <c r="AL33" i="4"/>
  <c r="AL32" i="4"/>
  <c r="AL31" i="4"/>
  <c r="AL30" i="4"/>
  <c r="AL29" i="4"/>
  <c r="AL28" i="4"/>
  <c r="AL27" i="4"/>
  <c r="AL26" i="4"/>
  <c r="AL25" i="4"/>
  <c r="AL24" i="4"/>
  <c r="AL23" i="4"/>
  <c r="AL22" i="4"/>
  <c r="AL21" i="4"/>
  <c r="AL20" i="4"/>
  <c r="AL19" i="4"/>
  <c r="AL18" i="4"/>
  <c r="AL17" i="4"/>
  <c r="AL16" i="4"/>
  <c r="AL15" i="4"/>
  <c r="AL14" i="4"/>
  <c r="AL13" i="4"/>
  <c r="AL12" i="4"/>
  <c r="AL11" i="4"/>
  <c r="AL10" i="4"/>
  <c r="AL9" i="4"/>
  <c r="AL8" i="4"/>
  <c r="AL7" i="4"/>
  <c r="AL6" i="4"/>
  <c r="AL5" i="4"/>
  <c r="AS6" i="5"/>
  <c r="AS7" i="5"/>
  <c r="AS8" i="5"/>
  <c r="AS9" i="5"/>
  <c r="AS10" i="5"/>
  <c r="AS11" i="5"/>
  <c r="AS12" i="5"/>
  <c r="AS13" i="5"/>
  <c r="AS14" i="5"/>
  <c r="AS15" i="5"/>
  <c r="AS16" i="5"/>
  <c r="AS17" i="5"/>
  <c r="AS18" i="5"/>
  <c r="AS19" i="5"/>
  <c r="AS20" i="5"/>
  <c r="AS21" i="5"/>
  <c r="AS22" i="5"/>
  <c r="AS23" i="5"/>
  <c r="AS24" i="5"/>
  <c r="AS25" i="5"/>
  <c r="AS26" i="5"/>
  <c r="AS27" i="5"/>
  <c r="AS28" i="5"/>
  <c r="AS29" i="5"/>
  <c r="AS30" i="5"/>
  <c r="AS31" i="5"/>
  <c r="AS32" i="5"/>
  <c r="AS33" i="5"/>
  <c r="AS34" i="5"/>
  <c r="AS35" i="5"/>
  <c r="AS36" i="5"/>
  <c r="AS37" i="5"/>
  <c r="AS38" i="5"/>
  <c r="AS39" i="5"/>
  <c r="AS40" i="5"/>
  <c r="AS41" i="5"/>
  <c r="AS42" i="5"/>
  <c r="AS43" i="5"/>
  <c r="AS44" i="5"/>
  <c r="AS45" i="5"/>
  <c r="AS46" i="5"/>
  <c r="AT46" i="5" s="1"/>
  <c r="AS47" i="5"/>
  <c r="AS48" i="5"/>
  <c r="AS49" i="5"/>
  <c r="AS50" i="5"/>
  <c r="AS51" i="5"/>
  <c r="AS52" i="5"/>
  <c r="AS53" i="5"/>
  <c r="AS54" i="5"/>
  <c r="AS55" i="5"/>
  <c r="AS56" i="5"/>
  <c r="AS57" i="5"/>
  <c r="AS58" i="5"/>
  <c r="AS59" i="5"/>
  <c r="AS60" i="5"/>
  <c r="AS61" i="5"/>
  <c r="AS62" i="5"/>
  <c r="AS63" i="5"/>
  <c r="AS64" i="5"/>
  <c r="AS65" i="5"/>
  <c r="AS66" i="5"/>
  <c r="AS67" i="5"/>
  <c r="AS68" i="5"/>
  <c r="AS69" i="5"/>
  <c r="AS70" i="5"/>
  <c r="AS71" i="5"/>
  <c r="AS72" i="5"/>
  <c r="AS73" i="5"/>
  <c r="AS74" i="5"/>
  <c r="AS75" i="5"/>
  <c r="AS76" i="5"/>
  <c r="AS77" i="5"/>
  <c r="AS78" i="5"/>
  <c r="AS79" i="5"/>
  <c r="AS80" i="5"/>
  <c r="AS81" i="5"/>
  <c r="AS82" i="5"/>
  <c r="AS83" i="5"/>
  <c r="AS84" i="5"/>
  <c r="AS85" i="5"/>
  <c r="AS86" i="5"/>
  <c r="AS87" i="5"/>
  <c r="AS88" i="5"/>
  <c r="AS89" i="5"/>
  <c r="AS90" i="5"/>
  <c r="AS91" i="5"/>
  <c r="AS92" i="5"/>
  <c r="AS93" i="5"/>
  <c r="AS94" i="5"/>
  <c r="AS95" i="5"/>
  <c r="AS96" i="5"/>
  <c r="AS97" i="5"/>
  <c r="AS98" i="5"/>
  <c r="AS99" i="5"/>
  <c r="AS100" i="5"/>
  <c r="AS101" i="5"/>
  <c r="AS102" i="5"/>
  <c r="AS103" i="5"/>
  <c r="AS104" i="5"/>
  <c r="AS105" i="5"/>
  <c r="AS106" i="5"/>
  <c r="AS107" i="5"/>
  <c r="AS108" i="5"/>
  <c r="AS109" i="5"/>
  <c r="AS110" i="5"/>
  <c r="AT110" i="5" s="1"/>
  <c r="AS111" i="5"/>
  <c r="AS112" i="5"/>
  <c r="AS113" i="5"/>
  <c r="AS114" i="5"/>
  <c r="AS115" i="5"/>
  <c r="AS116" i="5"/>
  <c r="AS117" i="5"/>
  <c r="AS118" i="5"/>
  <c r="AS119" i="5"/>
  <c r="AS120" i="5"/>
  <c r="AS121" i="5"/>
  <c r="AS122" i="5"/>
  <c r="AS123" i="5"/>
  <c r="AS124" i="5"/>
  <c r="AS125" i="5"/>
  <c r="AS126" i="5"/>
  <c r="AS127" i="5"/>
  <c r="AS128" i="5"/>
  <c r="AS129" i="5"/>
  <c r="AS130" i="5"/>
  <c r="AS131" i="5"/>
  <c r="AS132" i="5"/>
  <c r="AS133" i="5"/>
  <c r="AS134" i="5"/>
  <c r="AS135" i="5"/>
  <c r="AS136" i="5"/>
  <c r="AS137" i="5"/>
  <c r="AS138" i="5"/>
  <c r="AS139" i="5"/>
  <c r="AS140" i="5"/>
  <c r="AS141" i="5"/>
  <c r="AS142" i="5"/>
  <c r="AS143" i="5"/>
  <c r="AS144" i="5"/>
  <c r="AS145" i="5"/>
  <c r="AS146" i="5"/>
  <c r="AS147" i="5"/>
  <c r="AS148" i="5"/>
  <c r="AS149" i="5"/>
  <c r="AS150" i="5"/>
  <c r="AS151" i="5"/>
  <c r="AS152" i="5"/>
  <c r="AS153" i="5"/>
  <c r="AS154" i="5"/>
  <c r="AS155" i="5"/>
  <c r="AS156" i="5"/>
  <c r="AS157" i="5"/>
  <c r="AS158" i="5"/>
  <c r="AS159" i="5"/>
  <c r="AS160" i="5"/>
  <c r="AS161" i="5"/>
  <c r="AS162" i="5"/>
  <c r="AS163" i="5"/>
  <c r="AS164" i="5"/>
  <c r="AT164" i="5" s="1"/>
  <c r="AS5" i="5"/>
  <c r="AK165" i="5"/>
  <c r="AL164" i="5"/>
  <c r="AL163" i="5"/>
  <c r="AL162" i="5"/>
  <c r="AL161" i="5"/>
  <c r="AL160" i="5"/>
  <c r="AL159" i="5"/>
  <c r="AL158" i="5"/>
  <c r="AL157" i="5"/>
  <c r="AL156" i="5"/>
  <c r="AL155" i="5"/>
  <c r="AL154" i="5"/>
  <c r="AL153" i="5"/>
  <c r="AL152" i="5"/>
  <c r="AL151" i="5"/>
  <c r="AL150" i="5"/>
  <c r="AL149" i="5"/>
  <c r="AL148" i="5"/>
  <c r="AL147" i="5"/>
  <c r="AL146" i="5"/>
  <c r="AL145" i="5"/>
  <c r="AL144" i="5"/>
  <c r="AL143" i="5"/>
  <c r="AL142" i="5"/>
  <c r="AL141" i="5"/>
  <c r="AL140" i="5"/>
  <c r="AL139" i="5"/>
  <c r="AL138" i="5"/>
  <c r="AL137" i="5"/>
  <c r="AL136" i="5"/>
  <c r="AL135" i="5"/>
  <c r="AL134" i="5"/>
  <c r="AL133" i="5"/>
  <c r="AL132" i="5"/>
  <c r="AL131" i="5"/>
  <c r="AL130" i="5"/>
  <c r="AL129" i="5"/>
  <c r="AL128" i="5"/>
  <c r="AL127" i="5"/>
  <c r="AL126" i="5"/>
  <c r="AL125" i="5"/>
  <c r="AL124" i="5"/>
  <c r="AL123" i="5"/>
  <c r="AL122" i="5"/>
  <c r="AL121" i="5"/>
  <c r="AL120" i="5"/>
  <c r="AL119" i="5"/>
  <c r="AL118" i="5"/>
  <c r="AL117" i="5"/>
  <c r="AL116" i="5"/>
  <c r="AL115" i="5"/>
  <c r="AL114" i="5"/>
  <c r="AL113" i="5"/>
  <c r="AL112" i="5"/>
  <c r="AL111" i="5"/>
  <c r="AL110" i="5"/>
  <c r="AL109" i="5"/>
  <c r="AL108" i="5"/>
  <c r="AL107" i="5"/>
  <c r="AL106" i="5"/>
  <c r="AL105" i="5"/>
  <c r="AL104" i="5"/>
  <c r="AL103" i="5"/>
  <c r="AL102" i="5"/>
  <c r="AL101" i="5"/>
  <c r="AL100" i="5"/>
  <c r="AL99" i="5"/>
  <c r="AL98" i="5"/>
  <c r="AL97" i="5"/>
  <c r="AL96" i="5"/>
  <c r="AL95" i="5"/>
  <c r="AL94" i="5"/>
  <c r="AL93" i="5"/>
  <c r="AL92" i="5"/>
  <c r="AL91" i="5"/>
  <c r="AL90" i="5"/>
  <c r="AL89" i="5"/>
  <c r="AL88" i="5"/>
  <c r="AL87" i="5"/>
  <c r="AL86" i="5"/>
  <c r="AL85" i="5"/>
  <c r="AL84" i="5"/>
  <c r="AL83" i="5"/>
  <c r="AL82" i="5"/>
  <c r="AL81" i="5"/>
  <c r="AL80" i="5"/>
  <c r="AL79" i="5"/>
  <c r="AL78" i="5"/>
  <c r="AL77" i="5"/>
  <c r="AL76" i="5"/>
  <c r="AL75" i="5"/>
  <c r="AL74" i="5"/>
  <c r="AL73" i="5"/>
  <c r="AL72" i="5"/>
  <c r="AL71" i="5"/>
  <c r="AL70" i="5"/>
  <c r="AL69" i="5"/>
  <c r="AL68" i="5"/>
  <c r="AL67" i="5"/>
  <c r="AL66" i="5"/>
  <c r="AL65" i="5"/>
  <c r="AL64" i="5"/>
  <c r="AL63" i="5"/>
  <c r="AL62" i="5"/>
  <c r="AL61" i="5"/>
  <c r="AL60" i="5"/>
  <c r="AL59" i="5"/>
  <c r="AL58" i="5"/>
  <c r="AL57" i="5"/>
  <c r="AL56" i="5"/>
  <c r="AL55" i="5"/>
  <c r="AL54" i="5"/>
  <c r="AL53" i="5"/>
  <c r="AL52" i="5"/>
  <c r="AL51" i="5"/>
  <c r="AL50" i="5"/>
  <c r="AL49" i="5"/>
  <c r="AL48" i="5"/>
  <c r="AL47" i="5"/>
  <c r="AL46" i="5"/>
  <c r="AL45" i="5"/>
  <c r="AL44" i="5"/>
  <c r="AL43" i="5"/>
  <c r="AL42" i="5"/>
  <c r="AL41" i="5"/>
  <c r="AL40" i="5"/>
  <c r="AL39" i="5"/>
  <c r="AL38" i="5"/>
  <c r="AL37" i="5"/>
  <c r="AL36" i="5"/>
  <c r="AL35" i="5"/>
  <c r="AL34" i="5"/>
  <c r="AL33" i="5"/>
  <c r="AL32" i="5"/>
  <c r="AL31" i="5"/>
  <c r="AL30" i="5"/>
  <c r="AL29" i="5"/>
  <c r="AL28" i="5"/>
  <c r="AL27" i="5"/>
  <c r="AL26" i="5"/>
  <c r="AL25" i="5"/>
  <c r="AL24" i="5"/>
  <c r="AL23" i="5"/>
  <c r="AL22" i="5"/>
  <c r="AL21" i="5"/>
  <c r="AL20" i="5"/>
  <c r="AL19" i="5"/>
  <c r="AL18" i="5"/>
  <c r="AL17" i="5"/>
  <c r="AL16" i="5"/>
  <c r="AL15" i="5"/>
  <c r="AL14" i="5"/>
  <c r="AL13" i="5"/>
  <c r="AL12" i="5"/>
  <c r="AL11" i="5"/>
  <c r="AL10" i="5"/>
  <c r="AL9" i="5"/>
  <c r="AL8" i="5"/>
  <c r="AL7" i="5"/>
  <c r="AL6" i="5"/>
  <c r="AL5" i="5"/>
  <c r="M165" i="3"/>
  <c r="AQ8" i="6"/>
  <c r="AQ12" i="6"/>
  <c r="AQ13" i="6"/>
  <c r="AP6" i="6"/>
  <c r="AQ6" i="6" s="1"/>
  <c r="AP7" i="6"/>
  <c r="AQ7" i="6" s="1"/>
  <c r="AP8" i="6"/>
  <c r="AP9" i="6"/>
  <c r="AQ9" i="6" s="1"/>
  <c r="AP10" i="6"/>
  <c r="AQ10" i="6" s="1"/>
  <c r="AP11" i="6"/>
  <c r="AR11" i="6" s="1"/>
  <c r="AP12" i="6"/>
  <c r="AP13" i="6"/>
  <c r="AP14" i="6"/>
  <c r="AQ14" i="6" s="1"/>
  <c r="AP15" i="6"/>
  <c r="AQ15" i="6" s="1"/>
  <c r="AP16" i="6"/>
  <c r="AQ16" i="6" s="1"/>
  <c r="AP17" i="6"/>
  <c r="AQ17" i="6" s="1"/>
  <c r="AP18" i="6"/>
  <c r="AQ18" i="6" s="1"/>
  <c r="AP19" i="6"/>
  <c r="AQ19" i="6" s="1"/>
  <c r="AP20" i="6"/>
  <c r="AQ20" i="6" s="1"/>
  <c r="AP21" i="6"/>
  <c r="AQ21" i="6" s="1"/>
  <c r="AP22" i="6"/>
  <c r="AQ22" i="6" s="1"/>
  <c r="AP23" i="6"/>
  <c r="AQ23" i="6" s="1"/>
  <c r="AP24" i="6"/>
  <c r="AQ24" i="6" s="1"/>
  <c r="AP25" i="6"/>
  <c r="AQ25" i="6" s="1"/>
  <c r="AP26" i="6"/>
  <c r="AQ26" i="6" s="1"/>
  <c r="AP27" i="6"/>
  <c r="AQ27" i="6" s="1"/>
  <c r="AP28" i="6"/>
  <c r="AQ28" i="6" s="1"/>
  <c r="AP29" i="6"/>
  <c r="AQ29" i="6" s="1"/>
  <c r="AP30" i="6"/>
  <c r="AQ30" i="6" s="1"/>
  <c r="AP31" i="6"/>
  <c r="AQ31" i="6" s="1"/>
  <c r="AP32" i="6"/>
  <c r="AQ32" i="6" s="1"/>
  <c r="AP33" i="6"/>
  <c r="AQ33" i="6" s="1"/>
  <c r="AP34" i="6"/>
  <c r="AQ34" i="6" s="1"/>
  <c r="AP35" i="6"/>
  <c r="AQ35" i="6" s="1"/>
  <c r="AP36" i="6"/>
  <c r="AQ36" i="6" s="1"/>
  <c r="AP37" i="6"/>
  <c r="AQ37" i="6" s="1"/>
  <c r="AP38" i="6"/>
  <c r="AQ38" i="6" s="1"/>
  <c r="AP39" i="6"/>
  <c r="AQ39" i="6" s="1"/>
  <c r="AP40" i="6"/>
  <c r="AQ40" i="6" s="1"/>
  <c r="AP41" i="6"/>
  <c r="AQ41" i="6" s="1"/>
  <c r="AP42" i="6"/>
  <c r="AQ42" i="6" s="1"/>
  <c r="AP43" i="6"/>
  <c r="AQ43" i="6" s="1"/>
  <c r="AP44" i="6"/>
  <c r="AQ44" i="6" s="1"/>
  <c r="AP45" i="6"/>
  <c r="AQ45" i="6" s="1"/>
  <c r="AP46" i="6"/>
  <c r="AQ46" i="6" s="1"/>
  <c r="AP47" i="6"/>
  <c r="AQ47" i="6" s="1"/>
  <c r="AP48" i="6"/>
  <c r="AQ48" i="6" s="1"/>
  <c r="AP49" i="6"/>
  <c r="AQ49" i="6" s="1"/>
  <c r="AP50" i="6"/>
  <c r="AQ50" i="6" s="1"/>
  <c r="AP51" i="6"/>
  <c r="AQ51" i="6" s="1"/>
  <c r="AP52" i="6"/>
  <c r="AQ52" i="6" s="1"/>
  <c r="AP53" i="6"/>
  <c r="AQ53" i="6" s="1"/>
  <c r="AP54" i="6"/>
  <c r="AQ54" i="6" s="1"/>
  <c r="AP55" i="6"/>
  <c r="AQ55" i="6" s="1"/>
  <c r="AP56" i="6"/>
  <c r="AQ56" i="6" s="1"/>
  <c r="AP57" i="6"/>
  <c r="AQ57" i="6" s="1"/>
  <c r="AP58" i="6"/>
  <c r="AQ58" i="6" s="1"/>
  <c r="AP59" i="6"/>
  <c r="AQ59" i="6" s="1"/>
  <c r="AP60" i="6"/>
  <c r="AQ60" i="6" s="1"/>
  <c r="AP61" i="6"/>
  <c r="AQ61" i="6" s="1"/>
  <c r="AP62" i="6"/>
  <c r="AQ62" i="6" s="1"/>
  <c r="AP63" i="6"/>
  <c r="AQ63" i="6" s="1"/>
  <c r="AP64" i="6"/>
  <c r="AQ64" i="6" s="1"/>
  <c r="AP65" i="6"/>
  <c r="AQ65" i="6" s="1"/>
  <c r="AP66" i="6"/>
  <c r="AQ66" i="6" s="1"/>
  <c r="AP67" i="6"/>
  <c r="AQ67" i="6" s="1"/>
  <c r="AP68" i="6"/>
  <c r="AQ68" i="6" s="1"/>
  <c r="AP69" i="6"/>
  <c r="AQ69" i="6" s="1"/>
  <c r="AP70" i="6"/>
  <c r="AQ70" i="6" s="1"/>
  <c r="AP71" i="6"/>
  <c r="AQ71" i="6" s="1"/>
  <c r="AP72" i="6"/>
  <c r="AQ72" i="6" s="1"/>
  <c r="AP73" i="6"/>
  <c r="AQ73" i="6" s="1"/>
  <c r="AP74" i="6"/>
  <c r="AQ74" i="6" s="1"/>
  <c r="AP75" i="6"/>
  <c r="AQ75" i="6" s="1"/>
  <c r="AP76" i="6"/>
  <c r="AQ76" i="6" s="1"/>
  <c r="AP77" i="6"/>
  <c r="AQ77" i="6" s="1"/>
  <c r="AP78" i="6"/>
  <c r="AQ78" i="6" s="1"/>
  <c r="AP79" i="6"/>
  <c r="AQ79" i="6" s="1"/>
  <c r="AP80" i="6"/>
  <c r="AQ80" i="6" s="1"/>
  <c r="AP81" i="6"/>
  <c r="AQ81" i="6" s="1"/>
  <c r="AP82" i="6"/>
  <c r="AQ82" i="6" s="1"/>
  <c r="AP83" i="6"/>
  <c r="AQ83" i="6" s="1"/>
  <c r="AP84" i="6"/>
  <c r="AQ84" i="6" s="1"/>
  <c r="AP85" i="6"/>
  <c r="AQ85" i="6" s="1"/>
  <c r="AP86" i="6"/>
  <c r="AQ86" i="6" s="1"/>
  <c r="AP87" i="6"/>
  <c r="AQ87" i="6" s="1"/>
  <c r="AP88" i="6"/>
  <c r="AQ88" i="6" s="1"/>
  <c r="AP89" i="6"/>
  <c r="AQ89" i="6" s="1"/>
  <c r="AP90" i="6"/>
  <c r="AQ90" i="6" s="1"/>
  <c r="AP91" i="6"/>
  <c r="AQ91" i="6" s="1"/>
  <c r="AP92" i="6"/>
  <c r="AQ92" i="6" s="1"/>
  <c r="AP93" i="6"/>
  <c r="AQ93" i="6" s="1"/>
  <c r="AP94" i="6"/>
  <c r="AQ94" i="6" s="1"/>
  <c r="AP95" i="6"/>
  <c r="AQ95" i="6" s="1"/>
  <c r="AP96" i="6"/>
  <c r="AQ96" i="6" s="1"/>
  <c r="AP97" i="6"/>
  <c r="AQ97" i="6" s="1"/>
  <c r="AP98" i="6"/>
  <c r="AQ98" i="6" s="1"/>
  <c r="AP99" i="6"/>
  <c r="AQ99" i="6" s="1"/>
  <c r="AP100" i="6"/>
  <c r="AQ100" i="6" s="1"/>
  <c r="AP101" i="6"/>
  <c r="AQ101" i="6" s="1"/>
  <c r="AP102" i="6"/>
  <c r="AQ102" i="6" s="1"/>
  <c r="AP103" i="6"/>
  <c r="AQ103" i="6" s="1"/>
  <c r="AP104" i="6"/>
  <c r="AQ104" i="6" s="1"/>
  <c r="AP105" i="6"/>
  <c r="AQ105" i="6" s="1"/>
  <c r="AP106" i="6"/>
  <c r="AQ106" i="6" s="1"/>
  <c r="AP107" i="6"/>
  <c r="AQ107" i="6" s="1"/>
  <c r="AP108" i="6"/>
  <c r="AQ108" i="6" s="1"/>
  <c r="AP109" i="6"/>
  <c r="AQ109" i="6" s="1"/>
  <c r="AP110" i="6"/>
  <c r="AQ110" i="6" s="1"/>
  <c r="AP111" i="6"/>
  <c r="AQ111" i="6" s="1"/>
  <c r="AP112" i="6"/>
  <c r="AQ112" i="6" s="1"/>
  <c r="AP113" i="6"/>
  <c r="AQ113" i="6" s="1"/>
  <c r="AP114" i="6"/>
  <c r="AQ114" i="6" s="1"/>
  <c r="AP115" i="6"/>
  <c r="AQ115" i="6" s="1"/>
  <c r="AP116" i="6"/>
  <c r="AQ116" i="6" s="1"/>
  <c r="AP117" i="6"/>
  <c r="AQ117" i="6" s="1"/>
  <c r="AP118" i="6"/>
  <c r="AQ118" i="6" s="1"/>
  <c r="AP119" i="6"/>
  <c r="AQ119" i="6" s="1"/>
  <c r="AP120" i="6"/>
  <c r="AQ120" i="6" s="1"/>
  <c r="AP121" i="6"/>
  <c r="AQ121" i="6" s="1"/>
  <c r="AP122" i="6"/>
  <c r="AQ122" i="6" s="1"/>
  <c r="AP123" i="6"/>
  <c r="AQ123" i="6" s="1"/>
  <c r="AP124" i="6"/>
  <c r="AQ124" i="6" s="1"/>
  <c r="AP125" i="6"/>
  <c r="AQ125" i="6" s="1"/>
  <c r="AP126" i="6"/>
  <c r="AQ126" i="6" s="1"/>
  <c r="AP127" i="6"/>
  <c r="AQ127" i="6" s="1"/>
  <c r="AP128" i="6"/>
  <c r="AQ128" i="6" s="1"/>
  <c r="AP129" i="6"/>
  <c r="AQ129" i="6" s="1"/>
  <c r="AP130" i="6"/>
  <c r="AQ130" i="6" s="1"/>
  <c r="AP131" i="6"/>
  <c r="AQ131" i="6" s="1"/>
  <c r="AP132" i="6"/>
  <c r="AQ132" i="6" s="1"/>
  <c r="AP133" i="6"/>
  <c r="AQ133" i="6" s="1"/>
  <c r="AP134" i="6"/>
  <c r="AQ134" i="6" s="1"/>
  <c r="AP135" i="6"/>
  <c r="AQ135" i="6" s="1"/>
  <c r="AP136" i="6"/>
  <c r="AQ136" i="6" s="1"/>
  <c r="AP137" i="6"/>
  <c r="AQ137" i="6" s="1"/>
  <c r="AP138" i="6"/>
  <c r="AQ138" i="6" s="1"/>
  <c r="AP139" i="6"/>
  <c r="AQ139" i="6" s="1"/>
  <c r="AP140" i="6"/>
  <c r="AQ140" i="6" s="1"/>
  <c r="AP141" i="6"/>
  <c r="AQ141" i="6" s="1"/>
  <c r="AP142" i="6"/>
  <c r="AQ142" i="6" s="1"/>
  <c r="AP143" i="6"/>
  <c r="AQ143" i="6" s="1"/>
  <c r="AP144" i="6"/>
  <c r="AQ144" i="6" s="1"/>
  <c r="AP145" i="6"/>
  <c r="AQ145" i="6" s="1"/>
  <c r="AP146" i="6"/>
  <c r="AQ146" i="6" s="1"/>
  <c r="AP147" i="6"/>
  <c r="AQ147" i="6" s="1"/>
  <c r="AP148" i="6"/>
  <c r="AQ148" i="6" s="1"/>
  <c r="AP149" i="6"/>
  <c r="AQ149" i="6" s="1"/>
  <c r="AP150" i="6"/>
  <c r="AQ150" i="6" s="1"/>
  <c r="AP151" i="6"/>
  <c r="AQ151" i="6" s="1"/>
  <c r="AP152" i="6"/>
  <c r="AQ152" i="6" s="1"/>
  <c r="AP153" i="6"/>
  <c r="AQ153" i="6" s="1"/>
  <c r="AP154" i="6"/>
  <c r="AQ154" i="6" s="1"/>
  <c r="AP155" i="6"/>
  <c r="AQ155" i="6" s="1"/>
  <c r="AP156" i="6"/>
  <c r="AQ156" i="6" s="1"/>
  <c r="AP157" i="6"/>
  <c r="AQ157" i="6" s="1"/>
  <c r="AP158" i="6"/>
  <c r="AQ158" i="6" s="1"/>
  <c r="AP159" i="6"/>
  <c r="AQ159" i="6" s="1"/>
  <c r="AP160" i="6"/>
  <c r="AQ160" i="6" s="1"/>
  <c r="AP161" i="6"/>
  <c r="AQ161" i="6" s="1"/>
  <c r="AP162" i="6"/>
  <c r="AQ162" i="6" s="1"/>
  <c r="AP163" i="6"/>
  <c r="AP164" i="6"/>
  <c r="AQ164" i="6" s="1"/>
  <c r="AP5" i="6"/>
  <c r="AQ5" i="6" s="1"/>
  <c r="AL164" i="6"/>
  <c r="AL163" i="6"/>
  <c r="AL162" i="6"/>
  <c r="AL160" i="6"/>
  <c r="AL159" i="6"/>
  <c r="AL158" i="6"/>
  <c r="AL157" i="6"/>
  <c r="AL156" i="6"/>
  <c r="AL154" i="6"/>
  <c r="AL153" i="6"/>
  <c r="AL152" i="6"/>
  <c r="AL151" i="6"/>
  <c r="AL150" i="6"/>
  <c r="AL149" i="6"/>
  <c r="AL148" i="6"/>
  <c r="AL147" i="6"/>
  <c r="AL146" i="6"/>
  <c r="AL145" i="6"/>
  <c r="AL144" i="6"/>
  <c r="AL143" i="6"/>
  <c r="AL142" i="6"/>
  <c r="AL141" i="6"/>
  <c r="AL140" i="6"/>
  <c r="AL139" i="6"/>
  <c r="AL138" i="6"/>
  <c r="AL137" i="6"/>
  <c r="AL136" i="6"/>
  <c r="AL135" i="6"/>
  <c r="AL134" i="6"/>
  <c r="AL133" i="6"/>
  <c r="AL132" i="6"/>
  <c r="AL131" i="6"/>
  <c r="AL130" i="6"/>
  <c r="AL129" i="6"/>
  <c r="AL128" i="6"/>
  <c r="AL127" i="6"/>
  <c r="AL126" i="6"/>
  <c r="AL125" i="6"/>
  <c r="AL124" i="6"/>
  <c r="AL123" i="6"/>
  <c r="AL122" i="6"/>
  <c r="AL121" i="6"/>
  <c r="AL120" i="6"/>
  <c r="AL119" i="6"/>
  <c r="AL118" i="6"/>
  <c r="AL117" i="6"/>
  <c r="AL116" i="6"/>
  <c r="AL115" i="6"/>
  <c r="AL114" i="6"/>
  <c r="AL113" i="6"/>
  <c r="AL112" i="6"/>
  <c r="AL111" i="6"/>
  <c r="AL110" i="6"/>
  <c r="AL109" i="6"/>
  <c r="AL108" i="6"/>
  <c r="AL107" i="6"/>
  <c r="AL106" i="6"/>
  <c r="AL105" i="6"/>
  <c r="AL104" i="6"/>
  <c r="AL103" i="6"/>
  <c r="AL102" i="6"/>
  <c r="AL101" i="6"/>
  <c r="AL100" i="6"/>
  <c r="AL99" i="6"/>
  <c r="AL98" i="6"/>
  <c r="AL97" i="6"/>
  <c r="AL96" i="6"/>
  <c r="AL95" i="6"/>
  <c r="AL94" i="6"/>
  <c r="AL93" i="6"/>
  <c r="AL92" i="6"/>
  <c r="AL91" i="6"/>
  <c r="AL90" i="6"/>
  <c r="AL89" i="6"/>
  <c r="AL88" i="6"/>
  <c r="AL87" i="6"/>
  <c r="AL86" i="6"/>
  <c r="AL85" i="6"/>
  <c r="AL84" i="6"/>
  <c r="AL83" i="6"/>
  <c r="AL82" i="6"/>
  <c r="AL81" i="6"/>
  <c r="AL80" i="6"/>
  <c r="AL79" i="6"/>
  <c r="AL78" i="6"/>
  <c r="AL77" i="6"/>
  <c r="AL76" i="6"/>
  <c r="AL75" i="6"/>
  <c r="AL74" i="6"/>
  <c r="AL73" i="6"/>
  <c r="AL72" i="6"/>
  <c r="AL71" i="6"/>
  <c r="AL70" i="6"/>
  <c r="AL68" i="6"/>
  <c r="AL66" i="6"/>
  <c r="AL65" i="6"/>
  <c r="AL64" i="6"/>
  <c r="AL63" i="6"/>
  <c r="AL62" i="6"/>
  <c r="AL61" i="6"/>
  <c r="AL60" i="6"/>
  <c r="AL59" i="6"/>
  <c r="AL58" i="6"/>
  <c r="AL57" i="6"/>
  <c r="AL56" i="6"/>
  <c r="AL55" i="6"/>
  <c r="AL54" i="6"/>
  <c r="AL52" i="6"/>
  <c r="AL51" i="6"/>
  <c r="AL50" i="6"/>
  <c r="AL49" i="6"/>
  <c r="AL48" i="6"/>
  <c r="AL47" i="6"/>
  <c r="AL46" i="6"/>
  <c r="AL45" i="6"/>
  <c r="AL44" i="6"/>
  <c r="AL43" i="6"/>
  <c r="AL42" i="6"/>
  <c r="AL41" i="6"/>
  <c r="AL40" i="6"/>
  <c r="AL39" i="6"/>
  <c r="AL38" i="6"/>
  <c r="AL37" i="6"/>
  <c r="AL36" i="6"/>
  <c r="AL35" i="6"/>
  <c r="AL34" i="6"/>
  <c r="AL33" i="6"/>
  <c r="AL32" i="6"/>
  <c r="AL31" i="6"/>
  <c r="AL30" i="6"/>
  <c r="AL29" i="6"/>
  <c r="AL28" i="6"/>
  <c r="AL27" i="6"/>
  <c r="AL26" i="6"/>
  <c r="AL25" i="6"/>
  <c r="AL24" i="6"/>
  <c r="AL23" i="6"/>
  <c r="AL22" i="6"/>
  <c r="AL21" i="6"/>
  <c r="AL20" i="6"/>
  <c r="AL19" i="6"/>
  <c r="AL18" i="6"/>
  <c r="AL17" i="6"/>
  <c r="AL16" i="6"/>
  <c r="AL15" i="6"/>
  <c r="AL14" i="6"/>
  <c r="AL13" i="6"/>
  <c r="AL12" i="6"/>
  <c r="AL11" i="6"/>
  <c r="AL10" i="6"/>
  <c r="AL9" i="6"/>
  <c r="AL8" i="6"/>
  <c r="AL7" i="6"/>
  <c r="AL6" i="6"/>
  <c r="AL5" i="6"/>
  <c r="AK6" i="6"/>
  <c r="AK7" i="6"/>
  <c r="AK8" i="6"/>
  <c r="AK9" i="6"/>
  <c r="AK10" i="6"/>
  <c r="AK11" i="6"/>
  <c r="AK12" i="6"/>
  <c r="AK13" i="6"/>
  <c r="AK14" i="6"/>
  <c r="AK15" i="6"/>
  <c r="AK16" i="6"/>
  <c r="AK17" i="6"/>
  <c r="AK18" i="6"/>
  <c r="AK19" i="6"/>
  <c r="AK20" i="6"/>
  <c r="AK21" i="6"/>
  <c r="AK22" i="6"/>
  <c r="AK23" i="6"/>
  <c r="AK24" i="6"/>
  <c r="AK25" i="6"/>
  <c r="AK26" i="6"/>
  <c r="AK27" i="6"/>
  <c r="AK28" i="6"/>
  <c r="AK29" i="6"/>
  <c r="AK30" i="6"/>
  <c r="AK31" i="6"/>
  <c r="AK32" i="6"/>
  <c r="AK33" i="6"/>
  <c r="AK34" i="6"/>
  <c r="AK35" i="6"/>
  <c r="AK36" i="6"/>
  <c r="AK37" i="6"/>
  <c r="AK38" i="6"/>
  <c r="AK39" i="6"/>
  <c r="AK40" i="6"/>
  <c r="AK41" i="6"/>
  <c r="AK42" i="6"/>
  <c r="AK43" i="6"/>
  <c r="AK44" i="6"/>
  <c r="AK45" i="6"/>
  <c r="AK46" i="6"/>
  <c r="AK47" i="6"/>
  <c r="AK48" i="6"/>
  <c r="AK49" i="6"/>
  <c r="AK50" i="6"/>
  <c r="AK51" i="6"/>
  <c r="AK52" i="6"/>
  <c r="AK53" i="6"/>
  <c r="AK54" i="6"/>
  <c r="AK55" i="6"/>
  <c r="AK56" i="6"/>
  <c r="AK57" i="6"/>
  <c r="AK58" i="6"/>
  <c r="AK59" i="6"/>
  <c r="AK60" i="6"/>
  <c r="AK61" i="6"/>
  <c r="AK62" i="6"/>
  <c r="AK63" i="6"/>
  <c r="AK64" i="6"/>
  <c r="AK65" i="6"/>
  <c r="AK66" i="6"/>
  <c r="AK67" i="6"/>
  <c r="AK68" i="6"/>
  <c r="AK69" i="6"/>
  <c r="AK70" i="6"/>
  <c r="AK71" i="6"/>
  <c r="AK72" i="6"/>
  <c r="AK73" i="6"/>
  <c r="AK74" i="6"/>
  <c r="AK75" i="6"/>
  <c r="AK76" i="6"/>
  <c r="AK77" i="6"/>
  <c r="AK78" i="6"/>
  <c r="AK79" i="6"/>
  <c r="AK80" i="6"/>
  <c r="AK81" i="6"/>
  <c r="AK82" i="6"/>
  <c r="AK83" i="6"/>
  <c r="AK84" i="6"/>
  <c r="AK85" i="6"/>
  <c r="AK86" i="6"/>
  <c r="AK87" i="6"/>
  <c r="AK88" i="6"/>
  <c r="AK89" i="6"/>
  <c r="AK90" i="6"/>
  <c r="AK91" i="6"/>
  <c r="AK92" i="6"/>
  <c r="AK93" i="6"/>
  <c r="AK94" i="6"/>
  <c r="AK95" i="6"/>
  <c r="AK96" i="6"/>
  <c r="AK97" i="6"/>
  <c r="AK98" i="6"/>
  <c r="AK99" i="6"/>
  <c r="AK100" i="6"/>
  <c r="AK101" i="6"/>
  <c r="AK102" i="6"/>
  <c r="AK103" i="6"/>
  <c r="AK104" i="6"/>
  <c r="AK105" i="6"/>
  <c r="AK106" i="6"/>
  <c r="AK107" i="6"/>
  <c r="AK108" i="6"/>
  <c r="AK109" i="6"/>
  <c r="AK110" i="6"/>
  <c r="AK111" i="6"/>
  <c r="AK112" i="6"/>
  <c r="AK113" i="6"/>
  <c r="AK114" i="6"/>
  <c r="AK115" i="6"/>
  <c r="AK116" i="6"/>
  <c r="AK117" i="6"/>
  <c r="AK118" i="6"/>
  <c r="AK119" i="6"/>
  <c r="AK120" i="6"/>
  <c r="AK121" i="6"/>
  <c r="AK122" i="6"/>
  <c r="AK123" i="6"/>
  <c r="AK124" i="6"/>
  <c r="AK125" i="6"/>
  <c r="AK126" i="6"/>
  <c r="AK127" i="6"/>
  <c r="AK128" i="6"/>
  <c r="AK129" i="6"/>
  <c r="AK130" i="6"/>
  <c r="AK131" i="6"/>
  <c r="AK132" i="6"/>
  <c r="AK133" i="6"/>
  <c r="AK134" i="6"/>
  <c r="AK135" i="6"/>
  <c r="AK136" i="6"/>
  <c r="AK137" i="6"/>
  <c r="AK138" i="6"/>
  <c r="AK139" i="6"/>
  <c r="AK140" i="6"/>
  <c r="AK141" i="6"/>
  <c r="AK142" i="6"/>
  <c r="AK143" i="6"/>
  <c r="AK144" i="6"/>
  <c r="AK145" i="6"/>
  <c r="AK146" i="6"/>
  <c r="AK147" i="6"/>
  <c r="AK148" i="6"/>
  <c r="AK149" i="6"/>
  <c r="AK150" i="6"/>
  <c r="AK151" i="6"/>
  <c r="AK152" i="6"/>
  <c r="AK153" i="6"/>
  <c r="AK154" i="6"/>
  <c r="AK155" i="6"/>
  <c r="AK156" i="6"/>
  <c r="AK157" i="6"/>
  <c r="AK158" i="6"/>
  <c r="AK159" i="6"/>
  <c r="AK160" i="6"/>
  <c r="AK162" i="6"/>
  <c r="AK163" i="6"/>
  <c r="AK164" i="6"/>
  <c r="AK5" i="6"/>
  <c r="T6" i="8"/>
  <c r="T7" i="8"/>
  <c r="T8" i="8"/>
  <c r="T9" i="8"/>
  <c r="T10" i="8"/>
  <c r="T11" i="8"/>
  <c r="T12" i="8"/>
  <c r="T13" i="8"/>
  <c r="T14" i="8"/>
  <c r="T15" i="8"/>
  <c r="T16" i="8"/>
  <c r="T17" i="8"/>
  <c r="T18" i="8"/>
  <c r="T19" i="8"/>
  <c r="T20" i="8"/>
  <c r="T21" i="8"/>
  <c r="T22" i="8"/>
  <c r="T23" i="8"/>
  <c r="T24" i="8"/>
  <c r="T25" i="8"/>
  <c r="T26" i="8"/>
  <c r="T27" i="8"/>
  <c r="T28" i="8"/>
  <c r="T29" i="8"/>
  <c r="T30" i="8"/>
  <c r="T31" i="8"/>
  <c r="T32" i="8"/>
  <c r="T33" i="8"/>
  <c r="T34" i="8"/>
  <c r="T35" i="8"/>
  <c r="T36" i="8"/>
  <c r="T37" i="8"/>
  <c r="T38" i="8"/>
  <c r="T39" i="8"/>
  <c r="T40" i="8"/>
  <c r="T41" i="8"/>
  <c r="T42" i="8"/>
  <c r="T43" i="8"/>
  <c r="T44" i="8"/>
  <c r="T45" i="8"/>
  <c r="T46" i="8"/>
  <c r="T47" i="8"/>
  <c r="T48" i="8"/>
  <c r="T49" i="8"/>
  <c r="T50" i="8"/>
  <c r="T51" i="8"/>
  <c r="T52" i="8"/>
  <c r="T53" i="8"/>
  <c r="T54" i="8"/>
  <c r="T55" i="8"/>
  <c r="T56" i="8"/>
  <c r="T57" i="8"/>
  <c r="T58" i="8"/>
  <c r="T59" i="8"/>
  <c r="T60" i="8"/>
  <c r="T61" i="8"/>
  <c r="T62" i="8"/>
  <c r="T63" i="8"/>
  <c r="T64" i="8"/>
  <c r="T65" i="8"/>
  <c r="T66" i="8"/>
  <c r="T67" i="8"/>
  <c r="T68" i="8"/>
  <c r="T69" i="8"/>
  <c r="T70" i="8"/>
  <c r="T71" i="8"/>
  <c r="T72" i="8"/>
  <c r="T73" i="8"/>
  <c r="T74" i="8"/>
  <c r="T75" i="8"/>
  <c r="T76" i="8"/>
  <c r="T77" i="8"/>
  <c r="T78" i="8"/>
  <c r="T79" i="8"/>
  <c r="T80" i="8"/>
  <c r="T81" i="8"/>
  <c r="T82" i="8"/>
  <c r="T83" i="8"/>
  <c r="T84" i="8"/>
  <c r="T85" i="8"/>
  <c r="T86" i="8"/>
  <c r="T87" i="8"/>
  <c r="T88" i="8"/>
  <c r="T89" i="8"/>
  <c r="T90" i="8"/>
  <c r="T91" i="8"/>
  <c r="T92" i="8"/>
  <c r="T93" i="8"/>
  <c r="T94" i="8"/>
  <c r="T95" i="8"/>
  <c r="T96" i="8"/>
  <c r="T97" i="8"/>
  <c r="T98" i="8"/>
  <c r="T99" i="8"/>
  <c r="T100" i="8"/>
  <c r="T101" i="8"/>
  <c r="T102" i="8"/>
  <c r="T103" i="8"/>
  <c r="T104" i="8"/>
  <c r="T105" i="8"/>
  <c r="T106" i="8"/>
  <c r="T107" i="8"/>
  <c r="T108" i="8"/>
  <c r="T109" i="8"/>
  <c r="T110" i="8"/>
  <c r="T111" i="8"/>
  <c r="T112" i="8"/>
  <c r="T113" i="8"/>
  <c r="T114" i="8"/>
  <c r="T115" i="8"/>
  <c r="T116" i="8"/>
  <c r="T117" i="8"/>
  <c r="T118" i="8"/>
  <c r="T119" i="8"/>
  <c r="T120" i="8"/>
  <c r="T121" i="8"/>
  <c r="T122" i="8"/>
  <c r="T123" i="8"/>
  <c r="T124" i="8"/>
  <c r="T125" i="8"/>
  <c r="T126" i="8"/>
  <c r="T127" i="8"/>
  <c r="T128" i="8"/>
  <c r="T129" i="8"/>
  <c r="T130" i="8"/>
  <c r="T131" i="8"/>
  <c r="T132" i="8"/>
  <c r="T133" i="8"/>
  <c r="T134" i="8"/>
  <c r="T135" i="8"/>
  <c r="T136" i="8"/>
  <c r="T137" i="8"/>
  <c r="T138" i="8"/>
  <c r="T139" i="8"/>
  <c r="T140" i="8"/>
  <c r="T141" i="8"/>
  <c r="T142" i="8"/>
  <c r="T143" i="8"/>
  <c r="T144" i="8"/>
  <c r="T145" i="8"/>
  <c r="T146" i="8"/>
  <c r="T147" i="8"/>
  <c r="T148" i="8"/>
  <c r="T149" i="8"/>
  <c r="T150" i="8"/>
  <c r="T151" i="8"/>
  <c r="T152" i="8"/>
  <c r="T153" i="8"/>
  <c r="T154" i="8"/>
  <c r="T155" i="8"/>
  <c r="T156" i="8"/>
  <c r="T157" i="8"/>
  <c r="T158" i="8"/>
  <c r="T159" i="8"/>
  <c r="T160" i="8"/>
  <c r="T161" i="8"/>
  <c r="T162" i="8"/>
  <c r="T163" i="8"/>
  <c r="T164" i="8"/>
  <c r="T5" i="8"/>
  <c r="AR164" i="6"/>
  <c r="AR155" i="6"/>
  <c r="AR147" i="6"/>
  <c r="AR139" i="6"/>
  <c r="AR131" i="6"/>
  <c r="AR123" i="6"/>
  <c r="AR115" i="6"/>
  <c r="AR107" i="6"/>
  <c r="AR99" i="6"/>
  <c r="AR91" i="6"/>
  <c r="AR83" i="6"/>
  <c r="AR75" i="6"/>
  <c r="AR67" i="6"/>
  <c r="AR59" i="6"/>
  <c r="AR51" i="6"/>
  <c r="AR43" i="6"/>
  <c r="AR35" i="6"/>
  <c r="AR28" i="6"/>
  <c r="AR23" i="6"/>
  <c r="AR17" i="6"/>
  <c r="AR12" i="6"/>
  <c r="AR7" i="6"/>
  <c r="AT5" i="5"/>
  <c r="BJ6" i="4"/>
  <c r="BJ7" i="4"/>
  <c r="BJ8" i="4"/>
  <c r="BJ9" i="4"/>
  <c r="BJ10" i="4"/>
  <c r="BJ11" i="4"/>
  <c r="BJ12" i="4"/>
  <c r="BJ13" i="4"/>
  <c r="BJ14" i="4"/>
  <c r="BJ15" i="4"/>
  <c r="BJ16" i="4"/>
  <c r="BJ17" i="4"/>
  <c r="BJ18" i="4"/>
  <c r="BJ19" i="4"/>
  <c r="BJ20" i="4"/>
  <c r="BJ21" i="4"/>
  <c r="BJ22" i="4"/>
  <c r="BJ23" i="4"/>
  <c r="BJ24" i="4"/>
  <c r="BJ25" i="4"/>
  <c r="BJ26" i="4"/>
  <c r="BJ27" i="4"/>
  <c r="BJ28" i="4"/>
  <c r="BJ29" i="4"/>
  <c r="BJ30" i="4"/>
  <c r="BJ31" i="4"/>
  <c r="BJ32" i="4"/>
  <c r="BJ33" i="4"/>
  <c r="BJ34" i="4"/>
  <c r="BJ35" i="4"/>
  <c r="BJ36" i="4"/>
  <c r="BJ37" i="4"/>
  <c r="BJ38" i="4"/>
  <c r="BJ39" i="4"/>
  <c r="BJ40" i="4"/>
  <c r="BJ41" i="4"/>
  <c r="BJ42" i="4"/>
  <c r="BJ43" i="4"/>
  <c r="BJ44" i="4"/>
  <c r="BJ45" i="4"/>
  <c r="BJ46" i="4"/>
  <c r="BJ47" i="4"/>
  <c r="BJ48" i="4"/>
  <c r="BJ49" i="4"/>
  <c r="BJ50" i="4"/>
  <c r="BJ51" i="4"/>
  <c r="BJ52" i="4"/>
  <c r="BJ53" i="4"/>
  <c r="BJ54" i="4"/>
  <c r="BJ55" i="4"/>
  <c r="BJ56" i="4"/>
  <c r="BJ57" i="4"/>
  <c r="BJ58" i="4"/>
  <c r="BJ59" i="4"/>
  <c r="BJ60" i="4"/>
  <c r="BJ61" i="4"/>
  <c r="BJ62" i="4"/>
  <c r="BJ63" i="4"/>
  <c r="BJ64" i="4"/>
  <c r="BJ65" i="4"/>
  <c r="BJ66" i="4"/>
  <c r="BJ67" i="4"/>
  <c r="BJ68" i="4"/>
  <c r="BJ69" i="4"/>
  <c r="BJ70" i="4"/>
  <c r="BJ71" i="4"/>
  <c r="BJ72" i="4"/>
  <c r="BJ73" i="4"/>
  <c r="BJ74" i="4"/>
  <c r="BJ75" i="4"/>
  <c r="BJ76" i="4"/>
  <c r="BJ77" i="4"/>
  <c r="BJ78" i="4"/>
  <c r="BJ79" i="4"/>
  <c r="BJ80" i="4"/>
  <c r="BJ81" i="4"/>
  <c r="BJ82" i="4"/>
  <c r="BJ83" i="4"/>
  <c r="BJ84" i="4"/>
  <c r="BJ85" i="4"/>
  <c r="BJ86" i="4"/>
  <c r="BJ87" i="4"/>
  <c r="BJ88" i="4"/>
  <c r="BJ89" i="4"/>
  <c r="BJ90" i="4"/>
  <c r="BJ91" i="4"/>
  <c r="BJ92" i="4"/>
  <c r="BJ93" i="4"/>
  <c r="BJ94" i="4"/>
  <c r="BJ95" i="4"/>
  <c r="BJ96" i="4"/>
  <c r="BJ97" i="4"/>
  <c r="BJ98" i="4"/>
  <c r="BJ99" i="4"/>
  <c r="BJ100" i="4"/>
  <c r="BJ101" i="4"/>
  <c r="BJ102" i="4"/>
  <c r="BJ103" i="4"/>
  <c r="BJ104" i="4"/>
  <c r="BJ105" i="4"/>
  <c r="BJ106" i="4"/>
  <c r="BJ107" i="4"/>
  <c r="BJ108" i="4"/>
  <c r="BJ109" i="4"/>
  <c r="BJ110" i="4"/>
  <c r="BJ111" i="4"/>
  <c r="BJ112" i="4"/>
  <c r="BJ113" i="4"/>
  <c r="BJ114" i="4"/>
  <c r="BJ115" i="4"/>
  <c r="BJ116" i="4"/>
  <c r="BJ117" i="4"/>
  <c r="BJ118" i="4"/>
  <c r="BJ119" i="4"/>
  <c r="BJ120" i="4"/>
  <c r="BJ121" i="4"/>
  <c r="BJ122" i="4"/>
  <c r="BJ123" i="4"/>
  <c r="BJ124" i="4"/>
  <c r="BJ125" i="4"/>
  <c r="BJ126" i="4"/>
  <c r="BJ127" i="4"/>
  <c r="BJ128" i="4"/>
  <c r="BJ129" i="4"/>
  <c r="BJ130" i="4"/>
  <c r="BJ131" i="4"/>
  <c r="BJ132" i="4"/>
  <c r="BJ133" i="4"/>
  <c r="BJ134" i="4"/>
  <c r="BJ135" i="4"/>
  <c r="BJ136" i="4"/>
  <c r="BJ137" i="4"/>
  <c r="BJ138" i="4"/>
  <c r="BJ139" i="4"/>
  <c r="BJ140" i="4"/>
  <c r="BJ141" i="4"/>
  <c r="BJ142" i="4"/>
  <c r="BJ143" i="4"/>
  <c r="BJ144" i="4"/>
  <c r="BJ145" i="4"/>
  <c r="BJ146" i="4"/>
  <c r="BJ147" i="4"/>
  <c r="BJ148" i="4"/>
  <c r="BJ149" i="4"/>
  <c r="BJ150" i="4"/>
  <c r="BJ151" i="4"/>
  <c r="BJ152" i="4"/>
  <c r="BJ153" i="4"/>
  <c r="BJ154" i="4"/>
  <c r="BJ155" i="4"/>
  <c r="BJ156" i="4"/>
  <c r="BJ157" i="4"/>
  <c r="BJ158" i="4"/>
  <c r="BJ159" i="4"/>
  <c r="BJ160" i="4"/>
  <c r="BJ161" i="4"/>
  <c r="BJ162" i="4"/>
  <c r="BJ163" i="4"/>
  <c r="BJ164" i="4"/>
  <c r="BK89" i="4"/>
  <c r="AT164" i="4"/>
  <c r="AT163" i="4"/>
  <c r="AT162" i="4"/>
  <c r="AT161" i="4"/>
  <c r="AT160" i="4"/>
  <c r="AT159" i="4"/>
  <c r="AT158" i="4"/>
  <c r="AT157" i="4"/>
  <c r="AT156" i="4"/>
  <c r="AT155" i="4"/>
  <c r="AT154" i="4"/>
  <c r="AT153" i="4"/>
  <c r="AT152" i="4"/>
  <c r="AT151" i="4"/>
  <c r="AT150" i="4"/>
  <c r="AT149" i="4"/>
  <c r="AT148" i="4"/>
  <c r="AT147" i="4"/>
  <c r="AT146" i="4"/>
  <c r="AT145" i="4"/>
  <c r="AT144" i="4"/>
  <c r="AT143" i="4"/>
  <c r="AT142" i="4"/>
  <c r="AT141" i="4"/>
  <c r="AT140" i="4"/>
  <c r="AT139" i="4"/>
  <c r="AT138" i="4"/>
  <c r="AT137" i="4"/>
  <c r="AT136" i="4"/>
  <c r="AT135" i="4"/>
  <c r="AT134" i="4"/>
  <c r="AT133" i="4"/>
  <c r="AT132" i="4"/>
  <c r="AT131" i="4"/>
  <c r="AT130" i="4"/>
  <c r="AT129" i="4"/>
  <c r="AT128" i="4"/>
  <c r="AT127" i="4"/>
  <c r="AT126" i="4"/>
  <c r="AT125" i="4"/>
  <c r="AT124" i="4"/>
  <c r="AT123" i="4"/>
  <c r="AT122" i="4"/>
  <c r="AT121" i="4"/>
  <c r="AT120" i="4"/>
  <c r="AT119" i="4"/>
  <c r="AT118" i="4"/>
  <c r="AT117" i="4"/>
  <c r="AT116" i="4"/>
  <c r="AT115" i="4"/>
  <c r="AT114" i="4"/>
  <c r="AT113" i="4"/>
  <c r="AT112" i="4"/>
  <c r="AT111" i="4"/>
  <c r="AT110" i="4"/>
  <c r="AT109" i="4"/>
  <c r="AT108" i="4"/>
  <c r="AT107" i="4"/>
  <c r="AT106" i="4"/>
  <c r="AT105" i="4"/>
  <c r="AT104" i="4"/>
  <c r="AT103" i="4"/>
  <c r="AT102" i="4"/>
  <c r="AT101" i="4"/>
  <c r="AT100" i="4"/>
  <c r="AT99" i="4"/>
  <c r="AT98" i="4"/>
  <c r="AT97" i="4"/>
  <c r="AT96" i="4"/>
  <c r="AT95" i="4"/>
  <c r="AT94" i="4"/>
  <c r="AT93" i="4"/>
  <c r="AT92" i="4"/>
  <c r="AT91" i="4"/>
  <c r="AT90" i="4"/>
  <c r="AT89" i="4"/>
  <c r="AT88" i="4"/>
  <c r="AT87" i="4"/>
  <c r="AT86" i="4"/>
  <c r="AT85" i="4"/>
  <c r="AT84" i="4"/>
  <c r="AT83" i="4"/>
  <c r="AT82" i="4"/>
  <c r="AT81" i="4"/>
  <c r="AT80" i="4"/>
  <c r="AT79" i="4"/>
  <c r="AT78" i="4"/>
  <c r="AT77" i="4"/>
  <c r="AT76" i="4"/>
  <c r="AT75" i="4"/>
  <c r="AT74" i="4"/>
  <c r="AT73" i="4"/>
  <c r="AT72" i="4"/>
  <c r="AT71" i="4"/>
  <c r="AT70" i="4"/>
  <c r="AT69" i="4"/>
  <c r="AT68" i="4"/>
  <c r="AT67" i="4"/>
  <c r="AT66" i="4"/>
  <c r="AT65" i="4"/>
  <c r="AT64" i="4"/>
  <c r="AT63" i="4"/>
  <c r="AT62" i="4"/>
  <c r="AT61" i="4"/>
  <c r="AT60" i="4"/>
  <c r="AT59" i="4"/>
  <c r="AT58" i="4"/>
  <c r="AT57" i="4"/>
  <c r="AT56" i="4"/>
  <c r="AT55" i="4"/>
  <c r="AT54" i="4"/>
  <c r="AT53" i="4"/>
  <c r="AT52" i="4"/>
  <c r="AT51" i="4"/>
  <c r="AT50" i="4"/>
  <c r="AT49" i="4"/>
  <c r="AT48" i="4"/>
  <c r="AT47" i="4"/>
  <c r="AT46" i="4"/>
  <c r="AT45" i="4"/>
  <c r="AT44" i="4"/>
  <c r="AT43" i="4"/>
  <c r="AT42" i="4"/>
  <c r="AT41" i="4"/>
  <c r="AT40" i="4"/>
  <c r="AT39" i="4"/>
  <c r="AT38" i="4"/>
  <c r="AT37" i="4"/>
  <c r="AT36" i="4"/>
  <c r="AT35" i="4"/>
  <c r="AT34" i="4"/>
  <c r="AT33" i="4"/>
  <c r="AT32" i="4"/>
  <c r="AT31" i="4"/>
  <c r="AT30" i="4"/>
  <c r="AT29" i="4"/>
  <c r="AT28" i="4"/>
  <c r="AT27" i="4"/>
  <c r="AT26" i="4"/>
  <c r="AT25" i="4"/>
  <c r="AT24" i="4"/>
  <c r="AT23" i="4"/>
  <c r="AT22" i="4"/>
  <c r="AT21" i="4"/>
  <c r="AT20" i="4"/>
  <c r="AT19" i="4"/>
  <c r="AT18" i="4"/>
  <c r="AT17" i="4"/>
  <c r="AT16" i="4"/>
  <c r="AT15" i="4"/>
  <c r="AT14" i="4"/>
  <c r="AT13" i="4"/>
  <c r="AT12" i="4"/>
  <c r="AT11" i="4"/>
  <c r="AT10" i="4"/>
  <c r="AT9" i="4"/>
  <c r="AT8" i="4"/>
  <c r="AT7" i="4"/>
  <c r="AT6" i="4"/>
  <c r="AT5" i="4"/>
  <c r="R165" i="8"/>
  <c r="P165" i="8"/>
  <c r="N165" i="8"/>
  <c r="L165" i="8"/>
  <c r="J165" i="8"/>
  <c r="E165" i="8"/>
  <c r="C165" i="8"/>
  <c r="AM165" i="6"/>
  <c r="AJ165" i="6"/>
  <c r="AG165" i="6"/>
  <c r="AD165" i="6"/>
  <c r="AA165" i="6"/>
  <c r="X165" i="6"/>
  <c r="U165" i="6"/>
  <c r="R165" i="6"/>
  <c r="O165" i="6"/>
  <c r="L165" i="6"/>
  <c r="I165" i="6"/>
  <c r="F165" i="6"/>
  <c r="C165" i="6"/>
  <c r="AQ165" i="5"/>
  <c r="AO165" i="5"/>
  <c r="AM165" i="5"/>
  <c r="AI165" i="5"/>
  <c r="AG165" i="5"/>
  <c r="AE165" i="5"/>
  <c r="AC165" i="5"/>
  <c r="AA165" i="5"/>
  <c r="Y165" i="5"/>
  <c r="W165" i="5"/>
  <c r="U165" i="5"/>
  <c r="S165" i="5"/>
  <c r="Q165" i="5"/>
  <c r="O165" i="5"/>
  <c r="M165" i="5"/>
  <c r="K165" i="5"/>
  <c r="I165" i="5"/>
  <c r="G165" i="5"/>
  <c r="E165" i="5"/>
  <c r="C165" i="5"/>
  <c r="BH165" i="4"/>
  <c r="BF165" i="4"/>
  <c r="BD165" i="4"/>
  <c r="BB165" i="4"/>
  <c r="AZ165" i="4"/>
  <c r="AX165" i="4"/>
  <c r="AQ165" i="4"/>
  <c r="AO165" i="4"/>
  <c r="AM165" i="4"/>
  <c r="AI165" i="4"/>
  <c r="AG165" i="4"/>
  <c r="AE165" i="4"/>
  <c r="AC165" i="4"/>
  <c r="AA165" i="4"/>
  <c r="Y165" i="4"/>
  <c r="W165" i="4"/>
  <c r="U165" i="4"/>
  <c r="S165" i="4"/>
  <c r="Q165" i="4"/>
  <c r="O165" i="4"/>
  <c r="M165" i="4"/>
  <c r="K165" i="4"/>
  <c r="I165" i="4"/>
  <c r="G165" i="4"/>
  <c r="E165" i="4"/>
  <c r="C165" i="4"/>
  <c r="E164" i="6"/>
  <c r="E163" i="6"/>
  <c r="E162" i="6"/>
  <c r="E161" i="6"/>
  <c r="E160" i="6"/>
  <c r="E159" i="6"/>
  <c r="E158" i="6"/>
  <c r="E157" i="6"/>
  <c r="E156" i="6"/>
  <c r="E155" i="6"/>
  <c r="E154" i="6"/>
  <c r="E153" i="6"/>
  <c r="E152" i="6"/>
  <c r="E151" i="6"/>
  <c r="E150" i="6"/>
  <c r="E149" i="6"/>
  <c r="E148" i="6"/>
  <c r="E147" i="6"/>
  <c r="E146" i="6"/>
  <c r="E145" i="6"/>
  <c r="E144" i="6"/>
  <c r="E143" i="6"/>
  <c r="E142" i="6"/>
  <c r="E141" i="6"/>
  <c r="E140" i="6"/>
  <c r="E139" i="6"/>
  <c r="E138" i="6"/>
  <c r="E137" i="6"/>
  <c r="E136" i="6"/>
  <c r="E135" i="6"/>
  <c r="E134" i="6"/>
  <c r="E133" i="6"/>
  <c r="E132" i="6"/>
  <c r="E131" i="6"/>
  <c r="E129" i="6"/>
  <c r="E128" i="6"/>
  <c r="E127" i="6"/>
  <c r="E126" i="6"/>
  <c r="E125" i="6"/>
  <c r="E124" i="6"/>
  <c r="E123" i="6"/>
  <c r="E122" i="6"/>
  <c r="E121" i="6"/>
  <c r="E120" i="6"/>
  <c r="E119" i="6"/>
  <c r="E118" i="6"/>
  <c r="E117" i="6"/>
  <c r="E116" i="6"/>
  <c r="E115" i="6"/>
  <c r="E114" i="6"/>
  <c r="E113" i="6"/>
  <c r="E112" i="6"/>
  <c r="E111" i="6"/>
  <c r="E110" i="6"/>
  <c r="E109" i="6"/>
  <c r="E108" i="6"/>
  <c r="E107" i="6"/>
  <c r="E106" i="6"/>
  <c r="E105" i="6"/>
  <c r="E104" i="6"/>
  <c r="E103" i="6"/>
  <c r="E102" i="6"/>
  <c r="E101" i="6"/>
  <c r="E100" i="6"/>
  <c r="E99" i="6"/>
  <c r="E98" i="6"/>
  <c r="E97" i="6"/>
  <c r="E96" i="6"/>
  <c r="E95" i="6"/>
  <c r="E94" i="6"/>
  <c r="E93" i="6"/>
  <c r="E92" i="6"/>
  <c r="E91" i="6"/>
  <c r="E90" i="6"/>
  <c r="E89" i="6"/>
  <c r="E88" i="6"/>
  <c r="E87" i="6"/>
  <c r="E86" i="6"/>
  <c r="E85" i="6"/>
  <c r="E84" i="6"/>
  <c r="E83" i="6"/>
  <c r="E82" i="6"/>
  <c r="E81" i="6"/>
  <c r="E80" i="6"/>
  <c r="E79" i="6"/>
  <c r="E78" i="6"/>
  <c r="E77" i="6"/>
  <c r="E76" i="6"/>
  <c r="E75" i="6"/>
  <c r="E74" i="6"/>
  <c r="E73" i="6"/>
  <c r="E72" i="6"/>
  <c r="E71" i="6"/>
  <c r="E70" i="6"/>
  <c r="E69" i="6"/>
  <c r="E68" i="6"/>
  <c r="E67" i="6"/>
  <c r="E66" i="6"/>
  <c r="E65" i="6"/>
  <c r="E64" i="6"/>
  <c r="E63" i="6"/>
  <c r="E62" i="6"/>
  <c r="E61" i="6"/>
  <c r="E60" i="6"/>
  <c r="E59" i="6"/>
  <c r="E58" i="6"/>
  <c r="E57" i="6"/>
  <c r="E56" i="6"/>
  <c r="E55" i="6"/>
  <c r="E54" i="6"/>
  <c r="E53" i="6"/>
  <c r="E52" i="6"/>
  <c r="E51" i="6"/>
  <c r="E50" i="6"/>
  <c r="E49" i="6"/>
  <c r="E48" i="6"/>
  <c r="E47" i="6"/>
  <c r="E46" i="6"/>
  <c r="E45" i="6"/>
  <c r="E44" i="6"/>
  <c r="E43" i="6"/>
  <c r="E42" i="6"/>
  <c r="E41" i="6"/>
  <c r="E40" i="6"/>
  <c r="E39" i="6"/>
  <c r="E38" i="6"/>
  <c r="E37" i="6"/>
  <c r="E36" i="6"/>
  <c r="E35" i="6"/>
  <c r="E34" i="6"/>
  <c r="E33" i="6"/>
  <c r="E32" i="6"/>
  <c r="E31" i="6"/>
  <c r="E30" i="6"/>
  <c r="E29" i="6"/>
  <c r="E28" i="6"/>
  <c r="E27" i="6"/>
  <c r="E26" i="6"/>
  <c r="E25" i="6"/>
  <c r="E24" i="6"/>
  <c r="E23" i="6"/>
  <c r="E22" i="6"/>
  <c r="E21" i="6"/>
  <c r="E20" i="6"/>
  <c r="E19" i="6"/>
  <c r="E18" i="6"/>
  <c r="E17" i="6"/>
  <c r="E16" i="6"/>
  <c r="E15" i="6"/>
  <c r="E14" i="6"/>
  <c r="E13" i="6"/>
  <c r="E12" i="6"/>
  <c r="E11" i="6"/>
  <c r="E10" i="6"/>
  <c r="E9" i="6"/>
  <c r="E8" i="6"/>
  <c r="E7" i="6"/>
  <c r="E6" i="6"/>
  <c r="E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5" i="6"/>
  <c r="D164" i="5"/>
  <c r="D163" i="5"/>
  <c r="D162" i="5"/>
  <c r="D161" i="5"/>
  <c r="D160" i="5"/>
  <c r="D159" i="5"/>
  <c r="D158" i="5"/>
  <c r="D157" i="5"/>
  <c r="D156" i="5"/>
  <c r="D155" i="5"/>
  <c r="D154" i="5"/>
  <c r="D153" i="5"/>
  <c r="D152" i="5"/>
  <c r="D151" i="5"/>
  <c r="D150" i="5"/>
  <c r="D149" i="5"/>
  <c r="D148" i="5"/>
  <c r="D147" i="5"/>
  <c r="D146" i="5"/>
  <c r="D145" i="5"/>
  <c r="D144" i="5"/>
  <c r="D143" i="5"/>
  <c r="D142" i="5"/>
  <c r="D141" i="5"/>
  <c r="D140" i="5"/>
  <c r="D139" i="5"/>
  <c r="D138" i="5"/>
  <c r="D137" i="5"/>
  <c r="D136" i="5"/>
  <c r="D135" i="5"/>
  <c r="D134" i="5"/>
  <c r="D133" i="5"/>
  <c r="D132" i="5"/>
  <c r="D131" i="5"/>
  <c r="D130" i="5"/>
  <c r="D129" i="5"/>
  <c r="D128" i="5"/>
  <c r="D127" i="5"/>
  <c r="D126" i="5"/>
  <c r="D125" i="5"/>
  <c r="D124" i="5"/>
  <c r="D123" i="5"/>
  <c r="D122" i="5"/>
  <c r="D121" i="5"/>
  <c r="D120" i="5"/>
  <c r="D119" i="5"/>
  <c r="D118" i="5"/>
  <c r="D117" i="5"/>
  <c r="D116" i="5"/>
  <c r="D115" i="5"/>
  <c r="D114" i="5"/>
  <c r="D113" i="5"/>
  <c r="D112" i="5"/>
  <c r="D111" i="5"/>
  <c r="D110" i="5"/>
  <c r="D109" i="5"/>
  <c r="D108" i="5"/>
  <c r="D107" i="5"/>
  <c r="D106" i="5"/>
  <c r="D105" i="5"/>
  <c r="D104" i="5"/>
  <c r="D103" i="5"/>
  <c r="D102" i="5"/>
  <c r="D101" i="5"/>
  <c r="D100" i="5"/>
  <c r="D99" i="5"/>
  <c r="D98" i="5"/>
  <c r="D97" i="5"/>
  <c r="D96" i="5"/>
  <c r="D95" i="5"/>
  <c r="D94" i="5"/>
  <c r="D93" i="5"/>
  <c r="D92" i="5"/>
  <c r="D91" i="5"/>
  <c r="D90" i="5"/>
  <c r="D89" i="5"/>
  <c r="D88" i="5"/>
  <c r="D87" i="5"/>
  <c r="D86" i="5"/>
  <c r="D85" i="5"/>
  <c r="D84" i="5"/>
  <c r="D83" i="5"/>
  <c r="D82" i="5"/>
  <c r="D81" i="5"/>
  <c r="D80" i="5"/>
  <c r="D79" i="5"/>
  <c r="D78" i="5"/>
  <c r="D77" i="5"/>
  <c r="D76" i="5"/>
  <c r="D75" i="5"/>
  <c r="D74" i="5"/>
  <c r="D73" i="5"/>
  <c r="D72" i="5"/>
  <c r="D71" i="5"/>
  <c r="D70" i="5"/>
  <c r="D69" i="5"/>
  <c r="D68" i="5"/>
  <c r="D67" i="5"/>
  <c r="D66" i="5"/>
  <c r="D65" i="5"/>
  <c r="D64" i="5"/>
  <c r="D63" i="5"/>
  <c r="D62" i="5"/>
  <c r="D61" i="5"/>
  <c r="D60" i="5"/>
  <c r="D59" i="5"/>
  <c r="D58" i="5"/>
  <c r="D57" i="5"/>
  <c r="D56" i="5"/>
  <c r="D55" i="5"/>
  <c r="D54" i="5"/>
  <c r="D53"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164" i="4"/>
  <c r="D163" i="4"/>
  <c r="D162" i="4"/>
  <c r="D161" i="4"/>
  <c r="D160" i="4"/>
  <c r="D159" i="4"/>
  <c r="D158" i="4"/>
  <c r="D157" i="4"/>
  <c r="D156" i="4"/>
  <c r="D155" i="4"/>
  <c r="D154" i="4"/>
  <c r="D153" i="4"/>
  <c r="D152" i="4"/>
  <c r="D151" i="4"/>
  <c r="D150" i="4"/>
  <c r="D149" i="4"/>
  <c r="D148" i="4"/>
  <c r="D147" i="4"/>
  <c r="D146" i="4"/>
  <c r="D145" i="4"/>
  <c r="D144" i="4"/>
  <c r="D143" i="4"/>
  <c r="D142" i="4"/>
  <c r="D141" i="4"/>
  <c r="D140" i="4"/>
  <c r="D139" i="4"/>
  <c r="D138" i="4"/>
  <c r="D137" i="4"/>
  <c r="D136" i="4"/>
  <c r="D135" i="4"/>
  <c r="D134" i="4"/>
  <c r="D133" i="4"/>
  <c r="D132" i="4"/>
  <c r="D131" i="4"/>
  <c r="D130" i="4"/>
  <c r="D129" i="4"/>
  <c r="D128" i="4"/>
  <c r="D127" i="4"/>
  <c r="D126" i="4"/>
  <c r="D125" i="4"/>
  <c r="D124" i="4"/>
  <c r="D123" i="4"/>
  <c r="D122" i="4"/>
  <c r="D121" i="4"/>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D81" i="4"/>
  <c r="D80" i="4"/>
  <c r="D79" i="4"/>
  <c r="D78" i="4"/>
  <c r="D77" i="4"/>
  <c r="D76" i="4"/>
  <c r="D75" i="4"/>
  <c r="D74" i="4"/>
  <c r="D73" i="4"/>
  <c r="D72" i="4"/>
  <c r="D71" i="4"/>
  <c r="D70" i="4"/>
  <c r="D69" i="4"/>
  <c r="D68" i="4"/>
  <c r="D67" i="4"/>
  <c r="D66" i="4"/>
  <c r="D65" i="4"/>
  <c r="D64" i="4"/>
  <c r="D63" i="4"/>
  <c r="D62" i="4"/>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D30" i="4"/>
  <c r="D29" i="4"/>
  <c r="D28" i="4"/>
  <c r="D27" i="4"/>
  <c r="D26" i="4"/>
  <c r="D25" i="4"/>
  <c r="D24" i="4"/>
  <c r="D23" i="4"/>
  <c r="D22" i="4"/>
  <c r="D21" i="4"/>
  <c r="D20" i="4"/>
  <c r="D19" i="4"/>
  <c r="D18" i="4"/>
  <c r="D17" i="4"/>
  <c r="D16" i="4"/>
  <c r="D15" i="4"/>
  <c r="D14" i="4"/>
  <c r="D13" i="4"/>
  <c r="D12" i="4"/>
  <c r="D11" i="4"/>
  <c r="D10" i="4"/>
  <c r="D9" i="4"/>
  <c r="D8" i="4"/>
  <c r="D7" i="4"/>
  <c r="D6" i="4"/>
  <c r="D5" i="4"/>
  <c r="H164" i="6"/>
  <c r="H163" i="6"/>
  <c r="H162" i="6"/>
  <c r="H161" i="6"/>
  <c r="H160" i="6"/>
  <c r="H159" i="6"/>
  <c r="H158" i="6"/>
  <c r="H157" i="6"/>
  <c r="H156" i="6"/>
  <c r="H155" i="6"/>
  <c r="H154" i="6"/>
  <c r="H153" i="6"/>
  <c r="H152" i="6"/>
  <c r="H151" i="6"/>
  <c r="H150" i="6"/>
  <c r="H149" i="6"/>
  <c r="H148" i="6"/>
  <c r="H147" i="6"/>
  <c r="H146" i="6"/>
  <c r="H145" i="6"/>
  <c r="H144" i="6"/>
  <c r="H143" i="6"/>
  <c r="H142" i="6"/>
  <c r="H141" i="6"/>
  <c r="H140" i="6"/>
  <c r="H139" i="6"/>
  <c r="H138"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2" i="6"/>
  <c r="H111"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6" i="6"/>
  <c r="H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5" i="6"/>
  <c r="F164" i="5"/>
  <c r="F163" i="5"/>
  <c r="F162" i="5"/>
  <c r="F161" i="5"/>
  <c r="F160" i="5"/>
  <c r="F159" i="5"/>
  <c r="F158" i="5"/>
  <c r="F157" i="5"/>
  <c r="F156" i="5"/>
  <c r="F155" i="5"/>
  <c r="F154" i="5"/>
  <c r="F153" i="5"/>
  <c r="F152" i="5"/>
  <c r="F151" i="5"/>
  <c r="F150" i="5"/>
  <c r="F149" i="5"/>
  <c r="F148" i="5"/>
  <c r="F147" i="5"/>
  <c r="F146" i="5"/>
  <c r="F145" i="5"/>
  <c r="F144" i="5"/>
  <c r="F143" i="5"/>
  <c r="F142" i="5"/>
  <c r="F141" i="5"/>
  <c r="F140" i="5"/>
  <c r="F139" i="5"/>
  <c r="F138" i="5"/>
  <c r="F137" i="5"/>
  <c r="F136" i="5"/>
  <c r="F135" i="5"/>
  <c r="F134" i="5"/>
  <c r="F133" i="5"/>
  <c r="F132" i="5"/>
  <c r="F131" i="5"/>
  <c r="F130" i="5"/>
  <c r="F129" i="5"/>
  <c r="F128" i="5"/>
  <c r="F127" i="5"/>
  <c r="F126" i="5"/>
  <c r="F125" i="5"/>
  <c r="F124" i="5"/>
  <c r="F123" i="5"/>
  <c r="F122" i="5"/>
  <c r="F121" i="5"/>
  <c r="F120" i="5"/>
  <c r="F119" i="5"/>
  <c r="F118" i="5"/>
  <c r="F117" i="5"/>
  <c r="F116" i="5"/>
  <c r="F115" i="5"/>
  <c r="F114" i="5"/>
  <c r="F113" i="5"/>
  <c r="F112" i="5"/>
  <c r="F111" i="5"/>
  <c r="F110" i="5"/>
  <c r="F109" i="5"/>
  <c r="F108" i="5"/>
  <c r="F107" i="5"/>
  <c r="F106" i="5"/>
  <c r="F105" i="5"/>
  <c r="F104" i="5"/>
  <c r="F103" i="5"/>
  <c r="F102" i="5"/>
  <c r="F101" i="5"/>
  <c r="F100" i="5"/>
  <c r="F99" i="5"/>
  <c r="F98" i="5"/>
  <c r="F97" i="5"/>
  <c r="F96" i="5"/>
  <c r="F95" i="5"/>
  <c r="F94" i="5"/>
  <c r="F93" i="5"/>
  <c r="F92" i="5"/>
  <c r="F91" i="5"/>
  <c r="F90" i="5"/>
  <c r="F89" i="5"/>
  <c r="F88" i="5"/>
  <c r="F87" i="5"/>
  <c r="F86" i="5"/>
  <c r="F85" i="5"/>
  <c r="F84" i="5"/>
  <c r="F83" i="5"/>
  <c r="F82" i="5"/>
  <c r="F81" i="5"/>
  <c r="F80" i="5"/>
  <c r="F79" i="5"/>
  <c r="F78" i="5"/>
  <c r="F77" i="5"/>
  <c r="F76" i="5"/>
  <c r="F75" i="5"/>
  <c r="F74" i="5"/>
  <c r="F73" i="5"/>
  <c r="F72" i="5"/>
  <c r="F71" i="5"/>
  <c r="F70" i="5"/>
  <c r="F69" i="5"/>
  <c r="F68" i="5"/>
  <c r="F67" i="5"/>
  <c r="F66" i="5"/>
  <c r="F65" i="5"/>
  <c r="F64" i="5"/>
  <c r="F63" i="5"/>
  <c r="F62" i="5"/>
  <c r="F61" i="5"/>
  <c r="F60" i="5"/>
  <c r="F59" i="5"/>
  <c r="F58" i="5"/>
  <c r="F57" i="5"/>
  <c r="F56" i="5"/>
  <c r="F55" i="5"/>
  <c r="F54" i="5"/>
  <c r="F53" i="5"/>
  <c r="F52" i="5"/>
  <c r="F51" i="5"/>
  <c r="F50" i="5"/>
  <c r="F49" i="5"/>
  <c r="F48" i="5"/>
  <c r="F47" i="5"/>
  <c r="F46" i="5"/>
  <c r="F45" i="5"/>
  <c r="F44" i="5"/>
  <c r="F43" i="5"/>
  <c r="F42" i="5"/>
  <c r="F41" i="5"/>
  <c r="F40" i="5"/>
  <c r="F39" i="5"/>
  <c r="F38" i="5"/>
  <c r="F37" i="5"/>
  <c r="F36" i="5"/>
  <c r="F35" i="5"/>
  <c r="F34" i="5"/>
  <c r="F33" i="5"/>
  <c r="F32" i="5"/>
  <c r="F31" i="5"/>
  <c r="F30" i="5"/>
  <c r="F29" i="5"/>
  <c r="F28" i="5"/>
  <c r="F27" i="5"/>
  <c r="F26" i="5"/>
  <c r="F25" i="5"/>
  <c r="F24" i="5"/>
  <c r="F23" i="5"/>
  <c r="F22" i="5"/>
  <c r="F21" i="5"/>
  <c r="F20" i="5"/>
  <c r="F19" i="5"/>
  <c r="F18" i="5"/>
  <c r="F17" i="5"/>
  <c r="F16" i="5"/>
  <c r="F15" i="5"/>
  <c r="F14" i="5"/>
  <c r="F13" i="5"/>
  <c r="F12" i="5"/>
  <c r="F11" i="5"/>
  <c r="F10" i="5"/>
  <c r="F9" i="5"/>
  <c r="F8" i="5"/>
  <c r="F7" i="5"/>
  <c r="F6" i="5"/>
  <c r="F5" i="5"/>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3" i="4"/>
  <c r="F132" i="4"/>
  <c r="F131" i="4"/>
  <c r="F130" i="4"/>
  <c r="F129" i="4"/>
  <c r="F128" i="4"/>
  <c r="F127" i="4"/>
  <c r="F126" i="4"/>
  <c r="F125" i="4"/>
  <c r="F124" i="4"/>
  <c r="F123" i="4"/>
  <c r="F122" i="4"/>
  <c r="F121" i="4"/>
  <c r="F120" i="4"/>
  <c r="F119" i="4"/>
  <c r="F118" i="4"/>
  <c r="F117" i="4"/>
  <c r="F116" i="4"/>
  <c r="F115" i="4"/>
  <c r="F114"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F7" i="4"/>
  <c r="F6" i="4"/>
  <c r="F5" i="4"/>
  <c r="L165" i="3"/>
  <c r="K165" i="3"/>
  <c r="AT163" i="5" l="1"/>
  <c r="AT158" i="5"/>
  <c r="AT14" i="5"/>
  <c r="AT160" i="5"/>
  <c r="AT156" i="5"/>
  <c r="AT152" i="5"/>
  <c r="AT148" i="5"/>
  <c r="AT144" i="5"/>
  <c r="AT140" i="5"/>
  <c r="AT136" i="5"/>
  <c r="AT132" i="5"/>
  <c r="AT128" i="5"/>
  <c r="AT124" i="5"/>
  <c r="AT120" i="5"/>
  <c r="AT116" i="5"/>
  <c r="AT112" i="5"/>
  <c r="AT108" i="5"/>
  <c r="AT104" i="5"/>
  <c r="AT100" i="5"/>
  <c r="AT96" i="5"/>
  <c r="AT92" i="5"/>
  <c r="AT88" i="5"/>
  <c r="AT84" i="5"/>
  <c r="AT80" i="5"/>
  <c r="AT76" i="5"/>
  <c r="AT72" i="5"/>
  <c r="BK153" i="4"/>
  <c r="BK137" i="4"/>
  <c r="BK121" i="4"/>
  <c r="BK105" i="4"/>
  <c r="BK73" i="4"/>
  <c r="BK41" i="4"/>
  <c r="BK9" i="4"/>
  <c r="BK164" i="4"/>
  <c r="BK163" i="4"/>
  <c r="BK147" i="4"/>
  <c r="BK131" i="4"/>
  <c r="BK115" i="4"/>
  <c r="BK99" i="4"/>
  <c r="BK83" i="4"/>
  <c r="BK51" i="4"/>
  <c r="BK19" i="4"/>
  <c r="BK158" i="4"/>
  <c r="BK142" i="4"/>
  <c r="BK126" i="4"/>
  <c r="BK110" i="4"/>
  <c r="BK94" i="4"/>
  <c r="BK78" i="4"/>
  <c r="BK62" i="4"/>
  <c r="BK46" i="4"/>
  <c r="BK30" i="4"/>
  <c r="BK14" i="4"/>
  <c r="BK159" i="4"/>
  <c r="BK155" i="4"/>
  <c r="BK151" i="4"/>
  <c r="BK143" i="4"/>
  <c r="BK139" i="4"/>
  <c r="BK135" i="4"/>
  <c r="BK127" i="4"/>
  <c r="BK123" i="4"/>
  <c r="BK119" i="4"/>
  <c r="BK111" i="4"/>
  <c r="BK107" i="4"/>
  <c r="BK103" i="4"/>
  <c r="BK95" i="4"/>
  <c r="BK91" i="4"/>
  <c r="BK87" i="4"/>
  <c r="BK79" i="4"/>
  <c r="BK75" i="4"/>
  <c r="BK71" i="4"/>
  <c r="BK63" i="4"/>
  <c r="BK59" i="4"/>
  <c r="BK55" i="4"/>
  <c r="BK47" i="4"/>
  <c r="BK43" i="4"/>
  <c r="BK39" i="4"/>
  <c r="BK31" i="4"/>
  <c r="BK27" i="4"/>
  <c r="BK23" i="4"/>
  <c r="BK15" i="4"/>
  <c r="BK11" i="4"/>
  <c r="BK162" i="4"/>
  <c r="BK25" i="4"/>
  <c r="BK67" i="4"/>
  <c r="BJ165" i="4"/>
  <c r="BK149" i="4"/>
  <c r="BK133" i="4"/>
  <c r="BK117" i="4"/>
  <c r="BK101" i="4"/>
  <c r="BK85" i="4"/>
  <c r="BK69" i="4"/>
  <c r="BK53" i="4"/>
  <c r="BK37" i="4"/>
  <c r="BK21" i="4"/>
  <c r="BK35" i="4"/>
  <c r="BK57" i="4"/>
  <c r="AS165" i="4"/>
  <c r="U162" i="8"/>
  <c r="U114" i="8"/>
  <c r="U102" i="8"/>
  <c r="U86" i="8"/>
  <c r="U66" i="8"/>
  <c r="U46" i="8"/>
  <c r="U38" i="8"/>
  <c r="U22" i="8"/>
  <c r="U18" i="8"/>
  <c r="U6" i="8"/>
  <c r="BK5" i="4"/>
  <c r="BK10" i="4"/>
  <c r="BK26" i="4"/>
  <c r="BK42" i="4"/>
  <c r="BK58" i="4"/>
  <c r="BK74" i="4"/>
  <c r="BK90" i="4"/>
  <c r="BK106" i="4"/>
  <c r="BK122" i="4"/>
  <c r="BK138" i="4"/>
  <c r="BK154" i="4"/>
  <c r="AR8" i="6"/>
  <c r="AR13" i="6"/>
  <c r="AR19" i="6"/>
  <c r="AR24" i="6"/>
  <c r="AR29" i="6"/>
  <c r="AR36" i="6"/>
  <c r="AR44" i="6"/>
  <c r="AR52" i="6"/>
  <c r="AR60" i="6"/>
  <c r="AR68" i="6"/>
  <c r="AR76" i="6"/>
  <c r="AR84" i="6"/>
  <c r="AR92" i="6"/>
  <c r="AR100" i="6"/>
  <c r="AR108" i="6"/>
  <c r="AR116" i="6"/>
  <c r="AR124" i="6"/>
  <c r="AR132" i="6"/>
  <c r="AR140" i="6"/>
  <c r="AR148" i="6"/>
  <c r="AR156" i="6"/>
  <c r="T165" i="8"/>
  <c r="U161" i="8"/>
  <c r="U157" i="8"/>
  <c r="U153" i="8"/>
  <c r="U149" i="8"/>
  <c r="U145" i="8"/>
  <c r="AT94" i="5"/>
  <c r="AT30" i="5"/>
  <c r="U158" i="8"/>
  <c r="U146" i="8"/>
  <c r="U138" i="8"/>
  <c r="U134" i="8"/>
  <c r="U122" i="8"/>
  <c r="U118" i="8"/>
  <c r="U106" i="8"/>
  <c r="U94" i="8"/>
  <c r="U78" i="8"/>
  <c r="U70" i="8"/>
  <c r="U62" i="8"/>
  <c r="U54" i="8"/>
  <c r="U34" i="8"/>
  <c r="U26" i="8"/>
  <c r="U14" i="8"/>
  <c r="AQ11" i="6"/>
  <c r="BK160" i="4"/>
  <c r="BK156" i="4"/>
  <c r="BK152" i="4"/>
  <c r="BK148" i="4"/>
  <c r="BK144" i="4"/>
  <c r="BK140" i="4"/>
  <c r="BK136" i="4"/>
  <c r="BK132" i="4"/>
  <c r="BK128" i="4"/>
  <c r="BK124" i="4"/>
  <c r="BK120" i="4"/>
  <c r="BK116" i="4"/>
  <c r="BK112" i="4"/>
  <c r="BK108" i="4"/>
  <c r="BK104" i="4"/>
  <c r="BK100" i="4"/>
  <c r="BK96" i="4"/>
  <c r="BK92" i="4"/>
  <c r="BK88" i="4"/>
  <c r="BK84" i="4"/>
  <c r="BK80" i="4"/>
  <c r="BK76" i="4"/>
  <c r="BK72" i="4"/>
  <c r="BK68" i="4"/>
  <c r="BK64" i="4"/>
  <c r="BK60" i="4"/>
  <c r="BK56" i="4"/>
  <c r="BK52" i="4"/>
  <c r="BK48" i="4"/>
  <c r="BK44" i="4"/>
  <c r="BK40" i="4"/>
  <c r="BK36" i="4"/>
  <c r="BK32" i="4"/>
  <c r="BK28" i="4"/>
  <c r="BK24" i="4"/>
  <c r="BK20" i="4"/>
  <c r="BK16" i="4"/>
  <c r="BK12" i="4"/>
  <c r="BK8" i="4"/>
  <c r="BK6" i="4"/>
  <c r="BK17" i="4"/>
  <c r="BK22" i="4"/>
  <c r="BK33" i="4"/>
  <c r="BK38" i="4"/>
  <c r="BK49" i="4"/>
  <c r="BK54" i="4"/>
  <c r="BK65" i="4"/>
  <c r="BK70" i="4"/>
  <c r="BK81" i="4"/>
  <c r="BK86" i="4"/>
  <c r="BK97" i="4"/>
  <c r="BK102" i="4"/>
  <c r="BK113" i="4"/>
  <c r="BK118" i="4"/>
  <c r="BK129" i="4"/>
  <c r="BK134" i="4"/>
  <c r="BK145" i="4"/>
  <c r="BK150" i="4"/>
  <c r="BK161" i="4"/>
  <c r="AR9" i="6"/>
  <c r="AR15" i="6"/>
  <c r="AR20" i="6"/>
  <c r="AR25" i="6"/>
  <c r="AR31" i="6"/>
  <c r="AR39" i="6"/>
  <c r="AR47" i="6"/>
  <c r="AR55" i="6"/>
  <c r="AR63" i="6"/>
  <c r="AR71" i="6"/>
  <c r="AR79" i="6"/>
  <c r="AR87" i="6"/>
  <c r="AR95" i="6"/>
  <c r="AR103" i="6"/>
  <c r="AR111" i="6"/>
  <c r="AR119" i="6"/>
  <c r="AR127" i="6"/>
  <c r="AR135" i="6"/>
  <c r="AR143" i="6"/>
  <c r="AR151" i="6"/>
  <c r="AR159" i="6"/>
  <c r="AT68" i="5"/>
  <c r="AT64" i="5"/>
  <c r="AT60" i="5"/>
  <c r="AT56" i="5"/>
  <c r="AT52" i="5"/>
  <c r="AT48" i="5"/>
  <c r="AT44" i="5"/>
  <c r="AT40" i="5"/>
  <c r="AT36" i="5"/>
  <c r="AT32" i="5"/>
  <c r="AT28" i="5"/>
  <c r="AT24" i="5"/>
  <c r="AT20" i="5"/>
  <c r="AT16" i="5"/>
  <c r="AT12" i="5"/>
  <c r="AT8" i="5"/>
  <c r="AT142" i="5"/>
  <c r="AT78" i="5"/>
  <c r="U154" i="8"/>
  <c r="U150" i="8"/>
  <c r="U142" i="8"/>
  <c r="U130" i="8"/>
  <c r="U126" i="8"/>
  <c r="U110" i="8"/>
  <c r="U98" i="8"/>
  <c r="U90" i="8"/>
  <c r="U82" i="8"/>
  <c r="U74" i="8"/>
  <c r="U58" i="8"/>
  <c r="U50" i="8"/>
  <c r="U42" i="8"/>
  <c r="U30" i="8"/>
  <c r="U10" i="8"/>
  <c r="AQ163" i="6"/>
  <c r="AR163" i="6"/>
  <c r="AR162" i="6"/>
  <c r="AR158" i="6"/>
  <c r="AR154" i="6"/>
  <c r="AR150" i="6"/>
  <c r="AR146" i="6"/>
  <c r="AR142" i="6"/>
  <c r="AR138" i="6"/>
  <c r="AR134" i="6"/>
  <c r="AR130" i="6"/>
  <c r="AR126" i="6"/>
  <c r="AR122" i="6"/>
  <c r="AR118" i="6"/>
  <c r="AR114" i="6"/>
  <c r="AR110" i="6"/>
  <c r="AR106" i="6"/>
  <c r="AR102" i="6"/>
  <c r="AR98" i="6"/>
  <c r="AR94" i="6"/>
  <c r="AR90" i="6"/>
  <c r="AR86" i="6"/>
  <c r="AR82" i="6"/>
  <c r="AR78" i="6"/>
  <c r="AR74" i="6"/>
  <c r="AR70" i="6"/>
  <c r="AR66" i="6"/>
  <c r="AR62" i="6"/>
  <c r="AR58" i="6"/>
  <c r="AR54" i="6"/>
  <c r="AR50" i="6"/>
  <c r="AR46" i="6"/>
  <c r="AR42" i="6"/>
  <c r="AR38" i="6"/>
  <c r="AR34" i="6"/>
  <c r="AR30" i="6"/>
  <c r="AR26" i="6"/>
  <c r="AR22" i="6"/>
  <c r="AR18" i="6"/>
  <c r="AR14" i="6"/>
  <c r="AR10" i="6"/>
  <c r="AR6" i="6"/>
  <c r="AR161" i="6"/>
  <c r="AR157" i="6"/>
  <c r="AR153" i="6"/>
  <c r="AR149" i="6"/>
  <c r="AR145" i="6"/>
  <c r="AR141" i="6"/>
  <c r="AR137" i="6"/>
  <c r="AR133" i="6"/>
  <c r="AR129" i="6"/>
  <c r="AR125" i="6"/>
  <c r="AR121" i="6"/>
  <c r="AR117" i="6"/>
  <c r="AR113" i="6"/>
  <c r="AR109" i="6"/>
  <c r="AR105" i="6"/>
  <c r="AR101" i="6"/>
  <c r="AR97" i="6"/>
  <c r="AR93" i="6"/>
  <c r="AR89" i="6"/>
  <c r="AR85" i="6"/>
  <c r="AR81" i="6"/>
  <c r="AR77" i="6"/>
  <c r="AR73" i="6"/>
  <c r="AR69" i="6"/>
  <c r="AR65" i="6"/>
  <c r="AR61" i="6"/>
  <c r="AR57" i="6"/>
  <c r="AR53" i="6"/>
  <c r="AR49" i="6"/>
  <c r="AR45" i="6"/>
  <c r="AR41" i="6"/>
  <c r="AR37" i="6"/>
  <c r="AR33" i="6"/>
  <c r="BK7" i="4"/>
  <c r="BK13" i="4"/>
  <c r="BK18" i="4"/>
  <c r="BK29" i="4"/>
  <c r="BK34" i="4"/>
  <c r="BK45" i="4"/>
  <c r="BK50" i="4"/>
  <c r="BK61" i="4"/>
  <c r="BK66" i="4"/>
  <c r="BK77" i="4"/>
  <c r="BK82" i="4"/>
  <c r="BK93" i="4"/>
  <c r="BK98" i="4"/>
  <c r="BK109" i="4"/>
  <c r="BK114" i="4"/>
  <c r="BK125" i="4"/>
  <c r="BK130" i="4"/>
  <c r="BK141" i="4"/>
  <c r="BK146" i="4"/>
  <c r="BK157" i="4"/>
  <c r="AR5" i="6"/>
  <c r="AR16" i="6"/>
  <c r="AR21" i="6"/>
  <c r="AR27" i="6"/>
  <c r="AR32" i="6"/>
  <c r="AR40" i="6"/>
  <c r="AR48" i="6"/>
  <c r="AR56" i="6"/>
  <c r="AR64" i="6"/>
  <c r="AR72" i="6"/>
  <c r="AR80" i="6"/>
  <c r="AR88" i="6"/>
  <c r="AR96" i="6"/>
  <c r="AR104" i="6"/>
  <c r="AR112" i="6"/>
  <c r="AR120" i="6"/>
  <c r="AR128" i="6"/>
  <c r="AR136" i="6"/>
  <c r="AR144" i="6"/>
  <c r="AR152" i="6"/>
  <c r="AR160" i="6"/>
  <c r="AT159" i="5"/>
  <c r="AT155" i="5"/>
  <c r="AT151" i="5"/>
  <c r="AT147" i="5"/>
  <c r="AT143" i="5"/>
  <c r="AT139" i="5"/>
  <c r="AT135" i="5"/>
  <c r="AT131" i="5"/>
  <c r="AT127" i="5"/>
  <c r="AT123" i="5"/>
  <c r="AT119" i="5"/>
  <c r="AT115" i="5"/>
  <c r="AT126" i="5"/>
  <c r="AT62" i="5"/>
  <c r="AT111" i="5"/>
  <c r="AT107" i="5"/>
  <c r="AT103" i="5"/>
  <c r="AT99" i="5"/>
  <c r="AT95" i="5"/>
  <c r="AT91" i="5"/>
  <c r="AT87" i="5"/>
  <c r="AT83" i="5"/>
  <c r="AT79" i="5"/>
  <c r="AT75" i="5"/>
  <c r="AT71" i="5"/>
  <c r="AT67" i="5"/>
  <c r="AT63" i="5"/>
  <c r="AT59" i="5"/>
  <c r="AT55" i="5"/>
  <c r="AT51" i="5"/>
  <c r="AT47" i="5"/>
  <c r="AT43" i="5"/>
  <c r="AT39" i="5"/>
  <c r="AT35" i="5"/>
  <c r="AT31" i="5"/>
  <c r="AT27" i="5"/>
  <c r="AT23" i="5"/>
  <c r="AT19" i="5"/>
  <c r="AT15" i="5"/>
  <c r="AT11" i="5"/>
  <c r="AT7" i="5"/>
  <c r="AT154" i="5"/>
  <c r="AT138" i="5"/>
  <c r="AT122" i="5"/>
  <c r="AT106" i="5"/>
  <c r="AT90" i="5"/>
  <c r="AT74" i="5"/>
  <c r="AT58" i="5"/>
  <c r="AT42" i="5"/>
  <c r="AT26" i="5"/>
  <c r="AT10" i="5"/>
  <c r="U164" i="8"/>
  <c r="U160" i="8"/>
  <c r="U156" i="8"/>
  <c r="U152" i="8"/>
  <c r="U148" i="8"/>
  <c r="U144" i="8"/>
  <c r="U140" i="8"/>
  <c r="U136" i="8"/>
  <c r="U132" i="8"/>
  <c r="U128" i="8"/>
  <c r="U124" i="8"/>
  <c r="U120" i="8"/>
  <c r="U116" i="8"/>
  <c r="U112" i="8"/>
  <c r="U108" i="8"/>
  <c r="U104" i="8"/>
  <c r="U100" i="8"/>
  <c r="U96" i="8"/>
  <c r="U92" i="8"/>
  <c r="U88" i="8"/>
  <c r="U84" i="8"/>
  <c r="U80" i="8"/>
  <c r="U76" i="8"/>
  <c r="U72" i="8"/>
  <c r="U68" i="8"/>
  <c r="U64" i="8"/>
  <c r="U60" i="8"/>
  <c r="U56" i="8"/>
  <c r="U52" i="8"/>
  <c r="U48" i="8"/>
  <c r="U44" i="8"/>
  <c r="U40" i="8"/>
  <c r="U36" i="8"/>
  <c r="U32" i="8"/>
  <c r="U28" i="8"/>
  <c r="U24" i="8"/>
  <c r="U20" i="8"/>
  <c r="U16" i="8"/>
  <c r="U12" i="8"/>
  <c r="U8" i="8"/>
  <c r="AT150" i="5"/>
  <c r="AT134" i="5"/>
  <c r="AT118" i="5"/>
  <c r="AT102" i="5"/>
  <c r="AT86" i="5"/>
  <c r="AT70" i="5"/>
  <c r="AT54" i="5"/>
  <c r="AT38" i="5"/>
  <c r="AT22" i="5"/>
  <c r="AT6" i="5"/>
  <c r="AS165" i="5"/>
  <c r="AT161" i="5"/>
  <c r="AT157" i="5"/>
  <c r="AT153" i="5"/>
  <c r="AT149" i="5"/>
  <c r="AT145" i="5"/>
  <c r="AT141" i="5"/>
  <c r="AT137" i="5"/>
  <c r="AT133" i="5"/>
  <c r="AT129" i="5"/>
  <c r="AT125" i="5"/>
  <c r="AT121" i="5"/>
  <c r="AT117" i="5"/>
  <c r="AT113" i="5"/>
  <c r="AT109" i="5"/>
  <c r="AT105" i="5"/>
  <c r="AT101" i="5"/>
  <c r="AT97" i="5"/>
  <c r="AT93" i="5"/>
  <c r="AT89" i="5"/>
  <c r="AT85" i="5"/>
  <c r="AT81" i="5"/>
  <c r="AT77" i="5"/>
  <c r="AT73" i="5"/>
  <c r="AT69" i="5"/>
  <c r="AT65" i="5"/>
  <c r="AT61" i="5"/>
  <c r="AT57" i="5"/>
  <c r="AT53" i="5"/>
  <c r="AT49" i="5"/>
  <c r="AT45" i="5"/>
  <c r="AT41" i="5"/>
  <c r="AT37" i="5"/>
  <c r="AT33" i="5"/>
  <c r="AT29" i="5"/>
  <c r="AT25" i="5"/>
  <c r="AT21" i="5"/>
  <c r="AT17" i="5"/>
  <c r="AT13" i="5"/>
  <c r="AT9" i="5"/>
  <c r="AT162" i="5"/>
  <c r="AT146" i="5"/>
  <c r="AT130" i="5"/>
  <c r="AT114" i="5"/>
  <c r="AT98" i="5"/>
  <c r="AT82" i="5"/>
  <c r="AT66" i="5"/>
  <c r="AT50" i="5"/>
  <c r="AT34" i="5"/>
  <c r="AT18" i="5"/>
  <c r="U141" i="8"/>
  <c r="U137" i="8"/>
  <c r="U133" i="8"/>
  <c r="U129" i="8"/>
  <c r="U125" i="8"/>
  <c r="U121" i="8"/>
  <c r="U117" i="8"/>
  <c r="U113" i="8"/>
  <c r="U109" i="8"/>
  <c r="U105" i="8"/>
  <c r="U101" i="8"/>
  <c r="U97" i="8"/>
  <c r="U93" i="8"/>
  <c r="U89" i="8"/>
  <c r="U85" i="8"/>
  <c r="U81" i="8"/>
  <c r="U77" i="8"/>
  <c r="U73" i="8"/>
  <c r="U69" i="8"/>
  <c r="U65" i="8"/>
  <c r="U61" i="8"/>
  <c r="U57" i="8"/>
  <c r="U53" i="8"/>
  <c r="U49" i="8"/>
  <c r="U45" i="8"/>
  <c r="U41" i="8"/>
  <c r="U37" i="8"/>
  <c r="U33" i="8"/>
  <c r="U29" i="8"/>
  <c r="U25" i="8"/>
  <c r="U21" i="8"/>
  <c r="U17" i="8"/>
  <c r="U13" i="8"/>
  <c r="U9" i="8"/>
  <c r="U163" i="8"/>
  <c r="U159" i="8"/>
  <c r="U155" i="8"/>
  <c r="U151" i="8"/>
  <c r="U147" i="8"/>
  <c r="U143" i="8"/>
  <c r="U139" i="8"/>
  <c r="U135" i="8"/>
  <c r="U131" i="8"/>
  <c r="U127" i="8"/>
  <c r="U123" i="8"/>
  <c r="U119" i="8"/>
  <c r="U115" i="8"/>
  <c r="U111" i="8"/>
  <c r="U107" i="8"/>
  <c r="U103" i="8"/>
  <c r="U99" i="8"/>
  <c r="U95" i="8"/>
  <c r="U91" i="8"/>
  <c r="U87" i="8"/>
  <c r="U83" i="8"/>
  <c r="U79" i="8"/>
  <c r="U75" i="8"/>
  <c r="U71" i="8"/>
  <c r="U67" i="8"/>
  <c r="U63" i="8"/>
  <c r="U59" i="8"/>
  <c r="U55" i="8"/>
  <c r="U51" i="8"/>
  <c r="U47" i="8"/>
  <c r="U43" i="8"/>
  <c r="U39" i="8"/>
  <c r="U35" i="8"/>
  <c r="U31" i="8"/>
  <c r="U27" i="8"/>
  <c r="U23" i="8"/>
  <c r="U19" i="8"/>
  <c r="U15" i="8"/>
  <c r="U11" i="8"/>
  <c r="U7" i="8"/>
  <c r="U5" i="8"/>
  <c r="AP165" i="6"/>
  <c r="AJ164" i="5"/>
  <c r="AJ163" i="5"/>
  <c r="AJ162" i="5"/>
  <c r="AJ161" i="5"/>
  <c r="AJ160" i="5"/>
  <c r="AJ159" i="5"/>
  <c r="AJ158" i="5"/>
  <c r="AJ157" i="5"/>
  <c r="AJ156" i="5"/>
  <c r="AJ155" i="5"/>
  <c r="AJ154" i="5"/>
  <c r="AJ153" i="5"/>
  <c r="AJ152" i="5"/>
  <c r="AJ151" i="5"/>
  <c r="AJ150" i="5"/>
  <c r="AJ149" i="5"/>
  <c r="AJ148" i="5"/>
  <c r="AJ147" i="5"/>
  <c r="AJ146" i="5"/>
  <c r="AJ145" i="5"/>
  <c r="AJ144" i="5"/>
  <c r="AJ143" i="5"/>
  <c r="AJ142" i="5"/>
  <c r="AJ141" i="5"/>
  <c r="AJ140" i="5"/>
  <c r="AJ139" i="5"/>
  <c r="AJ138" i="5"/>
  <c r="AJ137" i="5"/>
  <c r="AJ136" i="5"/>
  <c r="AJ135" i="5"/>
  <c r="AJ134" i="5"/>
  <c r="AJ133" i="5"/>
  <c r="AJ132" i="5"/>
  <c r="AJ131" i="5"/>
  <c r="AJ130" i="5"/>
  <c r="AJ129" i="5"/>
  <c r="AJ128" i="5"/>
  <c r="AJ127" i="5"/>
  <c r="AJ126" i="5"/>
  <c r="AJ125" i="5"/>
  <c r="AJ124" i="5"/>
  <c r="AJ123" i="5"/>
  <c r="AJ122" i="5"/>
  <c r="AJ121" i="5"/>
  <c r="AJ120" i="5"/>
  <c r="AJ119" i="5"/>
  <c r="AJ118" i="5"/>
  <c r="AJ117" i="5"/>
  <c r="AJ116" i="5"/>
  <c r="AJ115" i="5"/>
  <c r="AJ114" i="5"/>
  <c r="AJ113" i="5"/>
  <c r="AJ112" i="5"/>
  <c r="AJ111" i="5"/>
  <c r="AJ110" i="5"/>
  <c r="AJ109" i="5"/>
  <c r="AJ108" i="5"/>
  <c r="AJ107" i="5"/>
  <c r="AJ106" i="5"/>
  <c r="AJ105" i="5"/>
  <c r="AJ104" i="5"/>
  <c r="AJ103" i="5"/>
  <c r="AJ102" i="5"/>
  <c r="AJ101" i="5"/>
  <c r="AJ100" i="5"/>
  <c r="AJ99" i="5"/>
  <c r="AJ98" i="5"/>
  <c r="AJ97" i="5"/>
  <c r="AJ96" i="5"/>
  <c r="AJ95" i="5"/>
  <c r="AJ94" i="5"/>
  <c r="AJ93" i="5"/>
  <c r="AJ92" i="5"/>
  <c r="AJ91" i="5"/>
  <c r="AJ90" i="5"/>
  <c r="AJ89" i="5"/>
  <c r="AJ88" i="5"/>
  <c r="AJ87" i="5"/>
  <c r="AJ86" i="5"/>
  <c r="AJ85" i="5"/>
  <c r="AJ84" i="5"/>
  <c r="AJ83" i="5"/>
  <c r="AJ82" i="5"/>
  <c r="AJ81" i="5"/>
  <c r="AJ80" i="5"/>
  <c r="AJ79" i="5"/>
  <c r="AJ78" i="5"/>
  <c r="AJ77" i="5"/>
  <c r="AJ76" i="5"/>
  <c r="AJ75" i="5"/>
  <c r="AJ74" i="5"/>
  <c r="AJ73" i="5"/>
  <c r="AJ72" i="5"/>
  <c r="AJ71" i="5"/>
  <c r="AJ70" i="5"/>
  <c r="AJ69" i="5"/>
  <c r="AJ68" i="5"/>
  <c r="AJ67" i="5"/>
  <c r="AJ66" i="5"/>
  <c r="AJ65" i="5"/>
  <c r="AJ64" i="5"/>
  <c r="AJ63" i="5"/>
  <c r="AJ62" i="5"/>
  <c r="AJ61" i="5"/>
  <c r="AJ60" i="5"/>
  <c r="AJ59" i="5"/>
  <c r="AJ58" i="5"/>
  <c r="AJ57" i="5"/>
  <c r="AJ56" i="5"/>
  <c r="AJ55" i="5"/>
  <c r="AJ54" i="5"/>
  <c r="AJ53" i="5"/>
  <c r="AJ52" i="5"/>
  <c r="AJ51" i="5"/>
  <c r="AJ50" i="5"/>
  <c r="AJ49" i="5"/>
  <c r="AJ48" i="5"/>
  <c r="AJ47" i="5"/>
  <c r="AJ46" i="5"/>
  <c r="AJ45" i="5"/>
  <c r="AJ44" i="5"/>
  <c r="AJ43" i="5"/>
  <c r="AJ42" i="5"/>
  <c r="AJ41" i="5"/>
  <c r="AJ40" i="5"/>
  <c r="AJ39" i="5"/>
  <c r="AJ38" i="5"/>
  <c r="AJ37" i="5"/>
  <c r="AJ36" i="5"/>
  <c r="AJ35" i="5"/>
  <c r="AJ34" i="5"/>
  <c r="AJ33" i="5"/>
  <c r="AJ32" i="5"/>
  <c r="AJ31" i="5"/>
  <c r="AJ30" i="5"/>
  <c r="AJ29" i="5"/>
  <c r="AJ28" i="5"/>
  <c r="AJ27" i="5"/>
  <c r="AJ26" i="5"/>
  <c r="AJ25" i="5"/>
  <c r="AJ24" i="5"/>
  <c r="AJ23" i="5"/>
  <c r="AJ22" i="5"/>
  <c r="AJ21" i="5"/>
  <c r="AJ20" i="5"/>
  <c r="AJ19" i="5"/>
  <c r="AJ18" i="5"/>
  <c r="AJ17" i="5"/>
  <c r="AJ16" i="5"/>
  <c r="AJ15" i="5"/>
  <c r="AJ14" i="5"/>
  <c r="AJ13" i="5"/>
  <c r="AJ12" i="5"/>
  <c r="AJ11" i="5"/>
  <c r="AJ10" i="5"/>
  <c r="AJ9" i="5"/>
  <c r="AJ8" i="5"/>
  <c r="AJ7" i="5"/>
  <c r="AJ6" i="5"/>
  <c r="AJ5" i="5"/>
  <c r="AJ164" i="4"/>
  <c r="AJ163" i="4"/>
  <c r="AJ162" i="4"/>
  <c r="AJ161" i="4"/>
  <c r="AJ160" i="4"/>
  <c r="AJ159" i="4"/>
  <c r="AJ158" i="4"/>
  <c r="AJ157" i="4"/>
  <c r="AJ156" i="4"/>
  <c r="AJ155" i="4"/>
  <c r="AJ154" i="4"/>
  <c r="AJ153" i="4"/>
  <c r="AJ152" i="4"/>
  <c r="AJ151" i="4"/>
  <c r="AJ150" i="4"/>
  <c r="AJ149" i="4"/>
  <c r="AJ148" i="4"/>
  <c r="AJ147" i="4"/>
  <c r="AJ146" i="4"/>
  <c r="AJ145" i="4"/>
  <c r="AJ144" i="4"/>
  <c r="AJ143" i="4"/>
  <c r="AJ142" i="4"/>
  <c r="AJ141" i="4"/>
  <c r="AJ140" i="4"/>
  <c r="AJ139" i="4"/>
  <c r="AJ138" i="4"/>
  <c r="AJ137" i="4"/>
  <c r="AJ136" i="4"/>
  <c r="AJ135" i="4"/>
  <c r="AJ134" i="4"/>
  <c r="AJ133" i="4"/>
  <c r="AJ132" i="4"/>
  <c r="AJ131" i="4"/>
  <c r="AJ130" i="4"/>
  <c r="AJ129" i="4"/>
  <c r="AJ128" i="4"/>
  <c r="AJ127" i="4"/>
  <c r="AJ126" i="4"/>
  <c r="AJ125" i="4"/>
  <c r="AJ124" i="4"/>
  <c r="AJ123" i="4"/>
  <c r="AJ122" i="4"/>
  <c r="AJ121" i="4"/>
  <c r="AJ120" i="4"/>
  <c r="AJ119" i="4"/>
  <c r="AJ118" i="4"/>
  <c r="AJ117" i="4"/>
  <c r="AJ116" i="4"/>
  <c r="AJ115" i="4"/>
  <c r="AJ114" i="4"/>
  <c r="AJ113" i="4"/>
  <c r="AJ112" i="4"/>
  <c r="AJ111" i="4"/>
  <c r="AJ110" i="4"/>
  <c r="AJ109" i="4"/>
  <c r="AJ108" i="4"/>
  <c r="AJ107" i="4"/>
  <c r="AJ106" i="4"/>
  <c r="AJ105" i="4"/>
  <c r="AJ104" i="4"/>
  <c r="AJ103" i="4"/>
  <c r="AJ102" i="4"/>
  <c r="AJ101" i="4"/>
  <c r="AJ100" i="4"/>
  <c r="AJ99" i="4"/>
  <c r="AJ98" i="4"/>
  <c r="AJ97" i="4"/>
  <c r="AJ96" i="4"/>
  <c r="AJ95" i="4"/>
  <c r="AJ94" i="4"/>
  <c r="AJ93" i="4"/>
  <c r="AJ92" i="4"/>
  <c r="AJ91" i="4"/>
  <c r="AJ90" i="4"/>
  <c r="AJ89" i="4"/>
  <c r="AJ88" i="4"/>
  <c r="AJ87" i="4"/>
  <c r="AJ86" i="4"/>
  <c r="AJ85" i="4"/>
  <c r="AJ84" i="4"/>
  <c r="AJ83" i="4"/>
  <c r="AJ82" i="4"/>
  <c r="AJ81" i="4"/>
  <c r="AJ80" i="4"/>
  <c r="AJ79" i="4"/>
  <c r="AJ78" i="4"/>
  <c r="AJ77" i="4"/>
  <c r="AJ76" i="4"/>
  <c r="AJ75" i="4"/>
  <c r="AJ74" i="4"/>
  <c r="AJ73" i="4"/>
  <c r="AJ72" i="4"/>
  <c r="AJ71" i="4"/>
  <c r="AJ70" i="4"/>
  <c r="AJ69" i="4"/>
  <c r="AJ68" i="4"/>
  <c r="AJ67" i="4"/>
  <c r="AJ66" i="4"/>
  <c r="AJ65" i="4"/>
  <c r="AJ64" i="4"/>
  <c r="AJ63" i="4"/>
  <c r="AJ62" i="4"/>
  <c r="AJ61" i="4"/>
  <c r="AJ60" i="4"/>
  <c r="AJ59" i="4"/>
  <c r="AJ58" i="4"/>
  <c r="AJ57" i="4"/>
  <c r="AJ56" i="4"/>
  <c r="AJ55" i="4"/>
  <c r="AJ54" i="4"/>
  <c r="AJ53" i="4"/>
  <c r="AJ52" i="4"/>
  <c r="AJ51" i="4"/>
  <c r="AJ50" i="4"/>
  <c r="AJ49" i="4"/>
  <c r="AJ48" i="4"/>
  <c r="AJ47" i="4"/>
  <c r="AJ46" i="4"/>
  <c r="AJ45" i="4"/>
  <c r="AJ44" i="4"/>
  <c r="AJ43" i="4"/>
  <c r="AJ42" i="4"/>
  <c r="AJ41" i="4"/>
  <c r="AJ40" i="4"/>
  <c r="AJ39" i="4"/>
  <c r="AJ38" i="4"/>
  <c r="AJ37" i="4"/>
  <c r="AJ36" i="4"/>
  <c r="AJ35" i="4"/>
  <c r="AJ34" i="4"/>
  <c r="AJ33" i="4"/>
  <c r="AJ32" i="4"/>
  <c r="AJ31" i="4"/>
  <c r="AJ30" i="4"/>
  <c r="AJ29" i="4"/>
  <c r="AJ28" i="4"/>
  <c r="AJ27" i="4"/>
  <c r="AJ26" i="4"/>
  <c r="AJ25" i="4"/>
  <c r="AJ24" i="4"/>
  <c r="AJ23" i="4"/>
  <c r="AJ22" i="4"/>
  <c r="AJ21" i="4"/>
  <c r="AJ20" i="4"/>
  <c r="AJ19" i="4"/>
  <c r="AJ18" i="4"/>
  <c r="AJ17" i="4"/>
  <c r="AJ16" i="4"/>
  <c r="AJ15" i="4"/>
  <c r="AJ14" i="4"/>
  <c r="AJ13" i="4"/>
  <c r="AJ12" i="4"/>
  <c r="AJ11" i="4"/>
  <c r="AJ10" i="4"/>
  <c r="AJ9" i="4"/>
  <c r="AJ8" i="4"/>
  <c r="AJ7" i="4"/>
  <c r="AJ6" i="4"/>
  <c r="AJ5" i="4"/>
  <c r="N165" i="3"/>
  <c r="O165" i="3"/>
  <c r="AN136" i="4"/>
  <c r="AN135" i="4"/>
  <c r="AN134" i="4"/>
  <c r="AN133" i="4"/>
  <c r="AN132" i="4"/>
  <c r="AN131" i="4"/>
  <c r="AN130" i="4"/>
  <c r="AN129" i="4"/>
  <c r="AN128" i="4"/>
  <c r="AN127" i="4"/>
  <c r="AN126" i="4"/>
  <c r="AN125" i="4"/>
  <c r="AN124" i="4"/>
  <c r="AN123" i="4"/>
  <c r="AN122" i="4"/>
  <c r="AN121" i="4"/>
  <c r="AN120" i="4"/>
  <c r="AN119" i="4"/>
  <c r="AN118" i="4"/>
  <c r="AN117" i="4"/>
  <c r="AN116" i="4"/>
  <c r="AN115" i="4"/>
  <c r="AN114" i="4"/>
  <c r="AN113" i="4"/>
  <c r="AN112" i="4"/>
  <c r="AN111" i="4"/>
  <c r="AN110" i="4"/>
  <c r="AN109" i="4"/>
  <c r="AN108" i="4"/>
  <c r="AN107" i="4"/>
  <c r="AN106" i="4"/>
  <c r="AN105" i="4"/>
  <c r="AN104" i="4"/>
  <c r="AN103" i="4"/>
  <c r="AN102" i="4"/>
  <c r="AN101" i="4"/>
  <c r="AN100" i="4"/>
  <c r="AN99" i="4"/>
  <c r="AN98" i="4"/>
  <c r="AN97" i="4"/>
  <c r="AN96" i="4"/>
  <c r="AN95" i="4"/>
  <c r="AN94" i="4"/>
  <c r="AN93" i="4"/>
  <c r="AN92" i="4"/>
  <c r="AN91" i="4"/>
  <c r="AN90" i="4"/>
  <c r="AN89" i="4"/>
  <c r="AN88" i="4"/>
  <c r="AN87" i="4"/>
  <c r="AN86" i="4"/>
  <c r="AN85" i="4"/>
  <c r="AN84" i="4"/>
  <c r="AN83" i="4"/>
  <c r="AN82" i="4"/>
  <c r="AN81" i="4"/>
  <c r="AN80" i="4"/>
  <c r="AN79" i="4"/>
  <c r="AN78" i="4"/>
  <c r="AN77" i="4"/>
  <c r="AN76" i="4"/>
  <c r="AN75" i="4"/>
  <c r="AN74" i="4"/>
  <c r="AN73" i="4"/>
  <c r="AN72" i="4"/>
  <c r="AN71" i="4"/>
  <c r="AN70" i="4"/>
  <c r="AN69" i="4"/>
  <c r="AN68" i="4"/>
  <c r="AN67" i="4"/>
  <c r="AN66" i="4"/>
  <c r="AN65" i="4"/>
  <c r="AN64" i="4"/>
  <c r="AN63" i="4"/>
  <c r="AN62" i="4"/>
  <c r="AN61" i="4"/>
  <c r="AN60" i="4"/>
  <c r="AN59" i="4"/>
  <c r="AN58" i="4"/>
  <c r="AN57" i="4"/>
  <c r="AN56" i="4"/>
  <c r="AN55" i="4"/>
  <c r="AN54" i="4"/>
  <c r="AN53" i="4"/>
  <c r="AN52" i="4"/>
  <c r="AN51" i="4"/>
  <c r="AN50" i="4"/>
  <c r="AN49" i="4"/>
  <c r="AN48" i="4"/>
  <c r="AN47" i="4"/>
  <c r="AN46" i="4"/>
  <c r="AN45" i="4"/>
  <c r="AN44" i="4"/>
  <c r="AN43" i="4"/>
  <c r="AN42" i="4"/>
  <c r="AN41" i="4"/>
  <c r="AN40" i="4"/>
  <c r="AN39" i="4"/>
  <c r="AN38" i="4"/>
  <c r="AN37" i="4"/>
  <c r="AN36" i="4"/>
  <c r="AN35" i="4"/>
  <c r="AN34" i="4"/>
  <c r="AN33" i="4"/>
  <c r="AN32" i="4"/>
  <c r="AN31" i="4"/>
  <c r="AN30" i="4"/>
  <c r="AN29" i="4"/>
  <c r="AN28" i="4"/>
  <c r="AN27" i="4"/>
  <c r="AN26" i="4"/>
  <c r="AN25" i="4"/>
  <c r="AN24" i="4"/>
  <c r="AN23" i="4"/>
  <c r="AN22" i="4"/>
  <c r="AN21" i="4"/>
  <c r="AN20" i="4"/>
  <c r="AN19" i="4"/>
  <c r="AN18" i="4"/>
  <c r="AN17" i="4"/>
  <c r="AN16" i="4"/>
  <c r="AN15" i="4"/>
  <c r="AN14" i="4"/>
  <c r="AN13" i="4"/>
  <c r="AN12" i="4"/>
  <c r="AN11" i="4"/>
  <c r="AN10" i="4"/>
  <c r="AN9" i="4"/>
  <c r="AN8" i="4"/>
  <c r="AN7" i="4"/>
  <c r="AN6" i="4"/>
  <c r="AN5" i="4"/>
  <c r="D165" i="3"/>
  <c r="E165" i="3"/>
  <c r="F165" i="3"/>
  <c r="G165" i="3"/>
  <c r="H165" i="3"/>
  <c r="I165" i="3"/>
  <c r="J165" i="3"/>
  <c r="P165" i="3"/>
  <c r="Q165" i="3"/>
  <c r="C165" i="3"/>
  <c r="R6" i="3"/>
  <c r="R7" i="3"/>
  <c r="R8" i="3"/>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R41" i="3"/>
  <c r="R42" i="3"/>
  <c r="R43" i="3"/>
  <c r="R44" i="3"/>
  <c r="R45" i="3"/>
  <c r="R46" i="3"/>
  <c r="R47" i="3"/>
  <c r="R48" i="3"/>
  <c r="R49" i="3"/>
  <c r="R50" i="3"/>
  <c r="R51" i="3"/>
  <c r="R52" i="3"/>
  <c r="R53" i="3"/>
  <c r="R54" i="3"/>
  <c r="R55" i="3"/>
  <c r="R56" i="3"/>
  <c r="R57" i="3"/>
  <c r="R58" i="3"/>
  <c r="R59" i="3"/>
  <c r="R60" i="3"/>
  <c r="R61" i="3"/>
  <c r="R62" i="3"/>
  <c r="R63" i="3"/>
  <c r="R64" i="3"/>
  <c r="R65" i="3"/>
  <c r="R66" i="3"/>
  <c r="R67" i="3"/>
  <c r="R68" i="3"/>
  <c r="R69" i="3"/>
  <c r="R70" i="3"/>
  <c r="R71" i="3"/>
  <c r="R72" i="3"/>
  <c r="R73" i="3"/>
  <c r="R74" i="3"/>
  <c r="R75" i="3"/>
  <c r="R76" i="3"/>
  <c r="R77" i="3"/>
  <c r="R78" i="3"/>
  <c r="R79" i="3"/>
  <c r="R80" i="3"/>
  <c r="R81" i="3"/>
  <c r="R82" i="3"/>
  <c r="R83" i="3"/>
  <c r="R84" i="3"/>
  <c r="R85" i="3"/>
  <c r="R86" i="3"/>
  <c r="R87" i="3"/>
  <c r="R88" i="3"/>
  <c r="R89" i="3"/>
  <c r="R90" i="3"/>
  <c r="R91" i="3"/>
  <c r="R92" i="3"/>
  <c r="R93" i="3"/>
  <c r="R94" i="3"/>
  <c r="R95" i="3"/>
  <c r="R96" i="3"/>
  <c r="R97" i="3"/>
  <c r="R98" i="3"/>
  <c r="R99" i="3"/>
  <c r="R100" i="3"/>
  <c r="R101" i="3"/>
  <c r="R102" i="3"/>
  <c r="R103" i="3"/>
  <c r="R104" i="3"/>
  <c r="R105" i="3"/>
  <c r="R106" i="3"/>
  <c r="R107" i="3"/>
  <c r="R108" i="3"/>
  <c r="R109" i="3"/>
  <c r="R110" i="3"/>
  <c r="R111" i="3"/>
  <c r="R112" i="3"/>
  <c r="R113" i="3"/>
  <c r="R114" i="3"/>
  <c r="R115" i="3"/>
  <c r="R116" i="3"/>
  <c r="R117" i="3"/>
  <c r="R118" i="3"/>
  <c r="R119" i="3"/>
  <c r="R120" i="3"/>
  <c r="R121" i="3"/>
  <c r="R122" i="3"/>
  <c r="R123" i="3"/>
  <c r="R124" i="3"/>
  <c r="R125" i="3"/>
  <c r="R126" i="3"/>
  <c r="R127" i="3"/>
  <c r="R128" i="3"/>
  <c r="R129" i="3"/>
  <c r="R130" i="3"/>
  <c r="R131" i="3"/>
  <c r="R132" i="3"/>
  <c r="R133" i="3"/>
  <c r="R134" i="3"/>
  <c r="R135" i="3"/>
  <c r="R136" i="3"/>
  <c r="R137" i="3"/>
  <c r="R138" i="3"/>
  <c r="R139" i="3"/>
  <c r="R140" i="3"/>
  <c r="R141" i="3"/>
  <c r="R142" i="3"/>
  <c r="R143" i="3"/>
  <c r="R144" i="3"/>
  <c r="R145" i="3"/>
  <c r="R146" i="3"/>
  <c r="R147" i="3"/>
  <c r="R148" i="3"/>
  <c r="R149" i="3"/>
  <c r="R150" i="3"/>
  <c r="R151" i="3"/>
  <c r="R152" i="3"/>
  <c r="R153" i="3"/>
  <c r="R154" i="3"/>
  <c r="R155" i="3"/>
  <c r="R156" i="3"/>
  <c r="R157" i="3"/>
  <c r="R158" i="3"/>
  <c r="R159" i="3"/>
  <c r="R160" i="3"/>
  <c r="R161" i="3"/>
  <c r="R162" i="3"/>
  <c r="R163" i="3"/>
  <c r="R164" i="3"/>
  <c r="R5" i="3"/>
  <c r="R165" i="3" l="1"/>
  <c r="AO164" i="6"/>
  <c r="AO163" i="6"/>
  <c r="AO162" i="6"/>
  <c r="AO161" i="6"/>
  <c r="AO160" i="6"/>
  <c r="AO159" i="6"/>
  <c r="AO158" i="6"/>
  <c r="AO157" i="6"/>
  <c r="AO156" i="6"/>
  <c r="AO154" i="6"/>
  <c r="AO153" i="6"/>
  <c r="AO152" i="6"/>
  <c r="AO151" i="6"/>
  <c r="AO150" i="6"/>
  <c r="AO149" i="6"/>
  <c r="AO148" i="6"/>
  <c r="AO147" i="6"/>
  <c r="AO146" i="6"/>
  <c r="AO145" i="6"/>
  <c r="AO144" i="6"/>
  <c r="AO143" i="6"/>
  <c r="AO142" i="6"/>
  <c r="AO141" i="6"/>
  <c r="AO140" i="6"/>
  <c r="AO139" i="6"/>
  <c r="AO138" i="6"/>
  <c r="AO137" i="6"/>
  <c r="AO136" i="6"/>
  <c r="AO135" i="6"/>
  <c r="AO134" i="6"/>
  <c r="AO133" i="6"/>
  <c r="AO132" i="6"/>
  <c r="AO131" i="6"/>
  <c r="AO130" i="6"/>
  <c r="AO129" i="6"/>
  <c r="AO128" i="6"/>
  <c r="AO127" i="6"/>
  <c r="AO126" i="6"/>
  <c r="AO125" i="6"/>
  <c r="AO124" i="6"/>
  <c r="AO123" i="6"/>
  <c r="AO122" i="6"/>
  <c r="AO121" i="6"/>
  <c r="AO120" i="6"/>
  <c r="AO119" i="6"/>
  <c r="AO118" i="6"/>
  <c r="AO117" i="6"/>
  <c r="AO116" i="6"/>
  <c r="AO115" i="6"/>
  <c r="AO114" i="6"/>
  <c r="AO113" i="6"/>
  <c r="AO112" i="6"/>
  <c r="AO111" i="6"/>
  <c r="AO110" i="6"/>
  <c r="AO109" i="6"/>
  <c r="AO108" i="6"/>
  <c r="AO107" i="6"/>
  <c r="AO106" i="6"/>
  <c r="AO105" i="6"/>
  <c r="AO104" i="6"/>
  <c r="AO103" i="6"/>
  <c r="AO102" i="6"/>
  <c r="AO101" i="6"/>
  <c r="AO100" i="6"/>
  <c r="AO99" i="6"/>
  <c r="AO98" i="6"/>
  <c r="AO97" i="6"/>
  <c r="AO96" i="6"/>
  <c r="AO95" i="6"/>
  <c r="AO94" i="6"/>
  <c r="AO93" i="6"/>
  <c r="AO92" i="6"/>
  <c r="AO91" i="6"/>
  <c r="AO90" i="6"/>
  <c r="AO89" i="6"/>
  <c r="AO88" i="6"/>
  <c r="AO87" i="6"/>
  <c r="AO86" i="6"/>
  <c r="AO85" i="6"/>
  <c r="AO84" i="6"/>
  <c r="AO83" i="6"/>
  <c r="AO82" i="6"/>
  <c r="AO81" i="6"/>
  <c r="AO80" i="6"/>
  <c r="AO79" i="6"/>
  <c r="AO78" i="6"/>
  <c r="AO77" i="6"/>
  <c r="AO76" i="6"/>
  <c r="AO75" i="6"/>
  <c r="AO74" i="6"/>
  <c r="AO73" i="6"/>
  <c r="AO72" i="6"/>
  <c r="AO71" i="6"/>
  <c r="AO70" i="6"/>
  <c r="AO68" i="6"/>
  <c r="AO66" i="6"/>
  <c r="AO65" i="6"/>
  <c r="AO64" i="6"/>
  <c r="AO63" i="6"/>
  <c r="AO62" i="6"/>
  <c r="AO61" i="6"/>
  <c r="AO60" i="6"/>
  <c r="AO59" i="6"/>
  <c r="AO58" i="6"/>
  <c r="AO57" i="6"/>
  <c r="AO56" i="6"/>
  <c r="AO55" i="6"/>
  <c r="AO54" i="6"/>
  <c r="AO52" i="6"/>
  <c r="AO51" i="6"/>
  <c r="AO50" i="6"/>
  <c r="AO49" i="6"/>
  <c r="AO48" i="6"/>
  <c r="AO47" i="6"/>
  <c r="AO46" i="6"/>
  <c r="AO45" i="6"/>
  <c r="AO44" i="6"/>
  <c r="AO43" i="6"/>
  <c r="AO42" i="6"/>
  <c r="AO41" i="6"/>
  <c r="AO40" i="6"/>
  <c r="AO39" i="6"/>
  <c r="AO38" i="6"/>
  <c r="AO37" i="6"/>
  <c r="AO36" i="6"/>
  <c r="AO35" i="6"/>
  <c r="AO34" i="6"/>
  <c r="AO33" i="6"/>
  <c r="AO32" i="6"/>
  <c r="AO31" i="6"/>
  <c r="AO30" i="6"/>
  <c r="AO29" i="6"/>
  <c r="AO28" i="6"/>
  <c r="AO27" i="6"/>
  <c r="AO26" i="6"/>
  <c r="AO25" i="6"/>
  <c r="AO24" i="6"/>
  <c r="AO23" i="6"/>
  <c r="AO22" i="6"/>
  <c r="AO21" i="6"/>
  <c r="AO20" i="6"/>
  <c r="AO19" i="6"/>
  <c r="AO18" i="6"/>
  <c r="AO17" i="6"/>
  <c r="AO16" i="6"/>
  <c r="AO15" i="6"/>
  <c r="AO14" i="6"/>
  <c r="AO13" i="6"/>
  <c r="AO12" i="6"/>
  <c r="AO11" i="6"/>
  <c r="AO10" i="6"/>
  <c r="AO9" i="6"/>
  <c r="AO8" i="6"/>
  <c r="AO7" i="6"/>
  <c r="AO6" i="6"/>
  <c r="AO5" i="6"/>
  <c r="AN156" i="6"/>
  <c r="AN157" i="6"/>
  <c r="AN158" i="6"/>
  <c r="AN159" i="6"/>
  <c r="AN160" i="6"/>
  <c r="AN161" i="6"/>
  <c r="AN162" i="6"/>
  <c r="AN163" i="6"/>
  <c r="AN164" i="6"/>
  <c r="AN6" i="6"/>
  <c r="AN7" i="6"/>
  <c r="AN8" i="6"/>
  <c r="AN9" i="6"/>
  <c r="AN10" i="6"/>
  <c r="AN11" i="6"/>
  <c r="AN12" i="6"/>
  <c r="AN13" i="6"/>
  <c r="AN14" i="6"/>
  <c r="AN15" i="6"/>
  <c r="AN16" i="6"/>
  <c r="AN17" i="6"/>
  <c r="AN18" i="6"/>
  <c r="AN19" i="6"/>
  <c r="AN20" i="6"/>
  <c r="AN21" i="6"/>
  <c r="AN22" i="6"/>
  <c r="AN23" i="6"/>
  <c r="AN24" i="6"/>
  <c r="AN25" i="6"/>
  <c r="AN26" i="6"/>
  <c r="AN27" i="6"/>
  <c r="AN28" i="6"/>
  <c r="AN29" i="6"/>
  <c r="AN30" i="6"/>
  <c r="AN31" i="6"/>
  <c r="AN32" i="6"/>
  <c r="AN33" i="6"/>
  <c r="AN34" i="6"/>
  <c r="AN35" i="6"/>
  <c r="AN36" i="6"/>
  <c r="AN37" i="6"/>
  <c r="AN38" i="6"/>
  <c r="AN39" i="6"/>
  <c r="AN40" i="6"/>
  <c r="AN41" i="6"/>
  <c r="AN42" i="6"/>
  <c r="AN43" i="6"/>
  <c r="AN44" i="6"/>
  <c r="AN45" i="6"/>
  <c r="AN46" i="6"/>
  <c r="AN47" i="6"/>
  <c r="AN48" i="6"/>
  <c r="AN49" i="6"/>
  <c r="AN50" i="6"/>
  <c r="AN51" i="6"/>
  <c r="AN52" i="6"/>
  <c r="AN54" i="6"/>
  <c r="AN55" i="6"/>
  <c r="AN56" i="6"/>
  <c r="AN57" i="6"/>
  <c r="AN58" i="6"/>
  <c r="AN59" i="6"/>
  <c r="AN60" i="6"/>
  <c r="AN61" i="6"/>
  <c r="AN62" i="6"/>
  <c r="AN63" i="6"/>
  <c r="AN64" i="6"/>
  <c r="AN65" i="6"/>
  <c r="AN66" i="6"/>
  <c r="AN68" i="6"/>
  <c r="AN70" i="6"/>
  <c r="AN71" i="6"/>
  <c r="AN72" i="6"/>
  <c r="AN73" i="6"/>
  <c r="AN74" i="6"/>
  <c r="AN75" i="6"/>
  <c r="AN76" i="6"/>
  <c r="AN77" i="6"/>
  <c r="AN78" i="6"/>
  <c r="AN79" i="6"/>
  <c r="AN80" i="6"/>
  <c r="AN81" i="6"/>
  <c r="AN82" i="6"/>
  <c r="AN83" i="6"/>
  <c r="AN84" i="6"/>
  <c r="AN85" i="6"/>
  <c r="AN86" i="6"/>
  <c r="AN87" i="6"/>
  <c r="AN88" i="6"/>
  <c r="AN89" i="6"/>
  <c r="AN90" i="6"/>
  <c r="AN91" i="6"/>
  <c r="AN92" i="6"/>
  <c r="AN93" i="6"/>
  <c r="AN94" i="6"/>
  <c r="AN95" i="6"/>
  <c r="AN96" i="6"/>
  <c r="AN97" i="6"/>
  <c r="AN98" i="6"/>
  <c r="AN99" i="6"/>
  <c r="AN100" i="6"/>
  <c r="AN101" i="6"/>
  <c r="AN102" i="6"/>
  <c r="AN103" i="6"/>
  <c r="AN104" i="6"/>
  <c r="AN105" i="6"/>
  <c r="AN106" i="6"/>
  <c r="AN107" i="6"/>
  <c r="AN108" i="6"/>
  <c r="AN109" i="6"/>
  <c r="AN110" i="6"/>
  <c r="AN111" i="6"/>
  <c r="AN112" i="6"/>
  <c r="AN113" i="6"/>
  <c r="AN114" i="6"/>
  <c r="AN115" i="6"/>
  <c r="AN116" i="6"/>
  <c r="AN117" i="6"/>
  <c r="AN118" i="6"/>
  <c r="AN119" i="6"/>
  <c r="AN120" i="6"/>
  <c r="AN121" i="6"/>
  <c r="AN122" i="6"/>
  <c r="AN123" i="6"/>
  <c r="AN124" i="6"/>
  <c r="AN125" i="6"/>
  <c r="AN126" i="6"/>
  <c r="AN127" i="6"/>
  <c r="AN128" i="6"/>
  <c r="AN129" i="6"/>
  <c r="AN130" i="6"/>
  <c r="AN131" i="6"/>
  <c r="AN132" i="6"/>
  <c r="AN133" i="6"/>
  <c r="AN134" i="6"/>
  <c r="AN135" i="6"/>
  <c r="AN136" i="6"/>
  <c r="AN137" i="6"/>
  <c r="AN138" i="6"/>
  <c r="AN139" i="6"/>
  <c r="AN140" i="6"/>
  <c r="AN141" i="6"/>
  <c r="AN142" i="6"/>
  <c r="AN143" i="6"/>
  <c r="AN144" i="6"/>
  <c r="AN145" i="6"/>
  <c r="AN146" i="6"/>
  <c r="AN147" i="6"/>
  <c r="AN148" i="6"/>
  <c r="AN149" i="6"/>
  <c r="AN150" i="6"/>
  <c r="AN151" i="6"/>
  <c r="AN152" i="6"/>
  <c r="AN153" i="6"/>
  <c r="AN154" i="6"/>
  <c r="AN5" i="6"/>
  <c r="AP164" i="5"/>
  <c r="AP163" i="5"/>
  <c r="AP162" i="5"/>
  <c r="AP161" i="5"/>
  <c r="AP160" i="5"/>
  <c r="AP159" i="5"/>
  <c r="AP158" i="5"/>
  <c r="AP157" i="5"/>
  <c r="AP156" i="5"/>
  <c r="AP155" i="5"/>
  <c r="AP154" i="5"/>
  <c r="AP153" i="5"/>
  <c r="AP152" i="5"/>
  <c r="AP151" i="5"/>
  <c r="AP150" i="5"/>
  <c r="AP149" i="5"/>
  <c r="AP148" i="5"/>
  <c r="AP147" i="5"/>
  <c r="AP146" i="5"/>
  <c r="AP145" i="5"/>
  <c r="AP144" i="5"/>
  <c r="AP143" i="5"/>
  <c r="AP142" i="5"/>
  <c r="AP141" i="5"/>
  <c r="AP140" i="5"/>
  <c r="AP139" i="5"/>
  <c r="AP138" i="5"/>
  <c r="AP137" i="5"/>
  <c r="AP136" i="5"/>
  <c r="AP135" i="5"/>
  <c r="AP134" i="5"/>
  <c r="AP133" i="5"/>
  <c r="AP132" i="5"/>
  <c r="AP131" i="5"/>
  <c r="AP130" i="5"/>
  <c r="AP129" i="5"/>
  <c r="AP128" i="5"/>
  <c r="AP127" i="5"/>
  <c r="AP126" i="5"/>
  <c r="AP125" i="5"/>
  <c r="AP124" i="5"/>
  <c r="AP123" i="5"/>
  <c r="AP122" i="5"/>
  <c r="AP121" i="5"/>
  <c r="AP120" i="5"/>
  <c r="AP119" i="5"/>
  <c r="AP118" i="5"/>
  <c r="AP117" i="5"/>
  <c r="AP116" i="5"/>
  <c r="AP115" i="5"/>
  <c r="AP114" i="5"/>
  <c r="AP113" i="5"/>
  <c r="AP112" i="5"/>
  <c r="AP111" i="5"/>
  <c r="AP110" i="5"/>
  <c r="AP109" i="5"/>
  <c r="AP108" i="5"/>
  <c r="AP107" i="5"/>
  <c r="AP106" i="5"/>
  <c r="AP105" i="5"/>
  <c r="AP104" i="5"/>
  <c r="AP103" i="5"/>
  <c r="AP102" i="5"/>
  <c r="AP101" i="5"/>
  <c r="AP100" i="5"/>
  <c r="AP99" i="5"/>
  <c r="AP98" i="5"/>
  <c r="AP97" i="5"/>
  <c r="AP96" i="5"/>
  <c r="AP95" i="5"/>
  <c r="AP94" i="5"/>
  <c r="AP93" i="5"/>
  <c r="AP92" i="5"/>
  <c r="AP91" i="5"/>
  <c r="AP90" i="5"/>
  <c r="AP89" i="5"/>
  <c r="AP88" i="5"/>
  <c r="AP87" i="5"/>
  <c r="AP86" i="5"/>
  <c r="AP85" i="5"/>
  <c r="AP84" i="5"/>
  <c r="AP83" i="5"/>
  <c r="AP82" i="5"/>
  <c r="AP81" i="5"/>
  <c r="AP80" i="5"/>
  <c r="AP79" i="5"/>
  <c r="AP78" i="5"/>
  <c r="AP77" i="5"/>
  <c r="AP76" i="5"/>
  <c r="AP75" i="5"/>
  <c r="AP74" i="5"/>
  <c r="AP73" i="5"/>
  <c r="AP72" i="5"/>
  <c r="AP71" i="5"/>
  <c r="AP70" i="5"/>
  <c r="AP69" i="5"/>
  <c r="AP68" i="5"/>
  <c r="AP67" i="5"/>
  <c r="AP66" i="5"/>
  <c r="AP65" i="5"/>
  <c r="AP64" i="5"/>
  <c r="AP63" i="5"/>
  <c r="AP62" i="5"/>
  <c r="AP61" i="5"/>
  <c r="AP60" i="5"/>
  <c r="AP59" i="5"/>
  <c r="AP58" i="5"/>
  <c r="AP57" i="5"/>
  <c r="AP56" i="5"/>
  <c r="AP55" i="5"/>
  <c r="AP54" i="5"/>
  <c r="AP53" i="5"/>
  <c r="AP52" i="5"/>
  <c r="AP51" i="5"/>
  <c r="AP50" i="5"/>
  <c r="AP49" i="5"/>
  <c r="AP48" i="5"/>
  <c r="AP47" i="5"/>
  <c r="AP46" i="5"/>
  <c r="AP45" i="5"/>
  <c r="AP44" i="5"/>
  <c r="AP43" i="5"/>
  <c r="AP42" i="5"/>
  <c r="AP41" i="5"/>
  <c r="AP40" i="5"/>
  <c r="AP39" i="5"/>
  <c r="AP38" i="5"/>
  <c r="AP37" i="5"/>
  <c r="AP36" i="5"/>
  <c r="AP35" i="5"/>
  <c r="AP34" i="5"/>
  <c r="AP33" i="5"/>
  <c r="AP32" i="5"/>
  <c r="AP31" i="5"/>
  <c r="AP30" i="5"/>
  <c r="AP29" i="5"/>
  <c r="AP28" i="5"/>
  <c r="AP27" i="5"/>
  <c r="AP26" i="5"/>
  <c r="AP25" i="5"/>
  <c r="AP24" i="5"/>
  <c r="AP23" i="5"/>
  <c r="AP22" i="5"/>
  <c r="AP21" i="5"/>
  <c r="AP20" i="5"/>
  <c r="AP19" i="5"/>
  <c r="AP18" i="5"/>
  <c r="AP17" i="5"/>
  <c r="AP16" i="5"/>
  <c r="AP15" i="5"/>
  <c r="AP14" i="5"/>
  <c r="AP13" i="5"/>
  <c r="AP12" i="5"/>
  <c r="AP11" i="5"/>
  <c r="AP10" i="5"/>
  <c r="AP9" i="5"/>
  <c r="AP8" i="5"/>
  <c r="AP7" i="5"/>
  <c r="AP6" i="5"/>
  <c r="AP5" i="5"/>
  <c r="BI164" i="4"/>
  <c r="BI163" i="4"/>
  <c r="BI162" i="4"/>
  <c r="BI161" i="4"/>
  <c r="BI160" i="4"/>
  <c r="BI159" i="4"/>
  <c r="BI158" i="4"/>
  <c r="BI157" i="4"/>
  <c r="BI156" i="4"/>
  <c r="BI155" i="4"/>
  <c r="BI154" i="4"/>
  <c r="BI153" i="4"/>
  <c r="BI152" i="4"/>
  <c r="BI151" i="4"/>
  <c r="BI150" i="4"/>
  <c r="BI149" i="4"/>
  <c r="BI148" i="4"/>
  <c r="BI147" i="4"/>
  <c r="BI146" i="4"/>
  <c r="BI145" i="4"/>
  <c r="BI144" i="4"/>
  <c r="BI143" i="4"/>
  <c r="BI142" i="4"/>
  <c r="BI141" i="4"/>
  <c r="BI140" i="4"/>
  <c r="BI139" i="4"/>
  <c r="BI138" i="4"/>
  <c r="BI137" i="4"/>
  <c r="BI136" i="4"/>
  <c r="BI135" i="4"/>
  <c r="BI134" i="4"/>
  <c r="BI133" i="4"/>
  <c r="BI132" i="4"/>
  <c r="BI131" i="4"/>
  <c r="BI130" i="4"/>
  <c r="BI129" i="4"/>
  <c r="BI128" i="4"/>
  <c r="BI127" i="4"/>
  <c r="BI126" i="4"/>
  <c r="BI125" i="4"/>
  <c r="BI124" i="4"/>
  <c r="BI123" i="4"/>
  <c r="BI122" i="4"/>
  <c r="BI121" i="4"/>
  <c r="BI120" i="4"/>
  <c r="BI119" i="4"/>
  <c r="BI118" i="4"/>
  <c r="BI117" i="4"/>
  <c r="BI116" i="4"/>
  <c r="BI115" i="4"/>
  <c r="BI114" i="4"/>
  <c r="BI113" i="4"/>
  <c r="BI112" i="4"/>
  <c r="BI111" i="4"/>
  <c r="BI110" i="4"/>
  <c r="BI109" i="4"/>
  <c r="BI108" i="4"/>
  <c r="BI107" i="4"/>
  <c r="BI106" i="4"/>
  <c r="BI105" i="4"/>
  <c r="BI104" i="4"/>
  <c r="BI103" i="4"/>
  <c r="BI102" i="4"/>
  <c r="BI101" i="4"/>
  <c r="BI100" i="4"/>
  <c r="BI99" i="4"/>
  <c r="BI98" i="4"/>
  <c r="BI97" i="4"/>
  <c r="BI96" i="4"/>
  <c r="BI95" i="4"/>
  <c r="BI94" i="4"/>
  <c r="BI93" i="4"/>
  <c r="BI92" i="4"/>
  <c r="BI91" i="4"/>
  <c r="BI90" i="4"/>
  <c r="BI89" i="4"/>
  <c r="BI88" i="4"/>
  <c r="BI87" i="4"/>
  <c r="BI86" i="4"/>
  <c r="BI85" i="4"/>
  <c r="BI84" i="4"/>
  <c r="BI83" i="4"/>
  <c r="BI82" i="4"/>
  <c r="BI81" i="4"/>
  <c r="BI80" i="4"/>
  <c r="BI79" i="4"/>
  <c r="BI78" i="4"/>
  <c r="BI77" i="4"/>
  <c r="BI76" i="4"/>
  <c r="BI75" i="4"/>
  <c r="BI74" i="4"/>
  <c r="BI73" i="4"/>
  <c r="BI72" i="4"/>
  <c r="BI71" i="4"/>
  <c r="BI70" i="4"/>
  <c r="BI69" i="4"/>
  <c r="BI68" i="4"/>
  <c r="BI67" i="4"/>
  <c r="BI66" i="4"/>
  <c r="BI65" i="4"/>
  <c r="BI64" i="4"/>
  <c r="BI63" i="4"/>
  <c r="BI62" i="4"/>
  <c r="BI61" i="4"/>
  <c r="BI60" i="4"/>
  <c r="BI59" i="4"/>
  <c r="BI58" i="4"/>
  <c r="BI57" i="4"/>
  <c r="BI56" i="4"/>
  <c r="BI55" i="4"/>
  <c r="BI54" i="4"/>
  <c r="BI53" i="4"/>
  <c r="BI52" i="4"/>
  <c r="BI51" i="4"/>
  <c r="BI50" i="4"/>
  <c r="BI49" i="4"/>
  <c r="BI48" i="4"/>
  <c r="BI47" i="4"/>
  <c r="BI46" i="4"/>
  <c r="BI45" i="4"/>
  <c r="BI44" i="4"/>
  <c r="BI43" i="4"/>
  <c r="BI42" i="4"/>
  <c r="BI41" i="4"/>
  <c r="BI40" i="4"/>
  <c r="BI39" i="4"/>
  <c r="BI38" i="4"/>
  <c r="BI37" i="4"/>
  <c r="BI36" i="4"/>
  <c r="BI35" i="4"/>
  <c r="BI34" i="4"/>
  <c r="BI33" i="4"/>
  <c r="BI32" i="4"/>
  <c r="BI31" i="4"/>
  <c r="BI30" i="4"/>
  <c r="BI29" i="4"/>
  <c r="BI28" i="4"/>
  <c r="BI27" i="4"/>
  <c r="BI26" i="4"/>
  <c r="BI25" i="4"/>
  <c r="BI24" i="4"/>
  <c r="BI23" i="4"/>
  <c r="BI22" i="4"/>
  <c r="BI21" i="4"/>
  <c r="BI20" i="4"/>
  <c r="BI19" i="4"/>
  <c r="BI18" i="4"/>
  <c r="BI17" i="4"/>
  <c r="BI16" i="4"/>
  <c r="BI15" i="4"/>
  <c r="BI14" i="4"/>
  <c r="BI13" i="4"/>
  <c r="BI12" i="4"/>
  <c r="BI11" i="4"/>
  <c r="BI10" i="4"/>
  <c r="BI9" i="4"/>
  <c r="BI8" i="4"/>
  <c r="BI7" i="4"/>
  <c r="BI6" i="4"/>
  <c r="BI5" i="4"/>
  <c r="AP164" i="4"/>
  <c r="AP163" i="4"/>
  <c r="AP162" i="4"/>
  <c r="AP161" i="4"/>
  <c r="AP160" i="4"/>
  <c r="AP159" i="4"/>
  <c r="AP158" i="4"/>
  <c r="AP157" i="4"/>
  <c r="AP156" i="4"/>
  <c r="AP155" i="4"/>
  <c r="AP154" i="4"/>
  <c r="AP153" i="4"/>
  <c r="AP152" i="4"/>
  <c r="AP151" i="4"/>
  <c r="AP150" i="4"/>
  <c r="AP149" i="4"/>
  <c r="AP148" i="4"/>
  <c r="AP147" i="4"/>
  <c r="AP146" i="4"/>
  <c r="AP145" i="4"/>
  <c r="AP144" i="4"/>
  <c r="AP143" i="4"/>
  <c r="AP142" i="4"/>
  <c r="AP141" i="4"/>
  <c r="AP140" i="4"/>
  <c r="AP139" i="4"/>
  <c r="AP138" i="4"/>
  <c r="AP137" i="4"/>
  <c r="AP136" i="4"/>
  <c r="AP135" i="4"/>
  <c r="AP134" i="4"/>
  <c r="AP133" i="4"/>
  <c r="AP132" i="4"/>
  <c r="AP131" i="4"/>
  <c r="AP130" i="4"/>
  <c r="AP129" i="4"/>
  <c r="AP128" i="4"/>
  <c r="AP127" i="4"/>
  <c r="AP126" i="4"/>
  <c r="AP125" i="4"/>
  <c r="AP124" i="4"/>
  <c r="AP123" i="4"/>
  <c r="AP122" i="4"/>
  <c r="AP121" i="4"/>
  <c r="AP120" i="4"/>
  <c r="AP119" i="4"/>
  <c r="AP118" i="4"/>
  <c r="AP117" i="4"/>
  <c r="AP116" i="4"/>
  <c r="AP115" i="4"/>
  <c r="AP114" i="4"/>
  <c r="AP113" i="4"/>
  <c r="AP112" i="4"/>
  <c r="AP111" i="4"/>
  <c r="AP110" i="4"/>
  <c r="AP109" i="4"/>
  <c r="AP108" i="4"/>
  <c r="AP107" i="4"/>
  <c r="AP106" i="4"/>
  <c r="AP105" i="4"/>
  <c r="AP104" i="4"/>
  <c r="AP103" i="4"/>
  <c r="AP102" i="4"/>
  <c r="AP101" i="4"/>
  <c r="AP100" i="4"/>
  <c r="AP99" i="4"/>
  <c r="AP98" i="4"/>
  <c r="AP97" i="4"/>
  <c r="AP96" i="4"/>
  <c r="AP95" i="4"/>
  <c r="AP94" i="4"/>
  <c r="AP93" i="4"/>
  <c r="AP92" i="4"/>
  <c r="AP91" i="4"/>
  <c r="AP90" i="4"/>
  <c r="AP89" i="4"/>
  <c r="AP88" i="4"/>
  <c r="AP87" i="4"/>
  <c r="AP86" i="4"/>
  <c r="AP85" i="4"/>
  <c r="AP84" i="4"/>
  <c r="AP83" i="4"/>
  <c r="AP82" i="4"/>
  <c r="AP81" i="4"/>
  <c r="AP80" i="4"/>
  <c r="AP79" i="4"/>
  <c r="AP78" i="4"/>
  <c r="AP77" i="4"/>
  <c r="AP76" i="4"/>
  <c r="AP75" i="4"/>
  <c r="AP74" i="4"/>
  <c r="AP73" i="4"/>
  <c r="AP72" i="4"/>
  <c r="AP71" i="4"/>
  <c r="AP70" i="4"/>
  <c r="AP69" i="4"/>
  <c r="AP68" i="4"/>
  <c r="AP67" i="4"/>
  <c r="AP66" i="4"/>
  <c r="AP65" i="4"/>
  <c r="AP64" i="4"/>
  <c r="AP63" i="4"/>
  <c r="AP62" i="4"/>
  <c r="AP61" i="4"/>
  <c r="AP60" i="4"/>
  <c r="AP59" i="4"/>
  <c r="AP58" i="4"/>
  <c r="AP57" i="4"/>
  <c r="AP56" i="4"/>
  <c r="AP55" i="4"/>
  <c r="AP54" i="4"/>
  <c r="AP53" i="4"/>
  <c r="AP52" i="4"/>
  <c r="AP51" i="4"/>
  <c r="AP50" i="4"/>
  <c r="AP49" i="4"/>
  <c r="AP48" i="4"/>
  <c r="AP47" i="4"/>
  <c r="AP46" i="4"/>
  <c r="AP45" i="4"/>
  <c r="AP44" i="4"/>
  <c r="AP43" i="4"/>
  <c r="AP42" i="4"/>
  <c r="AP41" i="4"/>
  <c r="AP40" i="4"/>
  <c r="AP39" i="4"/>
  <c r="AP38" i="4"/>
  <c r="AP37" i="4"/>
  <c r="AP36" i="4"/>
  <c r="AP35" i="4"/>
  <c r="AP34" i="4"/>
  <c r="AP33" i="4"/>
  <c r="AP32" i="4"/>
  <c r="AP31" i="4"/>
  <c r="AP30" i="4"/>
  <c r="AP29" i="4"/>
  <c r="AP28" i="4"/>
  <c r="AP27" i="4"/>
  <c r="AP26" i="4"/>
  <c r="AP25" i="4"/>
  <c r="AP24" i="4"/>
  <c r="AP23" i="4"/>
  <c r="AP22" i="4"/>
  <c r="AP21" i="4"/>
  <c r="AP20" i="4"/>
  <c r="AP19" i="4"/>
  <c r="AP18" i="4"/>
  <c r="AP17" i="4"/>
  <c r="AP16" i="4"/>
  <c r="AP15" i="4"/>
  <c r="AP14" i="4"/>
  <c r="AP13" i="4"/>
  <c r="AP12" i="4"/>
  <c r="AP11" i="4"/>
  <c r="AP10" i="4"/>
  <c r="AP9" i="4"/>
  <c r="AP8" i="4"/>
  <c r="AP7" i="4"/>
  <c r="AP6" i="4"/>
  <c r="AP5" i="4"/>
  <c r="AN136" i="5"/>
  <c r="AN135" i="5"/>
  <c r="AN134" i="5"/>
  <c r="AN133" i="5"/>
  <c r="AN132" i="5"/>
  <c r="AN131" i="5"/>
  <c r="AN130" i="5"/>
  <c r="AN129" i="5"/>
  <c r="AN128" i="5"/>
  <c r="AN127" i="5"/>
  <c r="AN126" i="5"/>
  <c r="AN125" i="5"/>
  <c r="AN124" i="5"/>
  <c r="AN123" i="5"/>
  <c r="AN122" i="5"/>
  <c r="AN121" i="5"/>
  <c r="AN120" i="5"/>
  <c r="AN119" i="5"/>
  <c r="AN118" i="5"/>
  <c r="AN117" i="5"/>
  <c r="AN116" i="5"/>
  <c r="AN115" i="5"/>
  <c r="AN114" i="5"/>
  <c r="AN113" i="5"/>
  <c r="AN112" i="5"/>
  <c r="AN111" i="5"/>
  <c r="AN110" i="5"/>
  <c r="AN109" i="5"/>
  <c r="AN108" i="5"/>
  <c r="AN107" i="5"/>
  <c r="AN106" i="5"/>
  <c r="AN105" i="5"/>
  <c r="AN104" i="5"/>
  <c r="AN103" i="5"/>
  <c r="AN102" i="5"/>
  <c r="AN101" i="5"/>
  <c r="AN100" i="5"/>
  <c r="AN99" i="5"/>
  <c r="AN98" i="5"/>
  <c r="AN97" i="5"/>
  <c r="AN96" i="5"/>
  <c r="AN95" i="5"/>
  <c r="AN94" i="5"/>
  <c r="AN93" i="5"/>
  <c r="AN92" i="5"/>
  <c r="AN91" i="5"/>
  <c r="AN90" i="5"/>
  <c r="AN89" i="5"/>
  <c r="AN88" i="5"/>
  <c r="AN87" i="5"/>
  <c r="AN86" i="5"/>
  <c r="AN85" i="5"/>
  <c r="AN84" i="5"/>
  <c r="AN83" i="5"/>
  <c r="AN82" i="5"/>
  <c r="AN81" i="5"/>
  <c r="AN80" i="5"/>
  <c r="AN79" i="5"/>
  <c r="AN78" i="5"/>
  <c r="AN77" i="5"/>
  <c r="AN76" i="5"/>
  <c r="AN75" i="5"/>
  <c r="AN74" i="5"/>
  <c r="AN73" i="5"/>
  <c r="AN72" i="5"/>
  <c r="AN71" i="5"/>
  <c r="AN70" i="5"/>
  <c r="AN69" i="5"/>
  <c r="AN68" i="5"/>
  <c r="AN67" i="5"/>
  <c r="AN66" i="5"/>
  <c r="AN65" i="5"/>
  <c r="AN64" i="5"/>
  <c r="AN63" i="5"/>
  <c r="AN62" i="5"/>
  <c r="AN61" i="5"/>
  <c r="AN60" i="5"/>
  <c r="AN59" i="5"/>
  <c r="AN58" i="5"/>
  <c r="AN57" i="5"/>
  <c r="AN56" i="5"/>
  <c r="AN55" i="5"/>
  <c r="AN54" i="5"/>
  <c r="AN53" i="5"/>
  <c r="AN52" i="5"/>
  <c r="AN51" i="5"/>
  <c r="AN50" i="5"/>
  <c r="AN49" i="5"/>
  <c r="AN48" i="5"/>
  <c r="AN47" i="5"/>
  <c r="AN46" i="5"/>
  <c r="AN45" i="5"/>
  <c r="AN44" i="5"/>
  <c r="AN43" i="5"/>
  <c r="AN42" i="5"/>
  <c r="AN41" i="5"/>
  <c r="AN40" i="5"/>
  <c r="AN39" i="5"/>
  <c r="AN38" i="5"/>
  <c r="AN37" i="5"/>
  <c r="AN36" i="5"/>
  <c r="AN35" i="5"/>
  <c r="AN34" i="5"/>
  <c r="AN33" i="5"/>
  <c r="AN32" i="5"/>
  <c r="AN31" i="5"/>
  <c r="AN30" i="5"/>
  <c r="AN29" i="5"/>
  <c r="AN28" i="5"/>
  <c r="AN27" i="5"/>
  <c r="AN26" i="5"/>
  <c r="AN25" i="5"/>
  <c r="AN24" i="5"/>
  <c r="AN23" i="5"/>
  <c r="AN22" i="5"/>
  <c r="AN21" i="5"/>
  <c r="AN20" i="5"/>
  <c r="AN19" i="5"/>
  <c r="AN18" i="5"/>
  <c r="AN17" i="5"/>
  <c r="AN16" i="5"/>
  <c r="AN15" i="5"/>
  <c r="AN14" i="5"/>
  <c r="AN13" i="5"/>
  <c r="AN12" i="5"/>
  <c r="AN11" i="5"/>
  <c r="AN10" i="5"/>
  <c r="AN9" i="5"/>
  <c r="AN8" i="5"/>
  <c r="AN7" i="5"/>
  <c r="AN6" i="5"/>
  <c r="AN5" i="5"/>
  <c r="M164" i="8" l="1"/>
  <c r="M161" i="8"/>
  <c r="M157" i="8"/>
  <c r="M154" i="8"/>
  <c r="M152" i="8"/>
  <c r="M138" i="8"/>
  <c r="M134" i="8"/>
  <c r="M131" i="8"/>
  <c r="M130" i="8"/>
  <c r="M129" i="8"/>
  <c r="M127" i="8"/>
  <c r="M125" i="8"/>
  <c r="M114" i="8"/>
  <c r="M97" i="8"/>
  <c r="M95" i="8"/>
  <c r="M93" i="8"/>
  <c r="M92" i="8"/>
  <c r="M89" i="8"/>
  <c r="M87" i="8"/>
  <c r="M78" i="8"/>
  <c r="M54" i="8"/>
  <c r="M46" i="8"/>
  <c r="M45" i="8"/>
  <c r="M43" i="8"/>
  <c r="M36" i="8"/>
  <c r="M34" i="8"/>
  <c r="M30" i="8"/>
  <c r="M22" i="8"/>
  <c r="M20" i="8"/>
  <c r="M19" i="8"/>
  <c r="M13" i="8"/>
  <c r="M9" i="8"/>
  <c r="M8" i="8"/>
  <c r="M7" i="8"/>
  <c r="M5" i="8"/>
  <c r="D164" i="8"/>
  <c r="D161" i="8"/>
  <c r="D157" i="8"/>
  <c r="D154" i="8"/>
  <c r="D138" i="8"/>
  <c r="D134" i="8"/>
  <c r="D131" i="8"/>
  <c r="D130" i="8"/>
  <c r="D129" i="8"/>
  <c r="D127" i="8"/>
  <c r="D125" i="8"/>
  <c r="D114" i="8"/>
  <c r="D97" i="8"/>
  <c r="D95" i="8"/>
  <c r="D93" i="8"/>
  <c r="D92" i="8"/>
  <c r="D89" i="8"/>
  <c r="D87" i="8"/>
  <c r="D78" i="8"/>
  <c r="L164" i="5"/>
  <c r="L163" i="5"/>
  <c r="L162" i="5"/>
  <c r="L161" i="5"/>
  <c r="L160" i="5"/>
  <c r="L159" i="5"/>
  <c r="L158" i="5"/>
  <c r="L157" i="5"/>
  <c r="L156" i="5"/>
  <c r="L155" i="5"/>
  <c r="L154" i="5"/>
  <c r="L153" i="5"/>
  <c r="L152" i="5"/>
  <c r="L151" i="5"/>
  <c r="L150" i="5"/>
  <c r="L149" i="5"/>
  <c r="L148" i="5"/>
  <c r="L147" i="5"/>
  <c r="L146" i="5"/>
  <c r="L145" i="5"/>
  <c r="L144" i="5"/>
  <c r="L143" i="5"/>
  <c r="L142" i="5"/>
  <c r="L141" i="5"/>
  <c r="L140" i="5"/>
  <c r="L139" i="5"/>
  <c r="L138" i="5"/>
  <c r="L137" i="5"/>
  <c r="L136" i="5"/>
  <c r="L135" i="5"/>
  <c r="L134" i="5"/>
  <c r="L133" i="5"/>
  <c r="L132" i="5"/>
  <c r="L131" i="5"/>
  <c r="L130" i="5"/>
  <c r="L129" i="5"/>
  <c r="L128" i="5"/>
  <c r="L127" i="5"/>
  <c r="L126" i="5"/>
  <c r="L125" i="5"/>
  <c r="L124" i="5"/>
  <c r="L123" i="5"/>
  <c r="L122" i="5"/>
  <c r="L121" i="5"/>
  <c r="L120" i="5"/>
  <c r="L119" i="5"/>
  <c r="L118" i="5"/>
  <c r="L117" i="5"/>
  <c r="L116" i="5"/>
  <c r="L115" i="5"/>
  <c r="L114" i="5"/>
  <c r="L113" i="5"/>
  <c r="L112" i="5"/>
  <c r="L111" i="5"/>
  <c r="L110" i="5"/>
  <c r="L109" i="5"/>
  <c r="L108" i="5"/>
  <c r="L107" i="5"/>
  <c r="L106" i="5"/>
  <c r="L105" i="5"/>
  <c r="L104" i="5"/>
  <c r="L103" i="5"/>
  <c r="L102" i="5"/>
  <c r="L101" i="5"/>
  <c r="L100" i="5"/>
  <c r="L99" i="5"/>
  <c r="L98" i="5"/>
  <c r="L97" i="5"/>
  <c r="L96" i="5"/>
  <c r="L95" i="5"/>
  <c r="L94" i="5"/>
  <c r="L93" i="5"/>
  <c r="L92" i="5"/>
  <c r="L91" i="5"/>
  <c r="L90" i="5"/>
  <c r="L89" i="5"/>
  <c r="L88" i="5"/>
  <c r="L87" i="5"/>
  <c r="L86" i="5"/>
  <c r="L85" i="5"/>
  <c r="L84" i="5"/>
  <c r="L83" i="5"/>
  <c r="L82" i="5"/>
  <c r="L81" i="5"/>
  <c r="L80" i="5"/>
  <c r="L79" i="5"/>
  <c r="L78" i="5"/>
  <c r="L77" i="5"/>
  <c r="L76" i="5"/>
  <c r="L75" i="5"/>
  <c r="L74" i="5"/>
  <c r="L73" i="5"/>
  <c r="L72" i="5"/>
  <c r="L71" i="5"/>
  <c r="L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6" i="5"/>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L6" i="5"/>
  <c r="L5" i="5"/>
  <c r="L163" i="4"/>
  <c r="L162" i="4"/>
  <c r="L161" i="4"/>
  <c r="L160" i="4"/>
  <c r="L159" i="4"/>
  <c r="L158" i="4"/>
  <c r="L157" i="4"/>
  <c r="L156" i="4"/>
  <c r="L155" i="4"/>
  <c r="L154" i="4"/>
  <c r="L153" i="4"/>
  <c r="L152" i="4"/>
  <c r="L151" i="4"/>
  <c r="L150" i="4"/>
  <c r="L149" i="4"/>
  <c r="L148" i="4"/>
  <c r="L147" i="4"/>
  <c r="L146" i="4"/>
  <c r="L145" i="4"/>
  <c r="L144" i="4"/>
  <c r="L143" i="4"/>
  <c r="L142" i="4"/>
  <c r="L141" i="4"/>
  <c r="L140" i="4"/>
  <c r="L139" i="4"/>
  <c r="L138" i="4"/>
  <c r="L137" i="4"/>
  <c r="L136" i="4"/>
  <c r="L135" i="4"/>
  <c r="L134" i="4"/>
  <c r="L133" i="4"/>
  <c r="L132" i="4"/>
  <c r="L131" i="4"/>
  <c r="L130" i="4"/>
  <c r="L129" i="4"/>
  <c r="L128" i="4"/>
  <c r="L127" i="4"/>
  <c r="L126" i="4"/>
  <c r="L125" i="4"/>
  <c r="L124" i="4"/>
  <c r="L123" i="4"/>
  <c r="L122" i="4"/>
  <c r="L121" i="4"/>
  <c r="L120" i="4"/>
  <c r="L119" i="4"/>
  <c r="L118" i="4"/>
  <c r="L117" i="4"/>
  <c r="L116" i="4"/>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5" i="4"/>
  <c r="J5" i="4"/>
  <c r="J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AI164" i="6"/>
  <c r="AI163" i="6"/>
  <c r="AI162" i="6"/>
  <c r="AI161" i="6"/>
  <c r="AI160" i="6"/>
  <c r="AI159" i="6"/>
  <c r="AI158" i="6"/>
  <c r="AI157" i="6"/>
  <c r="AI156" i="6"/>
  <c r="AI155" i="6"/>
  <c r="AI154" i="6"/>
  <c r="AI153" i="6"/>
  <c r="AI152" i="6"/>
  <c r="AI151" i="6"/>
  <c r="AI150" i="6"/>
  <c r="AI149" i="6"/>
  <c r="AI148" i="6"/>
  <c r="AI147" i="6"/>
  <c r="AI146" i="6"/>
  <c r="AI145" i="6"/>
  <c r="AI144" i="6"/>
  <c r="AI143" i="6"/>
  <c r="AI142" i="6"/>
  <c r="AI141" i="6"/>
  <c r="AI140" i="6"/>
  <c r="AI139" i="6"/>
  <c r="AI138" i="6"/>
  <c r="AI137" i="6"/>
  <c r="AI136" i="6"/>
  <c r="AI135" i="6"/>
  <c r="AI134" i="6"/>
  <c r="AI133" i="6"/>
  <c r="AI132" i="6"/>
  <c r="AI131" i="6"/>
  <c r="AI130" i="6"/>
  <c r="AI129" i="6"/>
  <c r="AI128" i="6"/>
  <c r="AI127" i="6"/>
  <c r="AI126" i="6"/>
  <c r="AI125" i="6"/>
  <c r="AI124" i="6"/>
  <c r="AI123" i="6"/>
  <c r="AI122" i="6"/>
  <c r="AI121" i="6"/>
  <c r="AI120" i="6"/>
  <c r="AI119" i="6"/>
  <c r="AI118" i="6"/>
  <c r="AI117" i="6"/>
  <c r="AI116" i="6"/>
  <c r="AI115" i="6"/>
  <c r="AI114" i="6"/>
  <c r="AI113" i="6"/>
  <c r="AI112" i="6"/>
  <c r="AI111" i="6"/>
  <c r="AI110" i="6"/>
  <c r="AI109" i="6"/>
  <c r="AI108" i="6"/>
  <c r="AI107" i="6"/>
  <c r="AI106" i="6"/>
  <c r="AI105" i="6"/>
  <c r="AI104" i="6"/>
  <c r="AI103" i="6"/>
  <c r="AI102" i="6"/>
  <c r="AI101" i="6"/>
  <c r="AI100" i="6"/>
  <c r="AI99" i="6"/>
  <c r="AI98" i="6"/>
  <c r="AI97" i="6"/>
  <c r="AI96" i="6"/>
  <c r="AI95" i="6"/>
  <c r="AI94" i="6"/>
  <c r="AI93" i="6"/>
  <c r="AI92" i="6"/>
  <c r="AI91" i="6"/>
  <c r="AI90" i="6"/>
  <c r="AI89" i="6"/>
  <c r="AI88" i="6"/>
  <c r="AI87" i="6"/>
  <c r="AI86" i="6"/>
  <c r="AI85" i="6"/>
  <c r="AI84" i="6"/>
  <c r="AI83" i="6"/>
  <c r="AI82" i="6"/>
  <c r="AI81" i="6"/>
  <c r="AI80" i="6"/>
  <c r="AI79" i="6"/>
  <c r="AI78" i="6"/>
  <c r="AI77" i="6"/>
  <c r="AI76" i="6"/>
  <c r="AI75" i="6"/>
  <c r="AI74" i="6"/>
  <c r="AI73" i="6"/>
  <c r="AI72" i="6"/>
  <c r="AI71" i="6"/>
  <c r="AI70" i="6"/>
  <c r="AI69" i="6"/>
  <c r="AI68" i="6"/>
  <c r="AI67" i="6"/>
  <c r="AI66" i="6"/>
  <c r="AI65" i="6"/>
  <c r="AI64" i="6"/>
  <c r="AI63" i="6"/>
  <c r="AI62" i="6"/>
  <c r="AI61" i="6"/>
  <c r="AI60" i="6"/>
  <c r="AI59" i="6"/>
  <c r="AI58" i="6"/>
  <c r="AI57" i="6"/>
  <c r="AI56" i="6"/>
  <c r="AI55" i="6"/>
  <c r="AI54" i="6"/>
  <c r="AI53" i="6"/>
  <c r="AI52" i="6"/>
  <c r="AI51" i="6"/>
  <c r="AI50" i="6"/>
  <c r="AI49" i="6"/>
  <c r="AI48" i="6"/>
  <c r="AI47" i="6"/>
  <c r="AI46" i="6"/>
  <c r="AI45" i="6"/>
  <c r="AI44" i="6"/>
  <c r="AI43" i="6"/>
  <c r="AI42" i="6"/>
  <c r="AI41" i="6"/>
  <c r="AI40" i="6"/>
  <c r="AI39" i="6"/>
  <c r="AI38" i="6"/>
  <c r="AI37" i="6"/>
  <c r="AI36" i="6"/>
  <c r="AI35" i="6"/>
  <c r="AI34" i="6"/>
  <c r="AI33" i="6"/>
  <c r="AI32" i="6"/>
  <c r="AI31" i="6"/>
  <c r="AI30" i="6"/>
  <c r="AI29" i="6"/>
  <c r="AI28" i="6"/>
  <c r="AI27" i="6"/>
  <c r="AI26" i="6"/>
  <c r="AI25" i="6"/>
  <c r="AI24" i="6"/>
  <c r="AI23" i="6"/>
  <c r="AI22" i="6"/>
  <c r="AI21" i="6"/>
  <c r="AI20" i="6"/>
  <c r="AI19" i="6"/>
  <c r="AI18" i="6"/>
  <c r="AI17" i="6"/>
  <c r="AI16" i="6"/>
  <c r="AI15" i="6"/>
  <c r="AI14" i="6"/>
  <c r="AI13" i="6"/>
  <c r="AI12" i="6"/>
  <c r="AI11" i="6"/>
  <c r="AI10" i="6"/>
  <c r="AI9" i="6"/>
  <c r="AI8" i="6"/>
  <c r="AI7" i="6"/>
  <c r="AI6" i="6"/>
  <c r="AI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5" i="6"/>
  <c r="F164" i="8"/>
  <c r="F163"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F135" i="8"/>
  <c r="F134" i="8"/>
  <c r="F133" i="8"/>
  <c r="F132" i="8"/>
  <c r="F131" i="8"/>
  <c r="F130" i="8"/>
  <c r="F129" i="8"/>
  <c r="F128" i="8"/>
  <c r="F127" i="8"/>
  <c r="F126" i="8"/>
  <c r="F125" i="8"/>
  <c r="F124" i="8"/>
  <c r="F123" i="8"/>
  <c r="F122" i="8"/>
  <c r="F121" i="8"/>
  <c r="F120" i="8"/>
  <c r="F119" i="8"/>
  <c r="F118" i="8"/>
  <c r="F117" i="8"/>
  <c r="F116" i="8"/>
  <c r="F115" i="8"/>
  <c r="F114" i="8"/>
  <c r="F113" i="8"/>
  <c r="F112" i="8"/>
  <c r="F111" i="8"/>
  <c r="F110" i="8"/>
  <c r="F109" i="8"/>
  <c r="F108" i="8"/>
  <c r="F107" i="8"/>
  <c r="F106" i="8"/>
  <c r="F105" i="8"/>
  <c r="F104" i="8"/>
  <c r="F103" i="8"/>
  <c r="F102" i="8"/>
  <c r="F101" i="8"/>
  <c r="F100" i="8"/>
  <c r="F99" i="8"/>
  <c r="F98" i="8"/>
  <c r="F97" i="8"/>
  <c r="F96" i="8"/>
  <c r="F95" i="8"/>
  <c r="F94" i="8"/>
  <c r="F93" i="8"/>
  <c r="F92" i="8"/>
  <c r="F91" i="8"/>
  <c r="F90" i="8"/>
  <c r="F89" i="8"/>
  <c r="F88" i="8"/>
  <c r="F87" i="8"/>
  <c r="F86" i="8"/>
  <c r="F85" i="8"/>
  <c r="F84" i="8"/>
  <c r="F83" i="8"/>
  <c r="F82" i="8"/>
  <c r="F81" i="8"/>
  <c r="F80" i="8"/>
  <c r="F79" i="8"/>
  <c r="F78" i="8"/>
  <c r="F77" i="8"/>
  <c r="F76" i="8"/>
  <c r="F75" i="8"/>
  <c r="F74" i="8"/>
  <c r="F73" i="8"/>
  <c r="F72" i="8"/>
  <c r="F71" i="8"/>
  <c r="F70" i="8"/>
  <c r="F69" i="8"/>
  <c r="F68" i="8"/>
  <c r="F67" i="8"/>
  <c r="F66" i="8"/>
  <c r="F65" i="8"/>
  <c r="F64" i="8"/>
  <c r="F63" i="8"/>
  <c r="F62" i="8"/>
  <c r="F61" i="8"/>
  <c r="F60" i="8"/>
  <c r="F59" i="8"/>
  <c r="F58" i="8"/>
  <c r="F57" i="8"/>
  <c r="F56" i="8"/>
  <c r="F55" i="8"/>
  <c r="F54" i="8"/>
  <c r="F53" i="8"/>
  <c r="F52" i="8"/>
  <c r="F51" i="8"/>
  <c r="F50" i="8"/>
  <c r="F49" i="8"/>
  <c r="F48" i="8"/>
  <c r="F47" i="8"/>
  <c r="F46" i="8"/>
  <c r="F45" i="8"/>
  <c r="F44" i="8"/>
  <c r="F43" i="8"/>
  <c r="F42" i="8"/>
  <c r="F41" i="8"/>
  <c r="F40" i="8"/>
  <c r="F39" i="8"/>
  <c r="F38" i="8"/>
  <c r="F37" i="8"/>
  <c r="F36" i="8"/>
  <c r="F35" i="8"/>
  <c r="F34" i="8"/>
  <c r="F33" i="8"/>
  <c r="F32" i="8"/>
  <c r="F31" i="8"/>
  <c r="F30" i="8"/>
  <c r="F29" i="8"/>
  <c r="F28" i="8"/>
  <c r="F27" i="8"/>
  <c r="F26" i="8"/>
  <c r="F25" i="8"/>
  <c r="F24" i="8"/>
  <c r="F23" i="8"/>
  <c r="F22" i="8"/>
  <c r="F21" i="8"/>
  <c r="F20" i="8"/>
  <c r="F19" i="8"/>
  <c r="F18" i="8"/>
  <c r="F17" i="8"/>
  <c r="F16" i="8"/>
  <c r="F15" i="8"/>
  <c r="F14" i="8"/>
  <c r="F13" i="8"/>
  <c r="F12" i="8"/>
  <c r="F11" i="8"/>
  <c r="F10" i="8"/>
  <c r="F9" i="8"/>
  <c r="F8" i="8"/>
  <c r="F7" i="8"/>
  <c r="F6" i="8"/>
  <c r="F5" i="8"/>
  <c r="AR164" i="5"/>
  <c r="AR163" i="5"/>
  <c r="AR162" i="5"/>
  <c r="AR161" i="5"/>
  <c r="AR160" i="5"/>
  <c r="AR159" i="5"/>
  <c r="AR158" i="5"/>
  <c r="AR157" i="5"/>
  <c r="AR156" i="5"/>
  <c r="AR155" i="5"/>
  <c r="AR154" i="5"/>
  <c r="AR153" i="5"/>
  <c r="AR152" i="5"/>
  <c r="AR151" i="5"/>
  <c r="AR150" i="5"/>
  <c r="AR149" i="5"/>
  <c r="AR148" i="5"/>
  <c r="AR147" i="5"/>
  <c r="AR146" i="5"/>
  <c r="AR145" i="5"/>
  <c r="AR144" i="5"/>
  <c r="AR143" i="5"/>
  <c r="AR142" i="5"/>
  <c r="AR141" i="5"/>
  <c r="AR140" i="5"/>
  <c r="AR139" i="5"/>
  <c r="AR138" i="5"/>
  <c r="AR137" i="5"/>
  <c r="AR136" i="5"/>
  <c r="AR135" i="5"/>
  <c r="AR134" i="5"/>
  <c r="AR133" i="5"/>
  <c r="AR132" i="5"/>
  <c r="AR131" i="5"/>
  <c r="AR130" i="5"/>
  <c r="AR129" i="5"/>
  <c r="AR128" i="5"/>
  <c r="AR127" i="5"/>
  <c r="AR126" i="5"/>
  <c r="AR125" i="5"/>
  <c r="AR124" i="5"/>
  <c r="AR123" i="5"/>
  <c r="AR122" i="5"/>
  <c r="AR121" i="5"/>
  <c r="AR120" i="5"/>
  <c r="AR119" i="5"/>
  <c r="AR118" i="5"/>
  <c r="AR117" i="5"/>
  <c r="AR116" i="5"/>
  <c r="AR115" i="5"/>
  <c r="AR114" i="5"/>
  <c r="AR113" i="5"/>
  <c r="AR112" i="5"/>
  <c r="AR111" i="5"/>
  <c r="AR110" i="5"/>
  <c r="AR109" i="5"/>
  <c r="AR108" i="5"/>
  <c r="AR107" i="5"/>
  <c r="AR106" i="5"/>
  <c r="AR105" i="5"/>
  <c r="AR104" i="5"/>
  <c r="AR103" i="5"/>
  <c r="AR102" i="5"/>
  <c r="AR101" i="5"/>
  <c r="AR100" i="5"/>
  <c r="AR99" i="5"/>
  <c r="AR98" i="5"/>
  <c r="AR97" i="5"/>
  <c r="AR96" i="5"/>
  <c r="AR95" i="5"/>
  <c r="AR94" i="5"/>
  <c r="AR93" i="5"/>
  <c r="AR92" i="5"/>
  <c r="AR91" i="5"/>
  <c r="AR90" i="5"/>
  <c r="AR89" i="5"/>
  <c r="AR88" i="5"/>
  <c r="AR87" i="5"/>
  <c r="AR86" i="5"/>
  <c r="AR85" i="5"/>
  <c r="AR84" i="5"/>
  <c r="AR83" i="5"/>
  <c r="AR82" i="5"/>
  <c r="AR81" i="5"/>
  <c r="AR80" i="5"/>
  <c r="AR79" i="5"/>
  <c r="AR78" i="5"/>
  <c r="AR77" i="5"/>
  <c r="AR76" i="5"/>
  <c r="AR75" i="5"/>
  <c r="AR74" i="5"/>
  <c r="AR73" i="5"/>
  <c r="AR72" i="5"/>
  <c r="AR71" i="5"/>
  <c r="AR70" i="5"/>
  <c r="AR69" i="5"/>
  <c r="AR68" i="5"/>
  <c r="AR67" i="5"/>
  <c r="AR66" i="5"/>
  <c r="AR65" i="5"/>
  <c r="AR64" i="5"/>
  <c r="AR63" i="5"/>
  <c r="AR62" i="5"/>
  <c r="AR61" i="5"/>
  <c r="AR60" i="5"/>
  <c r="AR59" i="5"/>
  <c r="AR58" i="5"/>
  <c r="AR57" i="5"/>
  <c r="AR56" i="5"/>
  <c r="AR55" i="5"/>
  <c r="AR54" i="5"/>
  <c r="AR53" i="5"/>
  <c r="AR52" i="5"/>
  <c r="AR51" i="5"/>
  <c r="AR50" i="5"/>
  <c r="AR49" i="5"/>
  <c r="AR48" i="5"/>
  <c r="AR47" i="5"/>
  <c r="AR46" i="5"/>
  <c r="AR45" i="5"/>
  <c r="AR44" i="5"/>
  <c r="AR43" i="5"/>
  <c r="AR42" i="5"/>
  <c r="AR41" i="5"/>
  <c r="AR40" i="5"/>
  <c r="AR39" i="5"/>
  <c r="AR38" i="5"/>
  <c r="AR37" i="5"/>
  <c r="AR36" i="5"/>
  <c r="AR35" i="5"/>
  <c r="AR34" i="5"/>
  <c r="AR33" i="5"/>
  <c r="AR32" i="5"/>
  <c r="AR31" i="5"/>
  <c r="AR30" i="5"/>
  <c r="AR29" i="5"/>
  <c r="AR28" i="5"/>
  <c r="AR27" i="5"/>
  <c r="AR26" i="5"/>
  <c r="AR25" i="5"/>
  <c r="AR24" i="5"/>
  <c r="AR23" i="5"/>
  <c r="AR22" i="5"/>
  <c r="AR21" i="5"/>
  <c r="AR20" i="5"/>
  <c r="AR19" i="5"/>
  <c r="AR18" i="5"/>
  <c r="AR17" i="5"/>
  <c r="AR16" i="5"/>
  <c r="AR15" i="5"/>
  <c r="AR14" i="5"/>
  <c r="AR13" i="5"/>
  <c r="AR12" i="5"/>
  <c r="AR11" i="5"/>
  <c r="AR10" i="5"/>
  <c r="AR9" i="5"/>
  <c r="AR8" i="5"/>
  <c r="AR7" i="5"/>
  <c r="AR6" i="5"/>
  <c r="AR5" i="5"/>
  <c r="AR164" i="4"/>
  <c r="AR163" i="4"/>
  <c r="AR162" i="4"/>
  <c r="AR161" i="4"/>
  <c r="AR160" i="4"/>
  <c r="AR159" i="4"/>
  <c r="AR158" i="4"/>
  <c r="AR157" i="4"/>
  <c r="AR156" i="4"/>
  <c r="AR155" i="4"/>
  <c r="AR154" i="4"/>
  <c r="AR153" i="4"/>
  <c r="AR152" i="4"/>
  <c r="AR151" i="4"/>
  <c r="AR150" i="4"/>
  <c r="AR149" i="4"/>
  <c r="AR148" i="4"/>
  <c r="AR147" i="4"/>
  <c r="AR146" i="4"/>
  <c r="AR145" i="4"/>
  <c r="AR144" i="4"/>
  <c r="AR143" i="4"/>
  <c r="AR142" i="4"/>
  <c r="AR141" i="4"/>
  <c r="AR140" i="4"/>
  <c r="AR139" i="4"/>
  <c r="AR138" i="4"/>
  <c r="AR137" i="4"/>
  <c r="AR136" i="4"/>
  <c r="AR135" i="4"/>
  <c r="AR134" i="4"/>
  <c r="AR133" i="4"/>
  <c r="AR132" i="4"/>
  <c r="AR131" i="4"/>
  <c r="AR130" i="4"/>
  <c r="AR129" i="4"/>
  <c r="AR128" i="4"/>
  <c r="AR127" i="4"/>
  <c r="AR126" i="4"/>
  <c r="AR125" i="4"/>
  <c r="AR124" i="4"/>
  <c r="AR123" i="4"/>
  <c r="AR122" i="4"/>
  <c r="AR121" i="4"/>
  <c r="AR120" i="4"/>
  <c r="AR119" i="4"/>
  <c r="AR118" i="4"/>
  <c r="AR117" i="4"/>
  <c r="AR116" i="4"/>
  <c r="AR115" i="4"/>
  <c r="AR114" i="4"/>
  <c r="AR113" i="4"/>
  <c r="AR112" i="4"/>
  <c r="AR111" i="4"/>
  <c r="AR110" i="4"/>
  <c r="AR109" i="4"/>
  <c r="AR108" i="4"/>
  <c r="AR107" i="4"/>
  <c r="AR106" i="4"/>
  <c r="AR105" i="4"/>
  <c r="AR104" i="4"/>
  <c r="AR103" i="4"/>
  <c r="AR102" i="4"/>
  <c r="AR101" i="4"/>
  <c r="AR100" i="4"/>
  <c r="AR99" i="4"/>
  <c r="AR98" i="4"/>
  <c r="AR97" i="4"/>
  <c r="AR96" i="4"/>
  <c r="AR95" i="4"/>
  <c r="AR94" i="4"/>
  <c r="AR93" i="4"/>
  <c r="AR92" i="4"/>
  <c r="AR91" i="4"/>
  <c r="AR90" i="4"/>
  <c r="AR89" i="4"/>
  <c r="AR88" i="4"/>
  <c r="AR87" i="4"/>
  <c r="AR86" i="4"/>
  <c r="AR85" i="4"/>
  <c r="AR84" i="4"/>
  <c r="AR83" i="4"/>
  <c r="AR82" i="4"/>
  <c r="AR81" i="4"/>
  <c r="AR80" i="4"/>
  <c r="AR79" i="4"/>
  <c r="AR78" i="4"/>
  <c r="AR77" i="4"/>
  <c r="AR76" i="4"/>
  <c r="AR75" i="4"/>
  <c r="AR74" i="4"/>
  <c r="AR73" i="4"/>
  <c r="AR72" i="4"/>
  <c r="AR71" i="4"/>
  <c r="AR70" i="4"/>
  <c r="AR69" i="4"/>
  <c r="AR68" i="4"/>
  <c r="AR67" i="4"/>
  <c r="AR66" i="4"/>
  <c r="AR65" i="4"/>
  <c r="AR64" i="4"/>
  <c r="AR63" i="4"/>
  <c r="AR62" i="4"/>
  <c r="AR61" i="4"/>
  <c r="AR60" i="4"/>
  <c r="AR59" i="4"/>
  <c r="AR58" i="4"/>
  <c r="AR57" i="4"/>
  <c r="AR56" i="4"/>
  <c r="AR55" i="4"/>
  <c r="AR54" i="4"/>
  <c r="AR53" i="4"/>
  <c r="AR52" i="4"/>
  <c r="AR51" i="4"/>
  <c r="AR50" i="4"/>
  <c r="AR49" i="4"/>
  <c r="AR48" i="4"/>
  <c r="AR47" i="4"/>
  <c r="AR46" i="4"/>
  <c r="AR45" i="4"/>
  <c r="AR44" i="4"/>
  <c r="AR43" i="4"/>
  <c r="AR42" i="4"/>
  <c r="AR41" i="4"/>
  <c r="AR40" i="4"/>
  <c r="AR39" i="4"/>
  <c r="AR38" i="4"/>
  <c r="AR37" i="4"/>
  <c r="AR36" i="4"/>
  <c r="AR35" i="4"/>
  <c r="AR34" i="4"/>
  <c r="AR33" i="4"/>
  <c r="AR32" i="4"/>
  <c r="AR31" i="4"/>
  <c r="AR30" i="4"/>
  <c r="AR29" i="4"/>
  <c r="AR28" i="4"/>
  <c r="AR27" i="4"/>
  <c r="AR26" i="4"/>
  <c r="AR25" i="4"/>
  <c r="AR24" i="4"/>
  <c r="AR23" i="4"/>
  <c r="AR22" i="4"/>
  <c r="AR21" i="4"/>
  <c r="AR20" i="4"/>
  <c r="AR19" i="4"/>
  <c r="AR18" i="4"/>
  <c r="AR17" i="4"/>
  <c r="AR16" i="4"/>
  <c r="AR15" i="4"/>
  <c r="AR14" i="4"/>
  <c r="AR13" i="4"/>
  <c r="AR12" i="4"/>
  <c r="AR11" i="4"/>
  <c r="AR10" i="4"/>
  <c r="AR9" i="4"/>
  <c r="AR8" i="4"/>
  <c r="AR7" i="4"/>
  <c r="AR6" i="4"/>
  <c r="AR5" i="4"/>
  <c r="AH164" i="4"/>
  <c r="AH163" i="4"/>
  <c r="AH162" i="4"/>
  <c r="AH160" i="4"/>
  <c r="AH156" i="4"/>
  <c r="AH155" i="4"/>
  <c r="AH154" i="4"/>
  <c r="AH152" i="4"/>
  <c r="AH144" i="4"/>
  <c r="AH139" i="4"/>
  <c r="AH136" i="4"/>
  <c r="AH135" i="4"/>
  <c r="AH134" i="4"/>
  <c r="AH133" i="4"/>
  <c r="AH132" i="4"/>
  <c r="AH131" i="4"/>
  <c r="AH130" i="4"/>
  <c r="AH129" i="4"/>
  <c r="AH128" i="4"/>
  <c r="AH127" i="4"/>
  <c r="AH126" i="4"/>
  <c r="AH125" i="4"/>
  <c r="AH124" i="4"/>
  <c r="AH123" i="4"/>
  <c r="AH122" i="4"/>
  <c r="AH121" i="4"/>
  <c r="AH120" i="4"/>
  <c r="AH119" i="4"/>
  <c r="AH118" i="4"/>
  <c r="AH117" i="4"/>
  <c r="AH115" i="4"/>
  <c r="AH114" i="4"/>
  <c r="AH113" i="4"/>
  <c r="AH112" i="4"/>
  <c r="AH111" i="4"/>
  <c r="AH110" i="4"/>
  <c r="AH109" i="4"/>
  <c r="AH107" i="4"/>
  <c r="AH105" i="4"/>
  <c r="AH103" i="4"/>
  <c r="AH102" i="4"/>
  <c r="AH97" i="4"/>
  <c r="AH96" i="4"/>
  <c r="AH95" i="4"/>
  <c r="AH91" i="4"/>
  <c r="AH90" i="4"/>
  <c r="AH89" i="4"/>
  <c r="AH88" i="4"/>
  <c r="AH87" i="4"/>
  <c r="AH86" i="4"/>
  <c r="AH85" i="4"/>
  <c r="AH83" i="4"/>
  <c r="AH82" i="4"/>
  <c r="AH81" i="4"/>
  <c r="AH78" i="4"/>
  <c r="AH77" i="4"/>
  <c r="AH76" i="4"/>
  <c r="AH74" i="4"/>
  <c r="AH73" i="4"/>
  <c r="AH72" i="4"/>
  <c r="AH64" i="4"/>
  <c r="AH63" i="4"/>
  <c r="AH62" i="4"/>
  <c r="AH61" i="4"/>
  <c r="AH60" i="4"/>
  <c r="AH47" i="4"/>
  <c r="AH46" i="4"/>
  <c r="AH45" i="4"/>
  <c r="AH44" i="4"/>
  <c r="AH42" i="4"/>
  <c r="AH39" i="4"/>
  <c r="AH34" i="4"/>
  <c r="AH32" i="4"/>
  <c r="AH31" i="4"/>
  <c r="AH30" i="4"/>
  <c r="AH28" i="4"/>
  <c r="AH27" i="4"/>
  <c r="AH17" i="4"/>
  <c r="AH11" i="4"/>
  <c r="AH10" i="4"/>
  <c r="AH9" i="4"/>
  <c r="AH8" i="4"/>
  <c r="AH7" i="4"/>
  <c r="AH5" i="4"/>
  <c r="AF164" i="6"/>
  <c r="AF163" i="6"/>
  <c r="AF162" i="6"/>
  <c r="AF160" i="6"/>
  <c r="AF156" i="6"/>
  <c r="AF155" i="6"/>
  <c r="AF154" i="6"/>
  <c r="AF152" i="6"/>
  <c r="AF144" i="6"/>
  <c r="AF139" i="6"/>
  <c r="AF136" i="6"/>
  <c r="AF135" i="6"/>
  <c r="AF134" i="6"/>
  <c r="AF127" i="6"/>
  <c r="AF126" i="6"/>
  <c r="AF125" i="6"/>
  <c r="AF124" i="6"/>
  <c r="AF123" i="6"/>
  <c r="AF122" i="6"/>
  <c r="AF121" i="6"/>
  <c r="AF120" i="6"/>
  <c r="AF119" i="6"/>
  <c r="AF118" i="6"/>
  <c r="AF117" i="6"/>
  <c r="AF115" i="6"/>
  <c r="AF114" i="6"/>
  <c r="AF113" i="6"/>
  <c r="AF112" i="6"/>
  <c r="AF111" i="6"/>
  <c r="AF110" i="6"/>
  <c r="AF107" i="6"/>
  <c r="AF105" i="6"/>
  <c r="AF103" i="6"/>
  <c r="AF102" i="6"/>
  <c r="AF97" i="6"/>
  <c r="AF96" i="6"/>
  <c r="AF95" i="6"/>
  <c r="AF91" i="6"/>
  <c r="AF90" i="6"/>
  <c r="AF88" i="6"/>
  <c r="AF87" i="6"/>
  <c r="AF86" i="6"/>
  <c r="AF85" i="6"/>
  <c r="AF83" i="6"/>
  <c r="AF82" i="6"/>
  <c r="AF81" i="6"/>
  <c r="AF77" i="6"/>
  <c r="AF74" i="6"/>
  <c r="AF73" i="6"/>
  <c r="AF72" i="6"/>
  <c r="AF64" i="6"/>
  <c r="AF63" i="6"/>
  <c r="AF62" i="6"/>
  <c r="AF61" i="6"/>
  <c r="AF60" i="6"/>
  <c r="AF47" i="6"/>
  <c r="AF46" i="6"/>
  <c r="AF45" i="6"/>
  <c r="AF44" i="6"/>
  <c r="AF42" i="6"/>
  <c r="AF39" i="6"/>
  <c r="AF34" i="6"/>
  <c r="AF32" i="6"/>
  <c r="AF31" i="6"/>
  <c r="AF30" i="6"/>
  <c r="AF28" i="6"/>
  <c r="AF27" i="6"/>
  <c r="AF17" i="6"/>
  <c r="AF11" i="6"/>
  <c r="AF10" i="6"/>
  <c r="AF9" i="6"/>
  <c r="AF7" i="6"/>
  <c r="AF5" i="6"/>
  <c r="AH164" i="5"/>
  <c r="AH163" i="5"/>
  <c r="AH162" i="5"/>
  <c r="AH160" i="5"/>
  <c r="AH156" i="5"/>
  <c r="AH155" i="5"/>
  <c r="AH154" i="5"/>
  <c r="AH152" i="5"/>
  <c r="AH144" i="5"/>
  <c r="AH139" i="5"/>
  <c r="AH136" i="5"/>
  <c r="AH135" i="5"/>
  <c r="AH134" i="5"/>
  <c r="AH133" i="5"/>
  <c r="AH132" i="5"/>
  <c r="AH131" i="5"/>
  <c r="AH130" i="5"/>
  <c r="AH129" i="5"/>
  <c r="AH128" i="5"/>
  <c r="AH127" i="5"/>
  <c r="AH126" i="5"/>
  <c r="AH125" i="5"/>
  <c r="AH124" i="5"/>
  <c r="AH123" i="5"/>
  <c r="AH122" i="5"/>
  <c r="AH121" i="5"/>
  <c r="AH120" i="5"/>
  <c r="AH119" i="5"/>
  <c r="AH118" i="5"/>
  <c r="AH117" i="5"/>
  <c r="AH115" i="5"/>
  <c r="AH114" i="5"/>
  <c r="AH113" i="5"/>
  <c r="AH112" i="5"/>
  <c r="AH111" i="5"/>
  <c r="AH110" i="5"/>
  <c r="AH109" i="5"/>
  <c r="AH107" i="5"/>
  <c r="AH105" i="5"/>
  <c r="AH103" i="5"/>
  <c r="AH102" i="5"/>
  <c r="AH97" i="5"/>
  <c r="AH96" i="5"/>
  <c r="AH95" i="5"/>
  <c r="AH91" i="5"/>
  <c r="AH90" i="5"/>
  <c r="AH89" i="5"/>
  <c r="AH88" i="5"/>
  <c r="AH87" i="5"/>
  <c r="AH86" i="5"/>
  <c r="AH85" i="5"/>
  <c r="AH83" i="5"/>
  <c r="AH82" i="5"/>
  <c r="AH81" i="5"/>
  <c r="AH78" i="5"/>
  <c r="AH77" i="5"/>
  <c r="AH76" i="5"/>
  <c r="AH74" i="5"/>
  <c r="AH73" i="5"/>
  <c r="AH72" i="5"/>
  <c r="AH64" i="5"/>
  <c r="AH63" i="5"/>
  <c r="AH62" i="5"/>
  <c r="AH61" i="5"/>
  <c r="AH60" i="5"/>
  <c r="AH47" i="5"/>
  <c r="AH46" i="5"/>
  <c r="AH45" i="5"/>
  <c r="AH44" i="5"/>
  <c r="AH42" i="5"/>
  <c r="AH39" i="5"/>
  <c r="AH34" i="5"/>
  <c r="AH32" i="5"/>
  <c r="AH31" i="5"/>
  <c r="AH30" i="5"/>
  <c r="AH28" i="5"/>
  <c r="AH27" i="5"/>
  <c r="AH17" i="5"/>
  <c r="AH11" i="5"/>
  <c r="AH10" i="5"/>
  <c r="AH9" i="5"/>
  <c r="AH8" i="5"/>
  <c r="AH7" i="5"/>
  <c r="AH5" i="5"/>
  <c r="BG164" i="4"/>
  <c r="BG163" i="4"/>
  <c r="BG162" i="4"/>
  <c r="BG161" i="4"/>
  <c r="BG160" i="4"/>
  <c r="BG159" i="4"/>
  <c r="BG158" i="4"/>
  <c r="BG157" i="4"/>
  <c r="BG156" i="4"/>
  <c r="BG155" i="4"/>
  <c r="BG154" i="4"/>
  <c r="BG153" i="4"/>
  <c r="BG152" i="4"/>
  <c r="BG151" i="4"/>
  <c r="BG150" i="4"/>
  <c r="BG149" i="4"/>
  <c r="BG148" i="4"/>
  <c r="BG147" i="4"/>
  <c r="BG146" i="4"/>
  <c r="BG145" i="4"/>
  <c r="BG144" i="4"/>
  <c r="BG143" i="4"/>
  <c r="BG142" i="4"/>
  <c r="BG141" i="4"/>
  <c r="BG140" i="4"/>
  <c r="BG139" i="4"/>
  <c r="BG138" i="4"/>
  <c r="BG137" i="4"/>
  <c r="BG136" i="4"/>
  <c r="BG135" i="4"/>
  <c r="BG134" i="4"/>
  <c r="BG133" i="4"/>
  <c r="BG132" i="4"/>
  <c r="BG131" i="4"/>
  <c r="BG130" i="4"/>
  <c r="BG129" i="4"/>
  <c r="BG128" i="4"/>
  <c r="BG127" i="4"/>
  <c r="BG126" i="4"/>
  <c r="BG125" i="4"/>
  <c r="BG124" i="4"/>
  <c r="BG123" i="4"/>
  <c r="BG122" i="4"/>
  <c r="BG121" i="4"/>
  <c r="BG120" i="4"/>
  <c r="BG119" i="4"/>
  <c r="BG118" i="4"/>
  <c r="BG117" i="4"/>
  <c r="BG116" i="4"/>
  <c r="BG115" i="4"/>
  <c r="BG114" i="4"/>
  <c r="BG113" i="4"/>
  <c r="BG112" i="4"/>
  <c r="BG111" i="4"/>
  <c r="BG110" i="4"/>
  <c r="BG109" i="4"/>
  <c r="BG108" i="4"/>
  <c r="BG107" i="4"/>
  <c r="BG106" i="4"/>
  <c r="BG105" i="4"/>
  <c r="BG104" i="4"/>
  <c r="BG103" i="4"/>
  <c r="BG102" i="4"/>
  <c r="BG101" i="4"/>
  <c r="BG100" i="4"/>
  <c r="BG99" i="4"/>
  <c r="BG98" i="4"/>
  <c r="BG97" i="4"/>
  <c r="BG96" i="4"/>
  <c r="BG95" i="4"/>
  <c r="BG94" i="4"/>
  <c r="BG93" i="4"/>
  <c r="BG92" i="4"/>
  <c r="BG91" i="4"/>
  <c r="BG90" i="4"/>
  <c r="BG89" i="4"/>
  <c r="BG88" i="4"/>
  <c r="BG87" i="4"/>
  <c r="BG86" i="4"/>
  <c r="BG85" i="4"/>
  <c r="BG84" i="4"/>
  <c r="BG83" i="4"/>
  <c r="BG82" i="4"/>
  <c r="BG81" i="4"/>
  <c r="BG80" i="4"/>
  <c r="BG79" i="4"/>
  <c r="BG78" i="4"/>
  <c r="BG77" i="4"/>
  <c r="BG76" i="4"/>
  <c r="BG75" i="4"/>
  <c r="BG74" i="4"/>
  <c r="BG73" i="4"/>
  <c r="BG72" i="4"/>
  <c r="BG71" i="4"/>
  <c r="BG70" i="4"/>
  <c r="BG69" i="4"/>
  <c r="BG68" i="4"/>
  <c r="BG67" i="4"/>
  <c r="BG66" i="4"/>
  <c r="BG65" i="4"/>
  <c r="BG64" i="4"/>
  <c r="BG63" i="4"/>
  <c r="BG62" i="4"/>
  <c r="BG61" i="4"/>
  <c r="BG60" i="4"/>
  <c r="BG59" i="4"/>
  <c r="BG58" i="4"/>
  <c r="BG57" i="4"/>
  <c r="BG56" i="4"/>
  <c r="BG55" i="4"/>
  <c r="BG54" i="4"/>
  <c r="BG53" i="4"/>
  <c r="BG52" i="4"/>
  <c r="BG51" i="4"/>
  <c r="BG50" i="4"/>
  <c r="BG49" i="4"/>
  <c r="BG48" i="4"/>
  <c r="BG47" i="4"/>
  <c r="BG46" i="4"/>
  <c r="BG45" i="4"/>
  <c r="BG44" i="4"/>
  <c r="BG43" i="4"/>
  <c r="BG42" i="4"/>
  <c r="BG41" i="4"/>
  <c r="BG40" i="4"/>
  <c r="BG39" i="4"/>
  <c r="BG38" i="4"/>
  <c r="BG37" i="4"/>
  <c r="BG36" i="4"/>
  <c r="BG35" i="4"/>
  <c r="BG34" i="4"/>
  <c r="BG33" i="4"/>
  <c r="BG32" i="4"/>
  <c r="BG31" i="4"/>
  <c r="BG30" i="4"/>
  <c r="BG29" i="4"/>
  <c r="BG28" i="4"/>
  <c r="BG27" i="4"/>
  <c r="BG26" i="4"/>
  <c r="BG25" i="4"/>
  <c r="BG24" i="4"/>
  <c r="BG23" i="4"/>
  <c r="BG22" i="4"/>
  <c r="BG21" i="4"/>
  <c r="BG20" i="4"/>
  <c r="BG19" i="4"/>
  <c r="BG18" i="4"/>
  <c r="BG17" i="4"/>
  <c r="BG16" i="4"/>
  <c r="BG15" i="4"/>
  <c r="BG14" i="4"/>
  <c r="BG13" i="4"/>
  <c r="BG12" i="4"/>
  <c r="BG11" i="4"/>
  <c r="BG10" i="4"/>
  <c r="BG9" i="4"/>
  <c r="BG8" i="4"/>
  <c r="BG7" i="4"/>
  <c r="BG6" i="4"/>
  <c r="BG5" i="4"/>
  <c r="AF164" i="5"/>
  <c r="AF163" i="5"/>
  <c r="AF162" i="5"/>
  <c r="AF161" i="5"/>
  <c r="AF160" i="5"/>
  <c r="AF159" i="5"/>
  <c r="AF158" i="5"/>
  <c r="AF157" i="5"/>
  <c r="AF156" i="5"/>
  <c r="AF155" i="5"/>
  <c r="AF154" i="5"/>
  <c r="AF153" i="5"/>
  <c r="AF152" i="5"/>
  <c r="AF151" i="5"/>
  <c r="AF150" i="5"/>
  <c r="AF149" i="5"/>
  <c r="AF148" i="5"/>
  <c r="AF147" i="5"/>
  <c r="AF146" i="5"/>
  <c r="AF145" i="5"/>
  <c r="AF144" i="5"/>
  <c r="AF143" i="5"/>
  <c r="AF142" i="5"/>
  <c r="AF141" i="5"/>
  <c r="AF140" i="5"/>
  <c r="AF139" i="5"/>
  <c r="AF138" i="5"/>
  <c r="AF137" i="5"/>
  <c r="AF136" i="5"/>
  <c r="AF135" i="5"/>
  <c r="AF134" i="5"/>
  <c r="AF133" i="5"/>
  <c r="AF132" i="5"/>
  <c r="AF131" i="5"/>
  <c r="AF130" i="5"/>
  <c r="AF129" i="5"/>
  <c r="AF128" i="5"/>
  <c r="AF127" i="5"/>
  <c r="AF126" i="5"/>
  <c r="AF125" i="5"/>
  <c r="AF124" i="5"/>
  <c r="AF123" i="5"/>
  <c r="AF122" i="5"/>
  <c r="AF121" i="5"/>
  <c r="AF120" i="5"/>
  <c r="AF119" i="5"/>
  <c r="AF118" i="5"/>
  <c r="AF117" i="5"/>
  <c r="AF116" i="5"/>
  <c r="AF115" i="5"/>
  <c r="AF114" i="5"/>
  <c r="AF113" i="5"/>
  <c r="AF112" i="5"/>
  <c r="AF111" i="5"/>
  <c r="AF110" i="5"/>
  <c r="AF109" i="5"/>
  <c r="AF108" i="5"/>
  <c r="AF107" i="5"/>
  <c r="AF106" i="5"/>
  <c r="AF105" i="5"/>
  <c r="AF104" i="5"/>
  <c r="AF103" i="5"/>
  <c r="AF102" i="5"/>
  <c r="AF101" i="5"/>
  <c r="AF100" i="5"/>
  <c r="AF99" i="5"/>
  <c r="AF98" i="5"/>
  <c r="AF97" i="5"/>
  <c r="AF96" i="5"/>
  <c r="AF95" i="5"/>
  <c r="AF94" i="5"/>
  <c r="AF93" i="5"/>
  <c r="AF92" i="5"/>
  <c r="AF91" i="5"/>
  <c r="AF90" i="5"/>
  <c r="AF89" i="5"/>
  <c r="AF88" i="5"/>
  <c r="AF87" i="5"/>
  <c r="AF86" i="5"/>
  <c r="AF85" i="5"/>
  <c r="AF84" i="5"/>
  <c r="AF83" i="5"/>
  <c r="AF82" i="5"/>
  <c r="AF81" i="5"/>
  <c r="AF80" i="5"/>
  <c r="AF79" i="5"/>
  <c r="AF78" i="5"/>
  <c r="AF77" i="5"/>
  <c r="AF76" i="5"/>
  <c r="AF75" i="5"/>
  <c r="AF74" i="5"/>
  <c r="AF73" i="5"/>
  <c r="AF72" i="5"/>
  <c r="AF71" i="5"/>
  <c r="AF70" i="5"/>
  <c r="AF69" i="5"/>
  <c r="AF68" i="5"/>
  <c r="AF67" i="5"/>
  <c r="AF66" i="5"/>
  <c r="AF65" i="5"/>
  <c r="AF64" i="5"/>
  <c r="AF63" i="5"/>
  <c r="AF62" i="5"/>
  <c r="AF61" i="5"/>
  <c r="AF60" i="5"/>
  <c r="AF59" i="5"/>
  <c r="AF58" i="5"/>
  <c r="AF57" i="5"/>
  <c r="AF56" i="5"/>
  <c r="AF55" i="5"/>
  <c r="AF54" i="5"/>
  <c r="AF53" i="5"/>
  <c r="AF52" i="5"/>
  <c r="AF51" i="5"/>
  <c r="AF50" i="5"/>
  <c r="AF49" i="5"/>
  <c r="AF48" i="5"/>
  <c r="AF47" i="5"/>
  <c r="AF46" i="5"/>
  <c r="AF45" i="5"/>
  <c r="AF44" i="5"/>
  <c r="AF43" i="5"/>
  <c r="AF42" i="5"/>
  <c r="AF41" i="5"/>
  <c r="AF40" i="5"/>
  <c r="AF39" i="5"/>
  <c r="AF38" i="5"/>
  <c r="AF37" i="5"/>
  <c r="AF36" i="5"/>
  <c r="AF35" i="5"/>
  <c r="AF34" i="5"/>
  <c r="AF33" i="5"/>
  <c r="AF32" i="5"/>
  <c r="AF31" i="5"/>
  <c r="AF30" i="5"/>
  <c r="AF29" i="5"/>
  <c r="AF28" i="5"/>
  <c r="AF27" i="5"/>
  <c r="AF26" i="5"/>
  <c r="AF25" i="5"/>
  <c r="AF24" i="5"/>
  <c r="AF23" i="5"/>
  <c r="AF22" i="5"/>
  <c r="AF21" i="5"/>
  <c r="AF20" i="5"/>
  <c r="AF19" i="5"/>
  <c r="AF18" i="5"/>
  <c r="AF17" i="5"/>
  <c r="AF16" i="5"/>
  <c r="AF15" i="5"/>
  <c r="AF14" i="5"/>
  <c r="AF13" i="5"/>
  <c r="AF12" i="5"/>
  <c r="AF11" i="5"/>
  <c r="AF10" i="5"/>
  <c r="AF9" i="5"/>
  <c r="AF8" i="5"/>
  <c r="AF7" i="5"/>
  <c r="AF6" i="5"/>
  <c r="AF5" i="5"/>
  <c r="AC164" i="6"/>
  <c r="AC163" i="6"/>
  <c r="AC162" i="6"/>
  <c r="AC161" i="6"/>
  <c r="AC159" i="6"/>
  <c r="AC158" i="6"/>
  <c r="AC157" i="6"/>
  <c r="AC156" i="6"/>
  <c r="AC155" i="6"/>
  <c r="AC154" i="6"/>
  <c r="AC153" i="6"/>
  <c r="AC152" i="6"/>
  <c r="AC151" i="6"/>
  <c r="AC150" i="6"/>
  <c r="AC149" i="6"/>
  <c r="AC148" i="6"/>
  <c r="AC147" i="6"/>
  <c r="AC146" i="6"/>
  <c r="AC145" i="6"/>
  <c r="AC144" i="6"/>
  <c r="AC143" i="6"/>
  <c r="AC142" i="6"/>
  <c r="AC141" i="6"/>
  <c r="AC140" i="6"/>
  <c r="AC139" i="6"/>
  <c r="AC138" i="6"/>
  <c r="AC137" i="6"/>
  <c r="AC136" i="6"/>
  <c r="AC135" i="6"/>
  <c r="AC134" i="6"/>
  <c r="AC133" i="6"/>
  <c r="AC132" i="6"/>
  <c r="AC131" i="6"/>
  <c r="AC130" i="6"/>
  <c r="AC129" i="6"/>
  <c r="AC128" i="6"/>
  <c r="AC127" i="6"/>
  <c r="AC126" i="6"/>
  <c r="AC125" i="6"/>
  <c r="AC123" i="6"/>
  <c r="AC122" i="6"/>
  <c r="AC121" i="6"/>
  <c r="AC120" i="6"/>
  <c r="AC119" i="6"/>
  <c r="AC118" i="6"/>
  <c r="AC117" i="6"/>
  <c r="AC116" i="6"/>
  <c r="AC115" i="6"/>
  <c r="AC114" i="6"/>
  <c r="AC113" i="6"/>
  <c r="AC112" i="6"/>
  <c r="AC111" i="6"/>
  <c r="AC110" i="6"/>
  <c r="AC108" i="6"/>
  <c r="AC107" i="6"/>
  <c r="AC105" i="6"/>
  <c r="AC104" i="6"/>
  <c r="AC103" i="6"/>
  <c r="AC102" i="6"/>
  <c r="AC101" i="6"/>
  <c r="AC100" i="6"/>
  <c r="AC99" i="6"/>
  <c r="AC98" i="6"/>
  <c r="AC97" i="6"/>
  <c r="AC96" i="6"/>
  <c r="AC95" i="6"/>
  <c r="AC94" i="6"/>
  <c r="AC93" i="6"/>
  <c r="AC92" i="6"/>
  <c r="AC91" i="6"/>
  <c r="AC90" i="6"/>
  <c r="AC89" i="6"/>
  <c r="AC88" i="6"/>
  <c r="AC87" i="6"/>
  <c r="AC86" i="6"/>
  <c r="AC85" i="6"/>
  <c r="AC84" i="6"/>
  <c r="AC83" i="6"/>
  <c r="AC82" i="6"/>
  <c r="AC81" i="6"/>
  <c r="AC80" i="6"/>
  <c r="AC79" i="6"/>
  <c r="AC78" i="6"/>
  <c r="AC77" i="6"/>
  <c r="AC76" i="6"/>
  <c r="AC75" i="6"/>
  <c r="AC74" i="6"/>
  <c r="AC73" i="6"/>
  <c r="AC72" i="6"/>
  <c r="AC71" i="6"/>
  <c r="AC70" i="6"/>
  <c r="AC69" i="6"/>
  <c r="AC68" i="6"/>
  <c r="AC67" i="6"/>
  <c r="AC66" i="6"/>
  <c r="AC65" i="6"/>
  <c r="AC64" i="6"/>
  <c r="AC62" i="6"/>
  <c r="AC61" i="6"/>
  <c r="AC60" i="6"/>
  <c r="AC59" i="6"/>
  <c r="AC58" i="6"/>
  <c r="AC57" i="6"/>
  <c r="AC56" i="6"/>
  <c r="AC55" i="6"/>
  <c r="AC54" i="6"/>
  <c r="AC53" i="6"/>
  <c r="AC52" i="6"/>
  <c r="AC51" i="6"/>
  <c r="AC50" i="6"/>
  <c r="AC49" i="6"/>
  <c r="AC48" i="6"/>
  <c r="AC47" i="6"/>
  <c r="AC46" i="6"/>
  <c r="AC45" i="6"/>
  <c r="AC44" i="6"/>
  <c r="AC42" i="6"/>
  <c r="AC40" i="6"/>
  <c r="AC39" i="6"/>
  <c r="AC38" i="6"/>
  <c r="AC37" i="6"/>
  <c r="AC35" i="6"/>
  <c r="AC34" i="6"/>
  <c r="AC33" i="6"/>
  <c r="AC32" i="6"/>
  <c r="AC30" i="6"/>
  <c r="AC29" i="6"/>
  <c r="AC28" i="6"/>
  <c r="AC27" i="6"/>
  <c r="AC26" i="6"/>
  <c r="AC25" i="6"/>
  <c r="AC22" i="6"/>
  <c r="AC19" i="6"/>
  <c r="AC18" i="6"/>
  <c r="AC17" i="6"/>
  <c r="AC15" i="6"/>
  <c r="AC13" i="6"/>
  <c r="AC12" i="6"/>
  <c r="AC11" i="6"/>
  <c r="AC10" i="6"/>
  <c r="AC9" i="6"/>
  <c r="AC6" i="6"/>
  <c r="AC5" i="6"/>
  <c r="AB6" i="6"/>
  <c r="AB9" i="6"/>
  <c r="AB10" i="6"/>
  <c r="AB11" i="6"/>
  <c r="AB12" i="6"/>
  <c r="AB13" i="6"/>
  <c r="AB15" i="6"/>
  <c r="AB17" i="6"/>
  <c r="AB18" i="6"/>
  <c r="AB19" i="6"/>
  <c r="AB22" i="6"/>
  <c r="AB25" i="6"/>
  <c r="AB26" i="6"/>
  <c r="AB27" i="6"/>
  <c r="AB28" i="6"/>
  <c r="AB29" i="6"/>
  <c r="AB30" i="6"/>
  <c r="AB32" i="6"/>
  <c r="AB33" i="6"/>
  <c r="AB34" i="6"/>
  <c r="AB35" i="6"/>
  <c r="AB37" i="6"/>
  <c r="AB38" i="6"/>
  <c r="AB39" i="6"/>
  <c r="AB40" i="6"/>
  <c r="AB42" i="6"/>
  <c r="AB44" i="6"/>
  <c r="AB45" i="6"/>
  <c r="AB46" i="6"/>
  <c r="AB47" i="6"/>
  <c r="AB48" i="6"/>
  <c r="AB49" i="6"/>
  <c r="AB50" i="6"/>
  <c r="AB51" i="6"/>
  <c r="AB52" i="6"/>
  <c r="AB53" i="6"/>
  <c r="AB54" i="6"/>
  <c r="AB55" i="6"/>
  <c r="AB56" i="6"/>
  <c r="AB57" i="6"/>
  <c r="AB58" i="6"/>
  <c r="AB59" i="6"/>
  <c r="AB60" i="6"/>
  <c r="AB61" i="6"/>
  <c r="AB62" i="6"/>
  <c r="AB64" i="6"/>
  <c r="AB65" i="6"/>
  <c r="AB66" i="6"/>
  <c r="AB67" i="6"/>
  <c r="AB68" i="6"/>
  <c r="AB69" i="6"/>
  <c r="AB70" i="6"/>
  <c r="AB71" i="6"/>
  <c r="AB72" i="6"/>
  <c r="AB73" i="6"/>
  <c r="AB74" i="6"/>
  <c r="AB75" i="6"/>
  <c r="AB76" i="6"/>
  <c r="AB77" i="6"/>
  <c r="AB78" i="6"/>
  <c r="AB79" i="6"/>
  <c r="AB80" i="6"/>
  <c r="AB81" i="6"/>
  <c r="AB82" i="6"/>
  <c r="AB83" i="6"/>
  <c r="AB84" i="6"/>
  <c r="AB85" i="6"/>
  <c r="AB86" i="6"/>
  <c r="AB87" i="6"/>
  <c r="AB88" i="6"/>
  <c r="AB89" i="6"/>
  <c r="AB90" i="6"/>
  <c r="AB91" i="6"/>
  <c r="AB92" i="6"/>
  <c r="AB93" i="6"/>
  <c r="AB94" i="6"/>
  <c r="AB95" i="6"/>
  <c r="AB96" i="6"/>
  <c r="AB97" i="6"/>
  <c r="AB98" i="6"/>
  <c r="AB99" i="6"/>
  <c r="AB100" i="6"/>
  <c r="AB101" i="6"/>
  <c r="AB102" i="6"/>
  <c r="AB103" i="6"/>
  <c r="AB104" i="6"/>
  <c r="AB105" i="6"/>
  <c r="AB107" i="6"/>
  <c r="AB108" i="6"/>
  <c r="AB110" i="6"/>
  <c r="AB111" i="6"/>
  <c r="AB112" i="6"/>
  <c r="AB113" i="6"/>
  <c r="AB114" i="6"/>
  <c r="AB115" i="6"/>
  <c r="AB116" i="6"/>
  <c r="AB117" i="6"/>
  <c r="AB118" i="6"/>
  <c r="AB119" i="6"/>
  <c r="AB120" i="6"/>
  <c r="AB121" i="6"/>
  <c r="AB122" i="6"/>
  <c r="AB123" i="6"/>
  <c r="AB125" i="6"/>
  <c r="AB126" i="6"/>
  <c r="AB127" i="6"/>
  <c r="AB128" i="6"/>
  <c r="AB129" i="6"/>
  <c r="AB130" i="6"/>
  <c r="AB131" i="6"/>
  <c r="AB132" i="6"/>
  <c r="AB133" i="6"/>
  <c r="AB134" i="6"/>
  <c r="AB135" i="6"/>
  <c r="AB136" i="6"/>
  <c r="AB137" i="6"/>
  <c r="AB138" i="6"/>
  <c r="AB139" i="6"/>
  <c r="AB140" i="6"/>
  <c r="AB141" i="6"/>
  <c r="AB142" i="6"/>
  <c r="AB143" i="6"/>
  <c r="AB144" i="6"/>
  <c r="AB145" i="6"/>
  <c r="AB146" i="6"/>
  <c r="AB147" i="6"/>
  <c r="AB148" i="6"/>
  <c r="AB149" i="6"/>
  <c r="AB150" i="6"/>
  <c r="AB151" i="6"/>
  <c r="AB152" i="6"/>
  <c r="AB153" i="6"/>
  <c r="AB154" i="6"/>
  <c r="AB155" i="6"/>
  <c r="AB156" i="6"/>
  <c r="AB157" i="6"/>
  <c r="AB158" i="6"/>
  <c r="AB159" i="6"/>
  <c r="AB161" i="6"/>
  <c r="AB162" i="6"/>
  <c r="AB163" i="6"/>
  <c r="AB164" i="6"/>
  <c r="AB5" i="6"/>
  <c r="AF164" i="4"/>
  <c r="AF163" i="4"/>
  <c r="AF162" i="4"/>
  <c r="AF161" i="4"/>
  <c r="AF160" i="4"/>
  <c r="AF159" i="4"/>
  <c r="AF158" i="4"/>
  <c r="AF157" i="4"/>
  <c r="AF156" i="4"/>
  <c r="AF155" i="4"/>
  <c r="AF154" i="4"/>
  <c r="AF153" i="4"/>
  <c r="AF152" i="4"/>
  <c r="AF151" i="4"/>
  <c r="AF150" i="4"/>
  <c r="AF149" i="4"/>
  <c r="AF148" i="4"/>
  <c r="AF147" i="4"/>
  <c r="AF146" i="4"/>
  <c r="AF145" i="4"/>
  <c r="AF144" i="4"/>
  <c r="AF143" i="4"/>
  <c r="AF142" i="4"/>
  <c r="AF141" i="4"/>
  <c r="AF140" i="4"/>
  <c r="AF139" i="4"/>
  <c r="AF138" i="4"/>
  <c r="AF137" i="4"/>
  <c r="AF136" i="4"/>
  <c r="AF135" i="4"/>
  <c r="AF134" i="4"/>
  <c r="AF133" i="4"/>
  <c r="AF132" i="4"/>
  <c r="AF131" i="4"/>
  <c r="AF130" i="4"/>
  <c r="AF129" i="4"/>
  <c r="AF128" i="4"/>
  <c r="AF127" i="4"/>
  <c r="AF126" i="4"/>
  <c r="AF125" i="4"/>
  <c r="AF124" i="4"/>
  <c r="AF123" i="4"/>
  <c r="AF122" i="4"/>
  <c r="AF121" i="4"/>
  <c r="AF120" i="4"/>
  <c r="AF119" i="4"/>
  <c r="AF118" i="4"/>
  <c r="AF117" i="4"/>
  <c r="AF116" i="4"/>
  <c r="AF115" i="4"/>
  <c r="AF114" i="4"/>
  <c r="AF113" i="4"/>
  <c r="AF112" i="4"/>
  <c r="AF111" i="4"/>
  <c r="AF110" i="4"/>
  <c r="AF108" i="4"/>
  <c r="AF107" i="4"/>
  <c r="AF106" i="4"/>
  <c r="AF105" i="4"/>
  <c r="AF104" i="4"/>
  <c r="AF103" i="4"/>
  <c r="AF102" i="4"/>
  <c r="AF101" i="4"/>
  <c r="AF100" i="4"/>
  <c r="AF99" i="4"/>
  <c r="AF98" i="4"/>
  <c r="AF97" i="4"/>
  <c r="AF96" i="4"/>
  <c r="AF95" i="4"/>
  <c r="AF94" i="4"/>
  <c r="AF93" i="4"/>
  <c r="AF92" i="4"/>
  <c r="AF91" i="4"/>
  <c r="AF90" i="4"/>
  <c r="AF89" i="4"/>
  <c r="AF88" i="4"/>
  <c r="AF87" i="4"/>
  <c r="AF86" i="4"/>
  <c r="AF85" i="4"/>
  <c r="AF84" i="4"/>
  <c r="AF83" i="4"/>
  <c r="AF82" i="4"/>
  <c r="AF81" i="4"/>
  <c r="AF80" i="4"/>
  <c r="AF79" i="4"/>
  <c r="AF78" i="4"/>
  <c r="AF77" i="4"/>
  <c r="AF76" i="4"/>
  <c r="AF75" i="4"/>
  <c r="AF74" i="4"/>
  <c r="AF73" i="4"/>
  <c r="AF72" i="4"/>
  <c r="AF71" i="4"/>
  <c r="AF70" i="4"/>
  <c r="AF69" i="4"/>
  <c r="AF68" i="4"/>
  <c r="AF67" i="4"/>
  <c r="AF66" i="4"/>
  <c r="AF65" i="4"/>
  <c r="AF64" i="4"/>
  <c r="AF63" i="4"/>
  <c r="AF62" i="4"/>
  <c r="AF61" i="4"/>
  <c r="AF60" i="4"/>
  <c r="AF59" i="4"/>
  <c r="AF58" i="4"/>
  <c r="AF57" i="4"/>
  <c r="AF56" i="4"/>
  <c r="AF55" i="4"/>
  <c r="AF54" i="4"/>
  <c r="AF53" i="4"/>
  <c r="AF52" i="4"/>
  <c r="AF51" i="4"/>
  <c r="AF50" i="4"/>
  <c r="AF49" i="4"/>
  <c r="AF48" i="4"/>
  <c r="AF47" i="4"/>
  <c r="AF46" i="4"/>
  <c r="AF45" i="4"/>
  <c r="AF44" i="4"/>
  <c r="AF43" i="4"/>
  <c r="AF42" i="4"/>
  <c r="AF41" i="4"/>
  <c r="AF40" i="4"/>
  <c r="AF39" i="4"/>
  <c r="AF38" i="4"/>
  <c r="AF37" i="4"/>
  <c r="AF36" i="4"/>
  <c r="AF35" i="4"/>
  <c r="AF34" i="4"/>
  <c r="AF33" i="4"/>
  <c r="AF32" i="4"/>
  <c r="AF30" i="4"/>
  <c r="AF29" i="4"/>
  <c r="AF28" i="4"/>
  <c r="AF27" i="4"/>
  <c r="AF26" i="4"/>
  <c r="AF25" i="4"/>
  <c r="AF22" i="4"/>
  <c r="AF21" i="4"/>
  <c r="AF19" i="4"/>
  <c r="AF18" i="4"/>
  <c r="AF17" i="4"/>
  <c r="AF15" i="4"/>
  <c r="AF14" i="4"/>
  <c r="AF13" i="4"/>
  <c r="AF12" i="4"/>
  <c r="AF11" i="4"/>
  <c r="AF10" i="4"/>
  <c r="AF9" i="4"/>
  <c r="AF8" i="4"/>
  <c r="AF6" i="4"/>
  <c r="AF5" i="4"/>
  <c r="AD164" i="5"/>
  <c r="AD163" i="5"/>
  <c r="AD162" i="5"/>
  <c r="AD161" i="5"/>
  <c r="AD160" i="5"/>
  <c r="AD159" i="5"/>
  <c r="AD158" i="5"/>
  <c r="AD157" i="5"/>
  <c r="AD156" i="5"/>
  <c r="AD155" i="5"/>
  <c r="AD154" i="5"/>
  <c r="AD153" i="5"/>
  <c r="AD152" i="5"/>
  <c r="AD151" i="5"/>
  <c r="AD150" i="5"/>
  <c r="AD149" i="5"/>
  <c r="AD148" i="5"/>
  <c r="AD147" i="5"/>
  <c r="AD146" i="5"/>
  <c r="AD145" i="5"/>
  <c r="AD144" i="5"/>
  <c r="AD143" i="5"/>
  <c r="AD142" i="5"/>
  <c r="AD141" i="5"/>
  <c r="AD140" i="5"/>
  <c r="AD139" i="5"/>
  <c r="AD138" i="5"/>
  <c r="AD137" i="5"/>
  <c r="AD136" i="5"/>
  <c r="AD135" i="5"/>
  <c r="AD134" i="5"/>
  <c r="AD133" i="5"/>
  <c r="AD132" i="5"/>
  <c r="AD131" i="5"/>
  <c r="AD130" i="5"/>
  <c r="AD129" i="5"/>
  <c r="AD128" i="5"/>
  <c r="AD127" i="5"/>
  <c r="AD126" i="5"/>
  <c r="AD125" i="5"/>
  <c r="AD124" i="5"/>
  <c r="AD123" i="5"/>
  <c r="AD122" i="5"/>
  <c r="AD121" i="5"/>
  <c r="AD120" i="5"/>
  <c r="AD119" i="5"/>
  <c r="AD118" i="5"/>
  <c r="AD117" i="5"/>
  <c r="AD116" i="5"/>
  <c r="AD115" i="5"/>
  <c r="AD114" i="5"/>
  <c r="AD113" i="5"/>
  <c r="AD112" i="5"/>
  <c r="AD111" i="5"/>
  <c r="AD110" i="5"/>
  <c r="AD108" i="5"/>
  <c r="AD107" i="5"/>
  <c r="AD106" i="5"/>
  <c r="AD105" i="5"/>
  <c r="AD104" i="5"/>
  <c r="AD103" i="5"/>
  <c r="AD102" i="5"/>
  <c r="AD101" i="5"/>
  <c r="AD100" i="5"/>
  <c r="AD99" i="5"/>
  <c r="AD98" i="5"/>
  <c r="AD97" i="5"/>
  <c r="AD96" i="5"/>
  <c r="AD95" i="5"/>
  <c r="AD94" i="5"/>
  <c r="AD93" i="5"/>
  <c r="AD92" i="5"/>
  <c r="AD91" i="5"/>
  <c r="AD90" i="5"/>
  <c r="AD89" i="5"/>
  <c r="AD88" i="5"/>
  <c r="AD87" i="5"/>
  <c r="AD86" i="5"/>
  <c r="AD85" i="5"/>
  <c r="AD84" i="5"/>
  <c r="AD83" i="5"/>
  <c r="AD82" i="5"/>
  <c r="AD81" i="5"/>
  <c r="AD80" i="5"/>
  <c r="AD79" i="5"/>
  <c r="AD78" i="5"/>
  <c r="AD77" i="5"/>
  <c r="AD76" i="5"/>
  <c r="AD75" i="5"/>
  <c r="AD74" i="5"/>
  <c r="AD73" i="5"/>
  <c r="AD72" i="5"/>
  <c r="AD71" i="5"/>
  <c r="AD70" i="5"/>
  <c r="AD69" i="5"/>
  <c r="AD68" i="5"/>
  <c r="AD67" i="5"/>
  <c r="AD66" i="5"/>
  <c r="AD65" i="5"/>
  <c r="AD64" i="5"/>
  <c r="AD63" i="5"/>
  <c r="AD62" i="5"/>
  <c r="AD61" i="5"/>
  <c r="AD60" i="5"/>
  <c r="AD59" i="5"/>
  <c r="AD58" i="5"/>
  <c r="AD57" i="5"/>
  <c r="AD56" i="5"/>
  <c r="AD55" i="5"/>
  <c r="AD54" i="5"/>
  <c r="AD53" i="5"/>
  <c r="AD52" i="5"/>
  <c r="AD51" i="5"/>
  <c r="AD50" i="5"/>
  <c r="AD49" i="5"/>
  <c r="AD48" i="5"/>
  <c r="AD47" i="5"/>
  <c r="AD46" i="5"/>
  <c r="AD45" i="5"/>
  <c r="AD44" i="5"/>
  <c r="AD43" i="5"/>
  <c r="AD42" i="5"/>
  <c r="AD41" i="5"/>
  <c r="AD40" i="5"/>
  <c r="AD39" i="5"/>
  <c r="AD38" i="5"/>
  <c r="AD37" i="5"/>
  <c r="AD36" i="5"/>
  <c r="AD35" i="5"/>
  <c r="AD34" i="5"/>
  <c r="AD33" i="5"/>
  <c r="AD32" i="5"/>
  <c r="AD30" i="5"/>
  <c r="AD29" i="5"/>
  <c r="AD28" i="5"/>
  <c r="AD27" i="5"/>
  <c r="AD26" i="5"/>
  <c r="AD25" i="5"/>
  <c r="AD22" i="5"/>
  <c r="AD21" i="5"/>
  <c r="AD19" i="5"/>
  <c r="AD18" i="5"/>
  <c r="AD17" i="5"/>
  <c r="AD15" i="5"/>
  <c r="AD14" i="5"/>
  <c r="AD13" i="5"/>
  <c r="AD12" i="5"/>
  <c r="AD11" i="5"/>
  <c r="AD10" i="5"/>
  <c r="AD9" i="5"/>
  <c r="AD8" i="5"/>
  <c r="AD6" i="5"/>
  <c r="AD5" i="5"/>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Q11" i="6"/>
  <c r="Q10" i="6"/>
  <c r="Q9" i="6"/>
  <c r="Q8" i="6"/>
  <c r="Q7" i="6"/>
  <c r="Q6" i="6"/>
  <c r="Q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5" i="6"/>
  <c r="O164" i="8"/>
  <c r="O163" i="8"/>
  <c r="O162" i="8"/>
  <c r="O161" i="8"/>
  <c r="O160" i="8"/>
  <c r="O159" i="8"/>
  <c r="O158" i="8"/>
  <c r="O157" i="8"/>
  <c r="O156" i="8"/>
  <c r="O155" i="8"/>
  <c r="O154" i="8"/>
  <c r="O153" i="8"/>
  <c r="O152" i="8"/>
  <c r="O151" i="8"/>
  <c r="O150" i="8"/>
  <c r="O149" i="8"/>
  <c r="O148" i="8"/>
  <c r="O147" i="8"/>
  <c r="O146" i="8"/>
  <c r="O145" i="8"/>
  <c r="O144" i="8"/>
  <c r="O143" i="8"/>
  <c r="O142" i="8"/>
  <c r="O141" i="8"/>
  <c r="O140" i="8"/>
  <c r="O139" i="8"/>
  <c r="O138" i="8"/>
  <c r="O137" i="8"/>
  <c r="O136" i="8"/>
  <c r="O135" i="8"/>
  <c r="O134" i="8"/>
  <c r="O133" i="8"/>
  <c r="O132" i="8"/>
  <c r="O131" i="8"/>
  <c r="O130" i="8"/>
  <c r="O129" i="8"/>
  <c r="O128" i="8"/>
  <c r="O127" i="8"/>
  <c r="O126" i="8"/>
  <c r="O125" i="8"/>
  <c r="O124" i="8"/>
  <c r="O123" i="8"/>
  <c r="O122" i="8"/>
  <c r="O121" i="8"/>
  <c r="O120" i="8"/>
  <c r="O119" i="8"/>
  <c r="O118" i="8"/>
  <c r="O117" i="8"/>
  <c r="O116" i="8"/>
  <c r="O115" i="8"/>
  <c r="O114" i="8"/>
  <c r="O113" i="8"/>
  <c r="O112" i="8"/>
  <c r="O111" i="8"/>
  <c r="O110" i="8"/>
  <c r="O109" i="8"/>
  <c r="O108" i="8"/>
  <c r="O107" i="8"/>
  <c r="O106" i="8"/>
  <c r="O105" i="8"/>
  <c r="O104" i="8"/>
  <c r="O103" i="8"/>
  <c r="O102" i="8"/>
  <c r="O101" i="8"/>
  <c r="O100" i="8"/>
  <c r="O99" i="8"/>
  <c r="O98" i="8"/>
  <c r="O97" i="8"/>
  <c r="O96" i="8"/>
  <c r="O95" i="8"/>
  <c r="O94" i="8"/>
  <c r="O93" i="8"/>
  <c r="O92" i="8"/>
  <c r="O91" i="8"/>
  <c r="O90" i="8"/>
  <c r="O89" i="8"/>
  <c r="O88" i="8"/>
  <c r="O87" i="8"/>
  <c r="O86" i="8"/>
  <c r="O85" i="8"/>
  <c r="O84" i="8"/>
  <c r="O83" i="8"/>
  <c r="O82" i="8"/>
  <c r="O81" i="8"/>
  <c r="O80" i="8"/>
  <c r="O79" i="8"/>
  <c r="O78" i="8"/>
  <c r="O77" i="8"/>
  <c r="O76" i="8"/>
  <c r="O75" i="8"/>
  <c r="O74" i="8"/>
  <c r="O73" i="8"/>
  <c r="O72" i="8"/>
  <c r="O71" i="8"/>
  <c r="O70" i="8"/>
  <c r="O69" i="8"/>
  <c r="O68" i="8"/>
  <c r="O67" i="8"/>
  <c r="O66" i="8"/>
  <c r="O65" i="8"/>
  <c r="O64" i="8"/>
  <c r="O63" i="8"/>
  <c r="O62" i="8"/>
  <c r="O61" i="8"/>
  <c r="O60" i="8"/>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O17" i="8"/>
  <c r="O16" i="8"/>
  <c r="O15" i="8"/>
  <c r="O14" i="8"/>
  <c r="O13" i="8"/>
  <c r="O12" i="8"/>
  <c r="O11" i="8"/>
  <c r="O10" i="8"/>
  <c r="O9" i="8"/>
  <c r="O8" i="8"/>
  <c r="O7" i="8"/>
  <c r="O6" i="8"/>
  <c r="O5" i="8"/>
  <c r="V164" i="5"/>
  <c r="V163" i="5"/>
  <c r="V162" i="5"/>
  <c r="V161" i="5"/>
  <c r="V160" i="5"/>
  <c r="V159" i="5"/>
  <c r="V158" i="5"/>
  <c r="V157" i="5"/>
  <c r="V156" i="5"/>
  <c r="V155" i="5"/>
  <c r="V154" i="5"/>
  <c r="V153" i="5"/>
  <c r="V152" i="5"/>
  <c r="V151" i="5"/>
  <c r="V150" i="5"/>
  <c r="V149" i="5"/>
  <c r="V148" i="5"/>
  <c r="V147" i="5"/>
  <c r="V146" i="5"/>
  <c r="V145" i="5"/>
  <c r="V144" i="5"/>
  <c r="V143" i="5"/>
  <c r="V142" i="5"/>
  <c r="V141" i="5"/>
  <c r="V140" i="5"/>
  <c r="V139" i="5"/>
  <c r="V138" i="5"/>
  <c r="V137" i="5"/>
  <c r="V136" i="5"/>
  <c r="V135" i="5"/>
  <c r="V134" i="5"/>
  <c r="V133" i="5"/>
  <c r="V132" i="5"/>
  <c r="V131" i="5"/>
  <c r="V130" i="5"/>
  <c r="V129" i="5"/>
  <c r="V128" i="5"/>
  <c r="V127" i="5"/>
  <c r="V126" i="5"/>
  <c r="V125" i="5"/>
  <c r="V124" i="5"/>
  <c r="V123" i="5"/>
  <c r="V122" i="5"/>
  <c r="V121" i="5"/>
  <c r="V120" i="5"/>
  <c r="V119" i="5"/>
  <c r="V118" i="5"/>
  <c r="V117" i="5"/>
  <c r="V116" i="5"/>
  <c r="V115" i="5"/>
  <c r="V114" i="5"/>
  <c r="V113" i="5"/>
  <c r="V112" i="5"/>
  <c r="V111" i="5"/>
  <c r="V110" i="5"/>
  <c r="V109" i="5"/>
  <c r="V108" i="5"/>
  <c r="V107" i="5"/>
  <c r="V106" i="5"/>
  <c r="V105" i="5"/>
  <c r="V104" i="5"/>
  <c r="V103" i="5"/>
  <c r="V102" i="5"/>
  <c r="V101" i="5"/>
  <c r="V100" i="5"/>
  <c r="V99" i="5"/>
  <c r="V98" i="5"/>
  <c r="V97" i="5"/>
  <c r="V96" i="5"/>
  <c r="V95" i="5"/>
  <c r="V94" i="5"/>
  <c r="V93" i="5"/>
  <c r="V92" i="5"/>
  <c r="V91" i="5"/>
  <c r="V90" i="5"/>
  <c r="V89" i="5"/>
  <c r="V88" i="5"/>
  <c r="V87" i="5"/>
  <c r="V86" i="5"/>
  <c r="V85" i="5"/>
  <c r="V84" i="5"/>
  <c r="V83" i="5"/>
  <c r="V82" i="5"/>
  <c r="V81" i="5"/>
  <c r="V80" i="5"/>
  <c r="V79" i="5"/>
  <c r="V78" i="5"/>
  <c r="V77" i="5"/>
  <c r="V76" i="5"/>
  <c r="V75" i="5"/>
  <c r="V74" i="5"/>
  <c r="V73" i="5"/>
  <c r="V72" i="5"/>
  <c r="V71" i="5"/>
  <c r="V70" i="5"/>
  <c r="V69" i="5"/>
  <c r="V68" i="5"/>
  <c r="V67" i="5"/>
  <c r="V66" i="5"/>
  <c r="V65" i="5"/>
  <c r="V64" i="5"/>
  <c r="V63" i="5"/>
  <c r="V62" i="5"/>
  <c r="V61" i="5"/>
  <c r="V60" i="5"/>
  <c r="V59" i="5"/>
  <c r="V58" i="5"/>
  <c r="V57" i="5"/>
  <c r="V56" i="5"/>
  <c r="V55" i="5"/>
  <c r="V54" i="5"/>
  <c r="V53" i="5"/>
  <c r="V52" i="5"/>
  <c r="V51" i="5"/>
  <c r="V50" i="5"/>
  <c r="V49" i="5"/>
  <c r="V48" i="5"/>
  <c r="V47" i="5"/>
  <c r="V46" i="5"/>
  <c r="V45" i="5"/>
  <c r="V44" i="5"/>
  <c r="V43" i="5"/>
  <c r="V42" i="5"/>
  <c r="V41" i="5"/>
  <c r="V40" i="5"/>
  <c r="V39" i="5"/>
  <c r="V38" i="5"/>
  <c r="V37" i="5"/>
  <c r="V36" i="5"/>
  <c r="V35" i="5"/>
  <c r="V34" i="5"/>
  <c r="V33" i="5"/>
  <c r="V32" i="5"/>
  <c r="V31" i="5"/>
  <c r="V30" i="5"/>
  <c r="V29" i="5"/>
  <c r="V28" i="5"/>
  <c r="V27" i="5"/>
  <c r="V26" i="5"/>
  <c r="V25" i="5"/>
  <c r="V24" i="5"/>
  <c r="V23" i="5"/>
  <c r="V22" i="5"/>
  <c r="V21" i="5"/>
  <c r="V20" i="5"/>
  <c r="V19" i="5"/>
  <c r="V18" i="5"/>
  <c r="V17" i="5"/>
  <c r="V16" i="5"/>
  <c r="V15" i="5"/>
  <c r="V14" i="5"/>
  <c r="V13" i="5"/>
  <c r="V12" i="5"/>
  <c r="V11" i="5"/>
  <c r="V10" i="5"/>
  <c r="V9" i="5"/>
  <c r="V8" i="5"/>
  <c r="V7" i="5"/>
  <c r="V6" i="5"/>
  <c r="V5" i="5"/>
  <c r="BA164" i="4"/>
  <c r="BA163" i="4"/>
  <c r="BA162" i="4"/>
  <c r="BA161" i="4"/>
  <c r="BA160" i="4"/>
  <c r="BA159" i="4"/>
  <c r="BA158" i="4"/>
  <c r="BA157" i="4"/>
  <c r="BA156" i="4"/>
  <c r="BA155" i="4"/>
  <c r="BA154" i="4"/>
  <c r="BA153" i="4"/>
  <c r="BA152" i="4"/>
  <c r="BA151" i="4"/>
  <c r="BA150" i="4"/>
  <c r="BA149" i="4"/>
  <c r="BA148" i="4"/>
  <c r="BA147" i="4"/>
  <c r="BA146" i="4"/>
  <c r="BA145" i="4"/>
  <c r="BA144" i="4"/>
  <c r="BA143" i="4"/>
  <c r="BA142" i="4"/>
  <c r="BA141" i="4"/>
  <c r="BA140" i="4"/>
  <c r="BA139" i="4"/>
  <c r="BA138" i="4"/>
  <c r="BA137" i="4"/>
  <c r="BA136" i="4"/>
  <c r="BA135" i="4"/>
  <c r="BA134" i="4"/>
  <c r="BA133" i="4"/>
  <c r="BA132" i="4"/>
  <c r="BA131" i="4"/>
  <c r="BA130" i="4"/>
  <c r="BA129" i="4"/>
  <c r="BA128" i="4"/>
  <c r="BA127" i="4"/>
  <c r="BA126" i="4"/>
  <c r="BA125" i="4"/>
  <c r="BA124" i="4"/>
  <c r="BA123" i="4"/>
  <c r="BA122" i="4"/>
  <c r="BA121" i="4"/>
  <c r="BA120" i="4"/>
  <c r="BA119" i="4"/>
  <c r="BA118" i="4"/>
  <c r="BA117" i="4"/>
  <c r="BA116" i="4"/>
  <c r="BA115" i="4"/>
  <c r="BA114" i="4"/>
  <c r="BA113" i="4"/>
  <c r="BA112" i="4"/>
  <c r="BA111" i="4"/>
  <c r="BA110" i="4"/>
  <c r="BA109" i="4"/>
  <c r="BA108" i="4"/>
  <c r="BA107" i="4"/>
  <c r="BA106" i="4"/>
  <c r="BA105" i="4"/>
  <c r="BA104" i="4"/>
  <c r="BA103" i="4"/>
  <c r="BA102" i="4"/>
  <c r="BA101" i="4"/>
  <c r="BA100" i="4"/>
  <c r="BA99" i="4"/>
  <c r="BA98" i="4"/>
  <c r="BA97" i="4"/>
  <c r="BA96" i="4"/>
  <c r="BA95" i="4"/>
  <c r="BA94" i="4"/>
  <c r="BA93" i="4"/>
  <c r="BA92" i="4"/>
  <c r="BA91" i="4"/>
  <c r="BA90" i="4"/>
  <c r="BA89" i="4"/>
  <c r="BA88" i="4"/>
  <c r="BA87" i="4"/>
  <c r="BA86" i="4"/>
  <c r="BA85" i="4"/>
  <c r="BA84" i="4"/>
  <c r="BA83" i="4"/>
  <c r="BA82" i="4"/>
  <c r="BA81" i="4"/>
  <c r="BA80" i="4"/>
  <c r="BA79" i="4"/>
  <c r="BA78" i="4"/>
  <c r="BA77" i="4"/>
  <c r="BA76" i="4"/>
  <c r="BA75" i="4"/>
  <c r="BA74" i="4"/>
  <c r="BA73" i="4"/>
  <c r="BA72" i="4"/>
  <c r="BA71" i="4"/>
  <c r="BA70" i="4"/>
  <c r="BA69" i="4"/>
  <c r="BA68" i="4"/>
  <c r="BA67" i="4"/>
  <c r="BA66" i="4"/>
  <c r="BA65" i="4"/>
  <c r="BA64" i="4"/>
  <c r="BA63" i="4"/>
  <c r="BA62" i="4"/>
  <c r="BA61" i="4"/>
  <c r="BA60" i="4"/>
  <c r="BA59" i="4"/>
  <c r="BA58" i="4"/>
  <c r="BA57" i="4"/>
  <c r="BA56" i="4"/>
  <c r="BA55" i="4"/>
  <c r="BA54" i="4"/>
  <c r="BA53" i="4"/>
  <c r="BA52" i="4"/>
  <c r="BA51" i="4"/>
  <c r="BA50" i="4"/>
  <c r="BA49" i="4"/>
  <c r="BA48" i="4"/>
  <c r="BA47" i="4"/>
  <c r="BA46" i="4"/>
  <c r="BA45" i="4"/>
  <c r="BA44" i="4"/>
  <c r="BA43" i="4"/>
  <c r="BA42" i="4"/>
  <c r="BA41" i="4"/>
  <c r="BA40" i="4"/>
  <c r="BA39" i="4"/>
  <c r="BA38" i="4"/>
  <c r="BA37" i="4"/>
  <c r="BA36" i="4"/>
  <c r="BA35" i="4"/>
  <c r="BA34" i="4"/>
  <c r="BA33" i="4"/>
  <c r="BA32" i="4"/>
  <c r="BA31" i="4"/>
  <c r="BA30" i="4"/>
  <c r="BA29" i="4"/>
  <c r="BA28" i="4"/>
  <c r="BA27" i="4"/>
  <c r="BA26" i="4"/>
  <c r="BA25" i="4"/>
  <c r="BA24" i="4"/>
  <c r="BA23" i="4"/>
  <c r="BA22" i="4"/>
  <c r="BA21" i="4"/>
  <c r="BA20" i="4"/>
  <c r="BA19" i="4"/>
  <c r="BA18" i="4"/>
  <c r="BA17" i="4"/>
  <c r="BA16" i="4"/>
  <c r="BA15" i="4"/>
  <c r="BA14" i="4"/>
  <c r="BA13" i="4"/>
  <c r="BA12" i="4"/>
  <c r="BA11" i="4"/>
  <c r="BA10" i="4"/>
  <c r="BA9" i="4"/>
  <c r="BA8" i="4"/>
  <c r="BA7" i="4"/>
  <c r="BA6" i="4"/>
  <c r="BA5" i="4"/>
  <c r="X164" i="4"/>
  <c r="X163" i="4"/>
  <c r="X162" i="4"/>
  <c r="X161" i="4"/>
  <c r="X160" i="4"/>
  <c r="X159" i="4"/>
  <c r="X158" i="4"/>
  <c r="X157" i="4"/>
  <c r="X156" i="4"/>
  <c r="X155" i="4"/>
  <c r="X154" i="4"/>
  <c r="X153" i="4"/>
  <c r="X152" i="4"/>
  <c r="X151" i="4"/>
  <c r="X150" i="4"/>
  <c r="X149" i="4"/>
  <c r="X148" i="4"/>
  <c r="X147" i="4"/>
  <c r="X146" i="4"/>
  <c r="X145" i="4"/>
  <c r="X144" i="4"/>
  <c r="X143" i="4"/>
  <c r="X142" i="4"/>
  <c r="X141" i="4"/>
  <c r="X140" i="4"/>
  <c r="X139" i="4"/>
  <c r="X138" i="4"/>
  <c r="X137" i="4"/>
  <c r="X136" i="4"/>
  <c r="X135" i="4"/>
  <c r="X134" i="4"/>
  <c r="X133" i="4"/>
  <c r="X132" i="4"/>
  <c r="X131" i="4"/>
  <c r="X130" i="4"/>
  <c r="X129" i="4"/>
  <c r="X128" i="4"/>
  <c r="X127" i="4"/>
  <c r="X126" i="4"/>
  <c r="X125" i="4"/>
  <c r="X124" i="4"/>
  <c r="X123" i="4"/>
  <c r="X122" i="4"/>
  <c r="X121" i="4"/>
  <c r="X120" i="4"/>
  <c r="X119" i="4"/>
  <c r="X118" i="4"/>
  <c r="X117" i="4"/>
  <c r="X116" i="4"/>
  <c r="X115" i="4"/>
  <c r="X114" i="4"/>
  <c r="X113" i="4"/>
  <c r="X112" i="4"/>
  <c r="X111" i="4"/>
  <c r="X110" i="4"/>
  <c r="X109" i="4"/>
  <c r="X108" i="4"/>
  <c r="X107" i="4"/>
  <c r="X106" i="4"/>
  <c r="X105" i="4"/>
  <c r="X104" i="4"/>
  <c r="X103" i="4"/>
  <c r="X102" i="4"/>
  <c r="X101" i="4"/>
  <c r="X100" i="4"/>
  <c r="X99" i="4"/>
  <c r="X98" i="4"/>
  <c r="X97" i="4"/>
  <c r="X96" i="4"/>
  <c r="X95" i="4"/>
  <c r="X94" i="4"/>
  <c r="X93" i="4"/>
  <c r="X92" i="4"/>
  <c r="X91" i="4"/>
  <c r="X90" i="4"/>
  <c r="X89" i="4"/>
  <c r="X88" i="4"/>
  <c r="X87" i="4"/>
  <c r="X86" i="4"/>
  <c r="X85" i="4"/>
  <c r="X84" i="4"/>
  <c r="X83" i="4"/>
  <c r="X82" i="4"/>
  <c r="X81" i="4"/>
  <c r="X80" i="4"/>
  <c r="X79" i="4"/>
  <c r="X78" i="4"/>
  <c r="X77" i="4"/>
  <c r="X76" i="4"/>
  <c r="X75" i="4"/>
  <c r="X74" i="4"/>
  <c r="X73" i="4"/>
  <c r="X72" i="4"/>
  <c r="X71" i="4"/>
  <c r="X70" i="4"/>
  <c r="X69" i="4"/>
  <c r="X68" i="4"/>
  <c r="X67" i="4"/>
  <c r="X66" i="4"/>
  <c r="X65" i="4"/>
  <c r="X64" i="4"/>
  <c r="X63" i="4"/>
  <c r="X62" i="4"/>
  <c r="X61" i="4"/>
  <c r="X60" i="4"/>
  <c r="X59" i="4"/>
  <c r="X58" i="4"/>
  <c r="X57" i="4"/>
  <c r="X56" i="4"/>
  <c r="X55" i="4"/>
  <c r="X54" i="4"/>
  <c r="X53" i="4"/>
  <c r="X52" i="4"/>
  <c r="X51" i="4"/>
  <c r="X50" i="4"/>
  <c r="X49" i="4"/>
  <c r="X48" i="4"/>
  <c r="X47" i="4"/>
  <c r="X46" i="4"/>
  <c r="X45" i="4"/>
  <c r="X44" i="4"/>
  <c r="X43" i="4"/>
  <c r="X42" i="4"/>
  <c r="X41" i="4"/>
  <c r="X40" i="4"/>
  <c r="X39" i="4"/>
  <c r="X38" i="4"/>
  <c r="X37" i="4"/>
  <c r="X36" i="4"/>
  <c r="X35" i="4"/>
  <c r="X34" i="4"/>
  <c r="X33" i="4"/>
  <c r="X32" i="4"/>
  <c r="X31" i="4"/>
  <c r="X30" i="4"/>
  <c r="X29" i="4"/>
  <c r="X28" i="4"/>
  <c r="X27" i="4"/>
  <c r="X26" i="4"/>
  <c r="X25" i="4"/>
  <c r="X24" i="4"/>
  <c r="X23" i="4"/>
  <c r="X22" i="4"/>
  <c r="X21" i="4"/>
  <c r="X20" i="4"/>
  <c r="X19" i="4"/>
  <c r="X18" i="4"/>
  <c r="X17" i="4"/>
  <c r="X16" i="4"/>
  <c r="X15" i="4"/>
  <c r="X14" i="4"/>
  <c r="X13" i="4"/>
  <c r="X12" i="4"/>
  <c r="X11" i="4"/>
  <c r="X10" i="4"/>
  <c r="X9" i="4"/>
  <c r="X8" i="4"/>
  <c r="X7" i="4"/>
  <c r="X6" i="4"/>
  <c r="X5" i="4"/>
  <c r="Z164" i="6"/>
  <c r="Z163" i="6"/>
  <c r="Z162" i="6"/>
  <c r="Z161" i="6"/>
  <c r="Z160" i="6"/>
  <c r="Z159" i="6"/>
  <c r="Z158" i="6"/>
  <c r="Z157" i="6"/>
  <c r="Z156" i="6"/>
  <c r="Z155" i="6"/>
  <c r="Z154" i="6"/>
  <c r="Z153" i="6"/>
  <c r="Z152" i="6"/>
  <c r="Z151" i="6"/>
  <c r="Z150" i="6"/>
  <c r="Z149" i="6"/>
  <c r="Z148" i="6"/>
  <c r="Z147" i="6"/>
  <c r="Z146" i="6"/>
  <c r="Z145" i="6"/>
  <c r="Z144" i="6"/>
  <c r="Z143" i="6"/>
  <c r="Z142" i="6"/>
  <c r="Z141" i="6"/>
  <c r="Z140" i="6"/>
  <c r="Z139" i="6"/>
  <c r="Z138" i="6"/>
  <c r="Z137" i="6"/>
  <c r="Z136" i="6"/>
  <c r="Z135" i="6"/>
  <c r="Z134" i="6"/>
  <c r="Z133" i="6"/>
  <c r="Z132" i="6"/>
  <c r="Z131" i="6"/>
  <c r="Z130" i="6"/>
  <c r="Z129" i="6"/>
  <c r="Z128" i="6"/>
  <c r="Z127" i="6"/>
  <c r="Z126" i="6"/>
  <c r="Z125" i="6"/>
  <c r="Z124" i="6"/>
  <c r="Z123" i="6"/>
  <c r="Z122" i="6"/>
  <c r="Z121" i="6"/>
  <c r="Z120" i="6"/>
  <c r="Z119" i="6"/>
  <c r="Z118" i="6"/>
  <c r="Z117" i="6"/>
  <c r="Z116" i="6"/>
  <c r="Z115" i="6"/>
  <c r="Z114" i="6"/>
  <c r="Z113" i="6"/>
  <c r="Z112" i="6"/>
  <c r="Z111" i="6"/>
  <c r="Z110" i="6"/>
  <c r="Z109" i="6"/>
  <c r="Z108" i="6"/>
  <c r="Z107" i="6"/>
  <c r="Z106" i="6"/>
  <c r="Z105" i="6"/>
  <c r="Z104" i="6"/>
  <c r="Z103" i="6"/>
  <c r="Z102" i="6"/>
  <c r="Z101" i="6"/>
  <c r="Z100" i="6"/>
  <c r="Z99" i="6"/>
  <c r="Z98" i="6"/>
  <c r="Z97" i="6"/>
  <c r="Z96" i="6"/>
  <c r="Z95" i="6"/>
  <c r="Z94" i="6"/>
  <c r="Z93" i="6"/>
  <c r="Z92" i="6"/>
  <c r="Z91" i="6"/>
  <c r="Z90" i="6"/>
  <c r="Z89" i="6"/>
  <c r="Z88" i="6"/>
  <c r="Z87" i="6"/>
  <c r="Z86" i="6"/>
  <c r="Z85" i="6"/>
  <c r="Z84" i="6"/>
  <c r="Z83" i="6"/>
  <c r="Z82" i="6"/>
  <c r="Z81" i="6"/>
  <c r="Z80" i="6"/>
  <c r="Z79" i="6"/>
  <c r="Z78" i="6"/>
  <c r="Z77" i="6"/>
  <c r="Z76" i="6"/>
  <c r="Z75" i="6"/>
  <c r="Z74" i="6"/>
  <c r="Z73" i="6"/>
  <c r="Z72" i="6"/>
  <c r="Z71" i="6"/>
  <c r="Z70" i="6"/>
  <c r="Z69" i="6"/>
  <c r="Z68" i="6"/>
  <c r="Z67" i="6"/>
  <c r="Z66" i="6"/>
  <c r="Z65" i="6"/>
  <c r="Z64" i="6"/>
  <c r="Z63" i="6"/>
  <c r="Z62" i="6"/>
  <c r="Z61" i="6"/>
  <c r="Z60" i="6"/>
  <c r="Z59" i="6"/>
  <c r="Z58" i="6"/>
  <c r="Z57" i="6"/>
  <c r="Z56" i="6"/>
  <c r="Z55" i="6"/>
  <c r="Z54" i="6"/>
  <c r="Z53" i="6"/>
  <c r="Z52" i="6"/>
  <c r="Z51" i="6"/>
  <c r="Z50" i="6"/>
  <c r="Z49" i="6"/>
  <c r="Z48" i="6"/>
  <c r="Z47" i="6"/>
  <c r="Z46" i="6"/>
  <c r="Z45" i="6"/>
  <c r="Z44" i="6"/>
  <c r="Z43" i="6"/>
  <c r="Z42" i="6"/>
  <c r="Z41" i="6"/>
  <c r="Z40" i="6"/>
  <c r="Z39" i="6"/>
  <c r="Z38" i="6"/>
  <c r="Z37" i="6"/>
  <c r="Z36" i="6"/>
  <c r="Z35" i="6"/>
  <c r="Z34" i="6"/>
  <c r="Z33" i="6"/>
  <c r="Z32" i="6"/>
  <c r="Z31" i="6"/>
  <c r="Z30" i="6"/>
  <c r="Z29" i="6"/>
  <c r="Z28" i="6"/>
  <c r="Z27" i="6"/>
  <c r="Z26" i="6"/>
  <c r="Z25" i="6"/>
  <c r="Z24" i="6"/>
  <c r="Z23" i="6"/>
  <c r="Z22" i="6"/>
  <c r="Z21" i="6"/>
  <c r="Z20" i="6"/>
  <c r="Z19" i="6"/>
  <c r="Z18" i="6"/>
  <c r="Z17" i="6"/>
  <c r="Z16" i="6"/>
  <c r="Z15" i="6"/>
  <c r="Z14" i="6"/>
  <c r="Z13" i="6"/>
  <c r="Z12" i="6"/>
  <c r="Z11" i="6"/>
  <c r="Z10" i="6"/>
  <c r="Z9" i="6"/>
  <c r="Z8" i="6"/>
  <c r="Z7" i="6"/>
  <c r="Z6" i="6"/>
  <c r="Z5" i="6"/>
  <c r="Y6" i="6"/>
  <c r="Y7" i="6"/>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107" i="6"/>
  <c r="Y108" i="6"/>
  <c r="Y109" i="6"/>
  <c r="Y110" i="6"/>
  <c r="Y111" i="6"/>
  <c r="Y112" i="6"/>
  <c r="Y113" i="6"/>
  <c r="Y114" i="6"/>
  <c r="Y115" i="6"/>
  <c r="Y116" i="6"/>
  <c r="Y117" i="6"/>
  <c r="Y118" i="6"/>
  <c r="Y119" i="6"/>
  <c r="Y120" i="6"/>
  <c r="Y121" i="6"/>
  <c r="Y122" i="6"/>
  <c r="Y123" i="6"/>
  <c r="Y124" i="6"/>
  <c r="Y125" i="6"/>
  <c r="Y126" i="6"/>
  <c r="Y127" i="6"/>
  <c r="Y128" i="6"/>
  <c r="Y129" i="6"/>
  <c r="Y130" i="6"/>
  <c r="Y131" i="6"/>
  <c r="Y132" i="6"/>
  <c r="Y133" i="6"/>
  <c r="Y134" i="6"/>
  <c r="Y135" i="6"/>
  <c r="Y136" i="6"/>
  <c r="Y137" i="6"/>
  <c r="Y138" i="6"/>
  <c r="Y139" i="6"/>
  <c r="Y140" i="6"/>
  <c r="Y141" i="6"/>
  <c r="Y142" i="6"/>
  <c r="Y143" i="6"/>
  <c r="Y144" i="6"/>
  <c r="Y145" i="6"/>
  <c r="Y146" i="6"/>
  <c r="Y147" i="6"/>
  <c r="Y148" i="6"/>
  <c r="Y149" i="6"/>
  <c r="Y150" i="6"/>
  <c r="Y151" i="6"/>
  <c r="Y152" i="6"/>
  <c r="Y153" i="6"/>
  <c r="Y154" i="6"/>
  <c r="Y155" i="6"/>
  <c r="Y156" i="6"/>
  <c r="Y157" i="6"/>
  <c r="Y158" i="6"/>
  <c r="Y159" i="6"/>
  <c r="Y160" i="6"/>
  <c r="Y161" i="6"/>
  <c r="Y162" i="6"/>
  <c r="Y163" i="6"/>
  <c r="Y164" i="6"/>
  <c r="Y5" i="6"/>
  <c r="S164" i="8"/>
  <c r="S163" i="8"/>
  <c r="S162" i="8"/>
  <c r="S161" i="8"/>
  <c r="S160" i="8"/>
  <c r="S159" i="8"/>
  <c r="S158" i="8"/>
  <c r="S157" i="8"/>
  <c r="S156" i="8"/>
  <c r="S155" i="8"/>
  <c r="S154" i="8"/>
  <c r="S153" i="8"/>
  <c r="S152" i="8"/>
  <c r="S151" i="8"/>
  <c r="S150" i="8"/>
  <c r="S149" i="8"/>
  <c r="S148" i="8"/>
  <c r="S147" i="8"/>
  <c r="S146" i="8"/>
  <c r="S145" i="8"/>
  <c r="S144" i="8"/>
  <c r="S143" i="8"/>
  <c r="S142" i="8"/>
  <c r="S141" i="8"/>
  <c r="S140" i="8"/>
  <c r="S139" i="8"/>
  <c r="S138" i="8"/>
  <c r="S137" i="8"/>
  <c r="S136" i="8"/>
  <c r="S135" i="8"/>
  <c r="S134" i="8"/>
  <c r="S133" i="8"/>
  <c r="S132" i="8"/>
  <c r="S131" i="8"/>
  <c r="S130" i="8"/>
  <c r="S129" i="8"/>
  <c r="S128" i="8"/>
  <c r="S127" i="8"/>
  <c r="S126" i="8"/>
  <c r="S125" i="8"/>
  <c r="S124" i="8"/>
  <c r="S123" i="8"/>
  <c r="S122" i="8"/>
  <c r="S121" i="8"/>
  <c r="S120" i="8"/>
  <c r="S119" i="8"/>
  <c r="S118" i="8"/>
  <c r="S117" i="8"/>
  <c r="S116" i="8"/>
  <c r="S115" i="8"/>
  <c r="S114" i="8"/>
  <c r="S113" i="8"/>
  <c r="S112" i="8"/>
  <c r="S111" i="8"/>
  <c r="S110" i="8"/>
  <c r="S109" i="8"/>
  <c r="S108" i="8"/>
  <c r="S107" i="8"/>
  <c r="S106" i="8"/>
  <c r="S105" i="8"/>
  <c r="S104" i="8"/>
  <c r="S103" i="8"/>
  <c r="S102" i="8"/>
  <c r="S101" i="8"/>
  <c r="S100" i="8"/>
  <c r="S99" i="8"/>
  <c r="S98" i="8"/>
  <c r="S97" i="8"/>
  <c r="S96" i="8"/>
  <c r="S95" i="8"/>
  <c r="S94" i="8"/>
  <c r="S93" i="8"/>
  <c r="S92" i="8"/>
  <c r="S91" i="8"/>
  <c r="S90" i="8"/>
  <c r="S89" i="8"/>
  <c r="S88" i="8"/>
  <c r="S87" i="8"/>
  <c r="S86" i="8"/>
  <c r="S85" i="8"/>
  <c r="S84" i="8"/>
  <c r="S83" i="8"/>
  <c r="S82" i="8"/>
  <c r="S81" i="8"/>
  <c r="S80" i="8"/>
  <c r="S79" i="8"/>
  <c r="S78" i="8"/>
  <c r="S77" i="8"/>
  <c r="S76" i="8"/>
  <c r="S75" i="8"/>
  <c r="S74" i="8"/>
  <c r="S73" i="8"/>
  <c r="S72" i="8"/>
  <c r="S71" i="8"/>
  <c r="S70" i="8"/>
  <c r="S69" i="8"/>
  <c r="S68" i="8"/>
  <c r="S67" i="8"/>
  <c r="S66" i="8"/>
  <c r="S65" i="8"/>
  <c r="S64" i="8"/>
  <c r="S63" i="8"/>
  <c r="S62" i="8"/>
  <c r="S61" i="8"/>
  <c r="S60" i="8"/>
  <c r="S59" i="8"/>
  <c r="S58" i="8"/>
  <c r="S57" i="8"/>
  <c r="S56" i="8"/>
  <c r="S55" i="8"/>
  <c r="S54" i="8"/>
  <c r="S53" i="8"/>
  <c r="S52" i="8"/>
  <c r="S51" i="8"/>
  <c r="S50" i="8"/>
  <c r="S49" i="8"/>
  <c r="S48" i="8"/>
  <c r="S47" i="8"/>
  <c r="S46" i="8"/>
  <c r="S45" i="8"/>
  <c r="S44" i="8"/>
  <c r="S43" i="8"/>
  <c r="S42" i="8"/>
  <c r="S41" i="8"/>
  <c r="S40" i="8"/>
  <c r="S39" i="8"/>
  <c r="S38" i="8"/>
  <c r="S37" i="8"/>
  <c r="S36" i="8"/>
  <c r="S35" i="8"/>
  <c r="S34" i="8"/>
  <c r="S33" i="8"/>
  <c r="S32" i="8"/>
  <c r="S31" i="8"/>
  <c r="S30" i="8"/>
  <c r="S29" i="8"/>
  <c r="S28" i="8"/>
  <c r="S27" i="8"/>
  <c r="S26" i="8"/>
  <c r="S25" i="8"/>
  <c r="S24" i="8"/>
  <c r="S23" i="8"/>
  <c r="S22" i="8"/>
  <c r="S21" i="8"/>
  <c r="S20" i="8"/>
  <c r="S19" i="8"/>
  <c r="S18" i="8"/>
  <c r="S17" i="8"/>
  <c r="S16" i="8"/>
  <c r="S15" i="8"/>
  <c r="S14" i="8"/>
  <c r="S13" i="8"/>
  <c r="S12" i="8"/>
  <c r="S11" i="8"/>
  <c r="S10" i="8"/>
  <c r="S9" i="8"/>
  <c r="S8" i="8"/>
  <c r="S7" i="8"/>
  <c r="S6" i="8"/>
  <c r="S5" i="8"/>
  <c r="AB164" i="5"/>
  <c r="AB163" i="5"/>
  <c r="AB162" i="5"/>
  <c r="AB161" i="5"/>
  <c r="AB160" i="5"/>
  <c r="AB159" i="5"/>
  <c r="AB158" i="5"/>
  <c r="AB157" i="5"/>
  <c r="AB156" i="5"/>
  <c r="AB155" i="5"/>
  <c r="AB154" i="5"/>
  <c r="AB153" i="5"/>
  <c r="AB152" i="5"/>
  <c r="AB151" i="5"/>
  <c r="AB150" i="5"/>
  <c r="AB149" i="5"/>
  <c r="AB148" i="5"/>
  <c r="AB147" i="5"/>
  <c r="AB146" i="5"/>
  <c r="AB145" i="5"/>
  <c r="AB144" i="5"/>
  <c r="AB143" i="5"/>
  <c r="AB142" i="5"/>
  <c r="AB141" i="5"/>
  <c r="AB140" i="5"/>
  <c r="AB139" i="5"/>
  <c r="AB138" i="5"/>
  <c r="AB137" i="5"/>
  <c r="AB136" i="5"/>
  <c r="AB135" i="5"/>
  <c r="AB134" i="5"/>
  <c r="AB133" i="5"/>
  <c r="AB132" i="5"/>
  <c r="AB131" i="5"/>
  <c r="AB130" i="5"/>
  <c r="AB129" i="5"/>
  <c r="AB128" i="5"/>
  <c r="AB127" i="5"/>
  <c r="AB126" i="5"/>
  <c r="AB125" i="5"/>
  <c r="AB124" i="5"/>
  <c r="AB123" i="5"/>
  <c r="AB122" i="5"/>
  <c r="AB121" i="5"/>
  <c r="AB120" i="5"/>
  <c r="AB119" i="5"/>
  <c r="AB118" i="5"/>
  <c r="AB117" i="5"/>
  <c r="AB116" i="5"/>
  <c r="AB115" i="5"/>
  <c r="AB114" i="5"/>
  <c r="AB113" i="5"/>
  <c r="AB112" i="5"/>
  <c r="AB111" i="5"/>
  <c r="AB110" i="5"/>
  <c r="AB109" i="5"/>
  <c r="AB108" i="5"/>
  <c r="AB107" i="5"/>
  <c r="AB106" i="5"/>
  <c r="AB105" i="5"/>
  <c r="AB104" i="5"/>
  <c r="AB103" i="5"/>
  <c r="AB102" i="5"/>
  <c r="AB101" i="5"/>
  <c r="AB100" i="5"/>
  <c r="AB99" i="5"/>
  <c r="AB98" i="5"/>
  <c r="AB97" i="5"/>
  <c r="AB96" i="5"/>
  <c r="AB95" i="5"/>
  <c r="AB94" i="5"/>
  <c r="AB93" i="5"/>
  <c r="AB92" i="5"/>
  <c r="AB91" i="5"/>
  <c r="AB90" i="5"/>
  <c r="AB89" i="5"/>
  <c r="AB88" i="5"/>
  <c r="AB87" i="5"/>
  <c r="AB86" i="5"/>
  <c r="AB85" i="5"/>
  <c r="AB84" i="5"/>
  <c r="AB83" i="5"/>
  <c r="AB82" i="5"/>
  <c r="AB81" i="5"/>
  <c r="AB80" i="5"/>
  <c r="AB79" i="5"/>
  <c r="AB78" i="5"/>
  <c r="AB77" i="5"/>
  <c r="AB76" i="5"/>
  <c r="AB75" i="5"/>
  <c r="AB74" i="5"/>
  <c r="AB73" i="5"/>
  <c r="AB72" i="5"/>
  <c r="AB71" i="5"/>
  <c r="AB70" i="5"/>
  <c r="AB69" i="5"/>
  <c r="AB68" i="5"/>
  <c r="AB67" i="5"/>
  <c r="AB66" i="5"/>
  <c r="AB65" i="5"/>
  <c r="AB64" i="5"/>
  <c r="AB63" i="5"/>
  <c r="AB62" i="5"/>
  <c r="AB61" i="5"/>
  <c r="AB60" i="5"/>
  <c r="AB59" i="5"/>
  <c r="AB58" i="5"/>
  <c r="AB57" i="5"/>
  <c r="AB56" i="5"/>
  <c r="AB55" i="5"/>
  <c r="AB54" i="5"/>
  <c r="AB53" i="5"/>
  <c r="AB52" i="5"/>
  <c r="AB51" i="5"/>
  <c r="AB50" i="5"/>
  <c r="AB49" i="5"/>
  <c r="AB48" i="5"/>
  <c r="AB47" i="5"/>
  <c r="AB46" i="5"/>
  <c r="AB45" i="5"/>
  <c r="AB44" i="5"/>
  <c r="AB43" i="5"/>
  <c r="AB42" i="5"/>
  <c r="AB41" i="5"/>
  <c r="AB40" i="5"/>
  <c r="AB39" i="5"/>
  <c r="AB38" i="5"/>
  <c r="AB37" i="5"/>
  <c r="AB36" i="5"/>
  <c r="AB35" i="5"/>
  <c r="AB34" i="5"/>
  <c r="AB33" i="5"/>
  <c r="AB32" i="5"/>
  <c r="AB31" i="5"/>
  <c r="AB30" i="5"/>
  <c r="AB29" i="5"/>
  <c r="AB28" i="5"/>
  <c r="AB27" i="5"/>
  <c r="AB26" i="5"/>
  <c r="AB25" i="5"/>
  <c r="AB24" i="5"/>
  <c r="AB23" i="5"/>
  <c r="AB22" i="5"/>
  <c r="AB21" i="5"/>
  <c r="AB20" i="5"/>
  <c r="AB19" i="5"/>
  <c r="AB18" i="5"/>
  <c r="AB17" i="5"/>
  <c r="AB16" i="5"/>
  <c r="AB15" i="5"/>
  <c r="AB14" i="5"/>
  <c r="AB13" i="5"/>
  <c r="AB12" i="5"/>
  <c r="AB11" i="5"/>
  <c r="AB10" i="5"/>
  <c r="AB9" i="5"/>
  <c r="AB8" i="5"/>
  <c r="AB7" i="5"/>
  <c r="AB6" i="5"/>
  <c r="AB5" i="5"/>
  <c r="BE164" i="4"/>
  <c r="BE163" i="4"/>
  <c r="BE162" i="4"/>
  <c r="BE161" i="4"/>
  <c r="BE160" i="4"/>
  <c r="BE159" i="4"/>
  <c r="BE158" i="4"/>
  <c r="BE157" i="4"/>
  <c r="BE156" i="4"/>
  <c r="BE155" i="4"/>
  <c r="BE154" i="4"/>
  <c r="BE153" i="4"/>
  <c r="BE152" i="4"/>
  <c r="BE151" i="4"/>
  <c r="BE150" i="4"/>
  <c r="BE149" i="4"/>
  <c r="BE148" i="4"/>
  <c r="BE147" i="4"/>
  <c r="BE146" i="4"/>
  <c r="BE145" i="4"/>
  <c r="BE144" i="4"/>
  <c r="BE143" i="4"/>
  <c r="BE142" i="4"/>
  <c r="BE141" i="4"/>
  <c r="BE140" i="4"/>
  <c r="BE139" i="4"/>
  <c r="BE138" i="4"/>
  <c r="BE137" i="4"/>
  <c r="BE136" i="4"/>
  <c r="BE135" i="4"/>
  <c r="BE134" i="4"/>
  <c r="BE133" i="4"/>
  <c r="BE132" i="4"/>
  <c r="BE131" i="4"/>
  <c r="BE130" i="4"/>
  <c r="BE129" i="4"/>
  <c r="BE128" i="4"/>
  <c r="BE127" i="4"/>
  <c r="BE126" i="4"/>
  <c r="BE125" i="4"/>
  <c r="BE124" i="4"/>
  <c r="BE123" i="4"/>
  <c r="BE122" i="4"/>
  <c r="BE121" i="4"/>
  <c r="BE120" i="4"/>
  <c r="BE119" i="4"/>
  <c r="BE118" i="4"/>
  <c r="BE117" i="4"/>
  <c r="BE116" i="4"/>
  <c r="BE115" i="4"/>
  <c r="BE114" i="4"/>
  <c r="BE113" i="4"/>
  <c r="BE112" i="4"/>
  <c r="BE111" i="4"/>
  <c r="BE110" i="4"/>
  <c r="BE109" i="4"/>
  <c r="BE108" i="4"/>
  <c r="BE107" i="4"/>
  <c r="BE106" i="4"/>
  <c r="BE105" i="4"/>
  <c r="BE104" i="4"/>
  <c r="BE103" i="4"/>
  <c r="BE102" i="4"/>
  <c r="BE101" i="4"/>
  <c r="BE100" i="4"/>
  <c r="BE99" i="4"/>
  <c r="BE98" i="4"/>
  <c r="BE97" i="4"/>
  <c r="BE96" i="4"/>
  <c r="BE95" i="4"/>
  <c r="BE94" i="4"/>
  <c r="BE93" i="4"/>
  <c r="BE92" i="4"/>
  <c r="BE91" i="4"/>
  <c r="BE90" i="4"/>
  <c r="BE89" i="4"/>
  <c r="BE88" i="4"/>
  <c r="BE87" i="4"/>
  <c r="BE86" i="4"/>
  <c r="BE85" i="4"/>
  <c r="BE84" i="4"/>
  <c r="BE83" i="4"/>
  <c r="BE82" i="4"/>
  <c r="BE81" i="4"/>
  <c r="BE80" i="4"/>
  <c r="BE79" i="4"/>
  <c r="BE78" i="4"/>
  <c r="BE77" i="4"/>
  <c r="BE76" i="4"/>
  <c r="BE75" i="4"/>
  <c r="BE74" i="4"/>
  <c r="BE73" i="4"/>
  <c r="BE72" i="4"/>
  <c r="BE71" i="4"/>
  <c r="BE70" i="4"/>
  <c r="BE69" i="4"/>
  <c r="BE68" i="4"/>
  <c r="BE67" i="4"/>
  <c r="BE66" i="4"/>
  <c r="BE65" i="4"/>
  <c r="BE64" i="4"/>
  <c r="BE63" i="4"/>
  <c r="BE62" i="4"/>
  <c r="BE61" i="4"/>
  <c r="BE60" i="4"/>
  <c r="BE59" i="4"/>
  <c r="BE58" i="4"/>
  <c r="BE57" i="4"/>
  <c r="BE56" i="4"/>
  <c r="BE55" i="4"/>
  <c r="BE54" i="4"/>
  <c r="BE53" i="4"/>
  <c r="BE52" i="4"/>
  <c r="BE51" i="4"/>
  <c r="BE50" i="4"/>
  <c r="BE49" i="4"/>
  <c r="BE48" i="4"/>
  <c r="BE47" i="4"/>
  <c r="BE46" i="4"/>
  <c r="BE45" i="4"/>
  <c r="BE44" i="4"/>
  <c r="BE43" i="4"/>
  <c r="BE42" i="4"/>
  <c r="BE41" i="4"/>
  <c r="BE40" i="4"/>
  <c r="BE39" i="4"/>
  <c r="BE38" i="4"/>
  <c r="BE37" i="4"/>
  <c r="BE36" i="4"/>
  <c r="BE35" i="4"/>
  <c r="BE34" i="4"/>
  <c r="BE33" i="4"/>
  <c r="BE32" i="4"/>
  <c r="BE31" i="4"/>
  <c r="BE30" i="4"/>
  <c r="BE29" i="4"/>
  <c r="BE28" i="4"/>
  <c r="BE27" i="4"/>
  <c r="BE26" i="4"/>
  <c r="BE25" i="4"/>
  <c r="BE24" i="4"/>
  <c r="BE23" i="4"/>
  <c r="BE22" i="4"/>
  <c r="BE21" i="4"/>
  <c r="BE20" i="4"/>
  <c r="BE19" i="4"/>
  <c r="BE18" i="4"/>
  <c r="BE17" i="4"/>
  <c r="BE16" i="4"/>
  <c r="BE15" i="4"/>
  <c r="BE14" i="4"/>
  <c r="BE13" i="4"/>
  <c r="BE12" i="4"/>
  <c r="BE11" i="4"/>
  <c r="BE10" i="4"/>
  <c r="BE9" i="4"/>
  <c r="BE8" i="4"/>
  <c r="BE7" i="4"/>
  <c r="BE6" i="4"/>
  <c r="BE5" i="4"/>
  <c r="AD164" i="4"/>
  <c r="AD163" i="4"/>
  <c r="AD162" i="4"/>
  <c r="AD161" i="4"/>
  <c r="AD160" i="4"/>
  <c r="AD159" i="4"/>
  <c r="AD158" i="4"/>
  <c r="AD157" i="4"/>
  <c r="AD156" i="4"/>
  <c r="AD155" i="4"/>
  <c r="AD154" i="4"/>
  <c r="AD153" i="4"/>
  <c r="AD152" i="4"/>
  <c r="AD151" i="4"/>
  <c r="AD150" i="4"/>
  <c r="AD149" i="4"/>
  <c r="AD148" i="4"/>
  <c r="AD147" i="4"/>
  <c r="AD146" i="4"/>
  <c r="AD145" i="4"/>
  <c r="AD144" i="4"/>
  <c r="AD143" i="4"/>
  <c r="AD142" i="4"/>
  <c r="AD141" i="4"/>
  <c r="AD140" i="4"/>
  <c r="AD139" i="4"/>
  <c r="AD138" i="4"/>
  <c r="AD137" i="4"/>
  <c r="AD136" i="4"/>
  <c r="AD135" i="4"/>
  <c r="AD134" i="4"/>
  <c r="AD133" i="4"/>
  <c r="AD132" i="4"/>
  <c r="AD131" i="4"/>
  <c r="AD130" i="4"/>
  <c r="AD129" i="4"/>
  <c r="AD128" i="4"/>
  <c r="AD127" i="4"/>
  <c r="AD126" i="4"/>
  <c r="AD125" i="4"/>
  <c r="AD124" i="4"/>
  <c r="AD123" i="4"/>
  <c r="AD122" i="4"/>
  <c r="AD121" i="4"/>
  <c r="AD120" i="4"/>
  <c r="AD119" i="4"/>
  <c r="AD118" i="4"/>
  <c r="AD117" i="4"/>
  <c r="AD116" i="4"/>
  <c r="AD115" i="4"/>
  <c r="AD114" i="4"/>
  <c r="AD113" i="4"/>
  <c r="AD112" i="4"/>
  <c r="AD111" i="4"/>
  <c r="AD110" i="4"/>
  <c r="AD109" i="4"/>
  <c r="AD108" i="4"/>
  <c r="AD107" i="4"/>
  <c r="AD106" i="4"/>
  <c r="AD105" i="4"/>
  <c r="AD104" i="4"/>
  <c r="AD103" i="4"/>
  <c r="AD102" i="4"/>
  <c r="AD101" i="4"/>
  <c r="AD100" i="4"/>
  <c r="AD99" i="4"/>
  <c r="AD98" i="4"/>
  <c r="AD97" i="4"/>
  <c r="AD96" i="4"/>
  <c r="AD95" i="4"/>
  <c r="AD94" i="4"/>
  <c r="AD93" i="4"/>
  <c r="AD92" i="4"/>
  <c r="AD91" i="4"/>
  <c r="AD90" i="4"/>
  <c r="AD89" i="4"/>
  <c r="AD88" i="4"/>
  <c r="AD87" i="4"/>
  <c r="AD86" i="4"/>
  <c r="AD85" i="4"/>
  <c r="AD84" i="4"/>
  <c r="AD83" i="4"/>
  <c r="AD82" i="4"/>
  <c r="AD81" i="4"/>
  <c r="AD80" i="4"/>
  <c r="AD79" i="4"/>
  <c r="AD78" i="4"/>
  <c r="AD77" i="4"/>
  <c r="AD76" i="4"/>
  <c r="AD75" i="4"/>
  <c r="AD74" i="4"/>
  <c r="AD73" i="4"/>
  <c r="AD72" i="4"/>
  <c r="AD71" i="4"/>
  <c r="AD70" i="4"/>
  <c r="AD69" i="4"/>
  <c r="AD68" i="4"/>
  <c r="AD67" i="4"/>
  <c r="AD66" i="4"/>
  <c r="AD65" i="4"/>
  <c r="AD64" i="4"/>
  <c r="AD63" i="4"/>
  <c r="AD62" i="4"/>
  <c r="AD61" i="4"/>
  <c r="AD60" i="4"/>
  <c r="AD59" i="4"/>
  <c r="AD58" i="4"/>
  <c r="AD57" i="4"/>
  <c r="AD56" i="4"/>
  <c r="AD55" i="4"/>
  <c r="AD54" i="4"/>
  <c r="AD53" i="4"/>
  <c r="AD52" i="4"/>
  <c r="AD51" i="4"/>
  <c r="AD50" i="4"/>
  <c r="AD49" i="4"/>
  <c r="AD48" i="4"/>
  <c r="AD47" i="4"/>
  <c r="AD46" i="4"/>
  <c r="AD45" i="4"/>
  <c r="AD44" i="4"/>
  <c r="AD43" i="4"/>
  <c r="AD42" i="4"/>
  <c r="AD41" i="4"/>
  <c r="AD40" i="4"/>
  <c r="AD39" i="4"/>
  <c r="AD38" i="4"/>
  <c r="AD37" i="4"/>
  <c r="AD36" i="4"/>
  <c r="AD35" i="4"/>
  <c r="AD34" i="4"/>
  <c r="AD33" i="4"/>
  <c r="AD32" i="4"/>
  <c r="AD31" i="4"/>
  <c r="AD30" i="4"/>
  <c r="AD29" i="4"/>
  <c r="AD28" i="4"/>
  <c r="AD27" i="4"/>
  <c r="AD26" i="4"/>
  <c r="AD25" i="4"/>
  <c r="AD24" i="4"/>
  <c r="AD23" i="4"/>
  <c r="AD22" i="4"/>
  <c r="AD21" i="4"/>
  <c r="AD20" i="4"/>
  <c r="AD19" i="4"/>
  <c r="AD18" i="4"/>
  <c r="AD17" i="4"/>
  <c r="AD16" i="4"/>
  <c r="AD15" i="4"/>
  <c r="AD14" i="4"/>
  <c r="AD13" i="4"/>
  <c r="AD12" i="4"/>
  <c r="AD11" i="4"/>
  <c r="AD10" i="4"/>
  <c r="AD9" i="4"/>
  <c r="AD8" i="4"/>
  <c r="AD7" i="4"/>
  <c r="AD6" i="4"/>
  <c r="AD5" i="4"/>
  <c r="T164" i="6"/>
  <c r="T163" i="6"/>
  <c r="T162" i="6"/>
  <c r="T161" i="6"/>
  <c r="T160" i="6"/>
  <c r="T159" i="6"/>
  <c r="T158" i="6"/>
  <c r="T157" i="6"/>
  <c r="T156" i="6"/>
  <c r="T155" i="6"/>
  <c r="T154" i="6"/>
  <c r="T153" i="6"/>
  <c r="T152" i="6"/>
  <c r="T151" i="6"/>
  <c r="T150" i="6"/>
  <c r="T149" i="6"/>
  <c r="T148" i="6"/>
  <c r="T147" i="6"/>
  <c r="T146" i="6"/>
  <c r="T145" i="6"/>
  <c r="T144" i="6"/>
  <c r="T143" i="6"/>
  <c r="T142" i="6"/>
  <c r="T141" i="6"/>
  <c r="T140" i="6"/>
  <c r="T139" i="6"/>
  <c r="T138" i="6"/>
  <c r="T137" i="6"/>
  <c r="T136" i="6"/>
  <c r="T135" i="6"/>
  <c r="T134" i="6"/>
  <c r="T133" i="6"/>
  <c r="T132" i="6"/>
  <c r="T131" i="6"/>
  <c r="T130" i="6"/>
  <c r="T129" i="6"/>
  <c r="T128" i="6"/>
  <c r="T127" i="6"/>
  <c r="T126" i="6"/>
  <c r="T125" i="6"/>
  <c r="T124" i="6"/>
  <c r="T123" i="6"/>
  <c r="T122" i="6"/>
  <c r="T121" i="6"/>
  <c r="T120" i="6"/>
  <c r="T119" i="6"/>
  <c r="T118" i="6"/>
  <c r="T117" i="6"/>
  <c r="T116" i="6"/>
  <c r="T115" i="6"/>
  <c r="T114" i="6"/>
  <c r="T113" i="6"/>
  <c r="T112" i="6"/>
  <c r="T111" i="6"/>
  <c r="T110" i="6"/>
  <c r="T109" i="6"/>
  <c r="T108" i="6"/>
  <c r="T107" i="6"/>
  <c r="T106" i="6"/>
  <c r="T105" i="6"/>
  <c r="T104" i="6"/>
  <c r="T103" i="6"/>
  <c r="T102" i="6"/>
  <c r="T101" i="6"/>
  <c r="T100" i="6"/>
  <c r="T99" i="6"/>
  <c r="T98" i="6"/>
  <c r="T97" i="6"/>
  <c r="T96" i="6"/>
  <c r="T95" i="6"/>
  <c r="T94" i="6"/>
  <c r="T93" i="6"/>
  <c r="T92" i="6"/>
  <c r="T91" i="6"/>
  <c r="T90" i="6"/>
  <c r="T89" i="6"/>
  <c r="T88" i="6"/>
  <c r="T87" i="6"/>
  <c r="T86" i="6"/>
  <c r="T85" i="6"/>
  <c r="T84" i="6"/>
  <c r="T83" i="6"/>
  <c r="T82" i="6"/>
  <c r="T81" i="6"/>
  <c r="T80" i="6"/>
  <c r="T79" i="6"/>
  <c r="T78" i="6"/>
  <c r="T77" i="6"/>
  <c r="T76" i="6"/>
  <c r="T75" i="6"/>
  <c r="T74" i="6"/>
  <c r="T73" i="6"/>
  <c r="T72" i="6"/>
  <c r="T71" i="6"/>
  <c r="T70" i="6"/>
  <c r="T69" i="6"/>
  <c r="T68" i="6"/>
  <c r="T67" i="6"/>
  <c r="T66" i="6"/>
  <c r="T65" i="6"/>
  <c r="T64" i="6"/>
  <c r="T63" i="6"/>
  <c r="T62" i="6"/>
  <c r="T61" i="6"/>
  <c r="T60" i="6"/>
  <c r="T59" i="6"/>
  <c r="T58" i="6"/>
  <c r="T57" i="6"/>
  <c r="T56" i="6"/>
  <c r="T55" i="6"/>
  <c r="T54" i="6"/>
  <c r="T53" i="6"/>
  <c r="T52" i="6"/>
  <c r="T51" i="6"/>
  <c r="T50" i="6"/>
  <c r="T49" i="6"/>
  <c r="T48" i="6"/>
  <c r="T47" i="6"/>
  <c r="T46" i="6"/>
  <c r="T45" i="6"/>
  <c r="T44" i="6"/>
  <c r="T43" i="6"/>
  <c r="T42" i="6"/>
  <c r="T41" i="6"/>
  <c r="T40" i="6"/>
  <c r="T39" i="6"/>
  <c r="T38" i="6"/>
  <c r="T37" i="6"/>
  <c r="T36" i="6"/>
  <c r="T35" i="6"/>
  <c r="T34" i="6"/>
  <c r="T33" i="6"/>
  <c r="T32" i="6"/>
  <c r="T31" i="6"/>
  <c r="T30" i="6"/>
  <c r="T29" i="6"/>
  <c r="T28" i="6"/>
  <c r="T27" i="6"/>
  <c r="T26" i="6"/>
  <c r="T25" i="6"/>
  <c r="T24" i="6"/>
  <c r="T23" i="6"/>
  <c r="T22" i="6"/>
  <c r="T21" i="6"/>
  <c r="T20" i="6"/>
  <c r="T19" i="6"/>
  <c r="T18" i="6"/>
  <c r="T17" i="6"/>
  <c r="T16" i="6"/>
  <c r="T15" i="6"/>
  <c r="T14" i="6"/>
  <c r="T13" i="6"/>
  <c r="T12" i="6"/>
  <c r="T11" i="6"/>
  <c r="T10" i="6"/>
  <c r="T9" i="6"/>
  <c r="T8" i="6"/>
  <c r="T7" i="6"/>
  <c r="T6" i="6"/>
  <c r="T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5" i="6"/>
  <c r="Q6" i="8"/>
  <c r="Q7" i="8"/>
  <c r="Q8" i="8"/>
  <c r="Q9" i="8"/>
  <c r="Q10" i="8"/>
  <c r="Q11" i="8"/>
  <c r="Q12" i="8"/>
  <c r="Q13" i="8"/>
  <c r="Q14" i="8"/>
  <c r="Q15" i="8"/>
  <c r="Q16" i="8"/>
  <c r="Q17" i="8"/>
  <c r="Q18" i="8"/>
  <c r="Q19" i="8"/>
  <c r="Q20" i="8"/>
  <c r="Q21" i="8"/>
  <c r="Q22" i="8"/>
  <c r="Q23" i="8"/>
  <c r="Q24" i="8"/>
  <c r="Q25" i="8"/>
  <c r="Q26" i="8"/>
  <c r="Q27" i="8"/>
  <c r="Q28" i="8"/>
  <c r="Q29" i="8"/>
  <c r="Q30" i="8"/>
  <c r="Q31" i="8"/>
  <c r="Q32" i="8"/>
  <c r="Q33" i="8"/>
  <c r="Q34" i="8"/>
  <c r="Q35" i="8"/>
  <c r="Q36" i="8"/>
  <c r="Q37" i="8"/>
  <c r="Q38" i="8"/>
  <c r="Q39" i="8"/>
  <c r="Q40" i="8"/>
  <c r="Q41" i="8"/>
  <c r="Q42" i="8"/>
  <c r="Q43" i="8"/>
  <c r="Q44" i="8"/>
  <c r="Q45" i="8"/>
  <c r="Q46" i="8"/>
  <c r="Q47" i="8"/>
  <c r="Q48" i="8"/>
  <c r="Q49" i="8"/>
  <c r="Q50" i="8"/>
  <c r="Q51" i="8"/>
  <c r="Q52" i="8"/>
  <c r="Q53" i="8"/>
  <c r="Q54" i="8"/>
  <c r="Q55" i="8"/>
  <c r="Q56" i="8"/>
  <c r="Q57" i="8"/>
  <c r="Q58" i="8"/>
  <c r="Q59" i="8"/>
  <c r="Q60" i="8"/>
  <c r="Q61" i="8"/>
  <c r="Q62" i="8"/>
  <c r="Q63" i="8"/>
  <c r="Q64" i="8"/>
  <c r="Q65" i="8"/>
  <c r="Q66" i="8"/>
  <c r="Q67" i="8"/>
  <c r="Q68" i="8"/>
  <c r="Q69" i="8"/>
  <c r="Q70" i="8"/>
  <c r="Q71" i="8"/>
  <c r="Q72" i="8"/>
  <c r="Q73" i="8"/>
  <c r="Q74" i="8"/>
  <c r="Q75" i="8"/>
  <c r="Q76" i="8"/>
  <c r="Q77" i="8"/>
  <c r="Q78" i="8"/>
  <c r="Q79" i="8"/>
  <c r="Q80" i="8"/>
  <c r="Q81" i="8"/>
  <c r="Q82" i="8"/>
  <c r="Q83" i="8"/>
  <c r="Q84" i="8"/>
  <c r="Q85" i="8"/>
  <c r="Q86" i="8"/>
  <c r="Q87" i="8"/>
  <c r="Q88" i="8"/>
  <c r="Q89" i="8"/>
  <c r="Q90" i="8"/>
  <c r="Q91" i="8"/>
  <c r="Q92" i="8"/>
  <c r="Q93" i="8"/>
  <c r="Q94" i="8"/>
  <c r="Q95" i="8"/>
  <c r="Q96" i="8"/>
  <c r="Q97" i="8"/>
  <c r="Q98" i="8"/>
  <c r="Q99" i="8"/>
  <c r="Q100" i="8"/>
  <c r="Q101" i="8"/>
  <c r="Q102" i="8"/>
  <c r="Q103" i="8"/>
  <c r="Q104" i="8"/>
  <c r="Q105" i="8"/>
  <c r="Q106" i="8"/>
  <c r="Q107" i="8"/>
  <c r="Q108" i="8"/>
  <c r="Q109" i="8"/>
  <c r="Q110" i="8"/>
  <c r="Q111" i="8"/>
  <c r="Q112" i="8"/>
  <c r="Q113" i="8"/>
  <c r="Q114" i="8"/>
  <c r="Q115" i="8"/>
  <c r="Q116" i="8"/>
  <c r="Q117" i="8"/>
  <c r="Q118" i="8"/>
  <c r="Q119" i="8"/>
  <c r="Q120" i="8"/>
  <c r="Q121" i="8"/>
  <c r="Q122" i="8"/>
  <c r="Q123" i="8"/>
  <c r="Q124" i="8"/>
  <c r="Q125" i="8"/>
  <c r="Q126" i="8"/>
  <c r="Q127" i="8"/>
  <c r="Q128" i="8"/>
  <c r="Q129" i="8"/>
  <c r="Q130" i="8"/>
  <c r="Q131" i="8"/>
  <c r="Q132" i="8"/>
  <c r="Q133" i="8"/>
  <c r="Q134" i="8"/>
  <c r="Q135" i="8"/>
  <c r="Q136" i="8"/>
  <c r="Q137" i="8"/>
  <c r="Q138" i="8"/>
  <c r="Q139" i="8"/>
  <c r="Q140" i="8"/>
  <c r="Q141" i="8"/>
  <c r="Q142" i="8"/>
  <c r="Q143" i="8"/>
  <c r="Q144" i="8"/>
  <c r="Q145" i="8"/>
  <c r="Q146" i="8"/>
  <c r="Q147" i="8"/>
  <c r="Q148" i="8"/>
  <c r="Q149" i="8"/>
  <c r="Q150" i="8"/>
  <c r="Q151" i="8"/>
  <c r="Q152" i="8"/>
  <c r="Q153" i="8"/>
  <c r="Q154" i="8"/>
  <c r="Q155" i="8"/>
  <c r="Q156" i="8"/>
  <c r="Q157" i="8"/>
  <c r="Q158" i="8"/>
  <c r="Q159" i="8"/>
  <c r="Q160" i="8"/>
  <c r="Q161" i="8"/>
  <c r="Q162" i="8"/>
  <c r="Q163" i="8"/>
  <c r="Q164" i="8"/>
  <c r="Q5" i="8"/>
  <c r="X164" i="5"/>
  <c r="X163" i="5"/>
  <c r="X162" i="5"/>
  <c r="X161" i="5"/>
  <c r="X160" i="5"/>
  <c r="X159" i="5"/>
  <c r="X158" i="5"/>
  <c r="X157" i="5"/>
  <c r="X156" i="5"/>
  <c r="X155" i="5"/>
  <c r="X154" i="5"/>
  <c r="X153" i="5"/>
  <c r="X152" i="5"/>
  <c r="X151" i="5"/>
  <c r="X150" i="5"/>
  <c r="X149" i="5"/>
  <c r="X148" i="5"/>
  <c r="X147" i="5"/>
  <c r="X146" i="5"/>
  <c r="X145" i="5"/>
  <c r="X144" i="5"/>
  <c r="X143" i="5"/>
  <c r="X142" i="5"/>
  <c r="X141" i="5"/>
  <c r="X140" i="5"/>
  <c r="X139" i="5"/>
  <c r="X138" i="5"/>
  <c r="X137" i="5"/>
  <c r="X136" i="5"/>
  <c r="X135" i="5"/>
  <c r="X134" i="5"/>
  <c r="X133" i="5"/>
  <c r="X132" i="5"/>
  <c r="X131" i="5"/>
  <c r="X130" i="5"/>
  <c r="X129" i="5"/>
  <c r="X128" i="5"/>
  <c r="X127" i="5"/>
  <c r="X126" i="5"/>
  <c r="X125" i="5"/>
  <c r="X124" i="5"/>
  <c r="X123" i="5"/>
  <c r="X122" i="5"/>
  <c r="X121" i="5"/>
  <c r="X120" i="5"/>
  <c r="X119" i="5"/>
  <c r="X118" i="5"/>
  <c r="X117" i="5"/>
  <c r="X116" i="5"/>
  <c r="X115" i="5"/>
  <c r="X114" i="5"/>
  <c r="X113" i="5"/>
  <c r="X112" i="5"/>
  <c r="X111" i="5"/>
  <c r="X110" i="5"/>
  <c r="X109" i="5"/>
  <c r="X108" i="5"/>
  <c r="X107" i="5"/>
  <c r="X106" i="5"/>
  <c r="X105" i="5"/>
  <c r="X104" i="5"/>
  <c r="X103" i="5"/>
  <c r="X102" i="5"/>
  <c r="X101" i="5"/>
  <c r="X100" i="5"/>
  <c r="X99" i="5"/>
  <c r="X98" i="5"/>
  <c r="X97" i="5"/>
  <c r="X96" i="5"/>
  <c r="X95" i="5"/>
  <c r="X94" i="5"/>
  <c r="X93" i="5"/>
  <c r="X92" i="5"/>
  <c r="X91" i="5"/>
  <c r="X90" i="5"/>
  <c r="X89" i="5"/>
  <c r="X88" i="5"/>
  <c r="X87" i="5"/>
  <c r="X86" i="5"/>
  <c r="X85" i="5"/>
  <c r="X84" i="5"/>
  <c r="X83" i="5"/>
  <c r="X82" i="5"/>
  <c r="X81" i="5"/>
  <c r="X80" i="5"/>
  <c r="X79" i="5"/>
  <c r="X78" i="5"/>
  <c r="X77" i="5"/>
  <c r="X76" i="5"/>
  <c r="X75" i="5"/>
  <c r="X74" i="5"/>
  <c r="X73" i="5"/>
  <c r="X72" i="5"/>
  <c r="X71" i="5"/>
  <c r="X70" i="5"/>
  <c r="X69" i="5"/>
  <c r="X68" i="5"/>
  <c r="X67" i="5"/>
  <c r="X66" i="5"/>
  <c r="X65" i="5"/>
  <c r="X64" i="5"/>
  <c r="X63" i="5"/>
  <c r="X62" i="5"/>
  <c r="X61" i="5"/>
  <c r="X60" i="5"/>
  <c r="X59" i="5"/>
  <c r="X58" i="5"/>
  <c r="X57" i="5"/>
  <c r="X56" i="5"/>
  <c r="X55" i="5"/>
  <c r="X54" i="5"/>
  <c r="X53" i="5"/>
  <c r="X52" i="5"/>
  <c r="X51" i="5"/>
  <c r="X50" i="5"/>
  <c r="X49" i="5"/>
  <c r="X48" i="5"/>
  <c r="X47" i="5"/>
  <c r="X46" i="5"/>
  <c r="X45" i="5"/>
  <c r="X44" i="5"/>
  <c r="X43" i="5"/>
  <c r="X42" i="5"/>
  <c r="X41" i="5"/>
  <c r="X40" i="5"/>
  <c r="X39" i="5"/>
  <c r="X38" i="5"/>
  <c r="X37" i="5"/>
  <c r="X36" i="5"/>
  <c r="X35" i="5"/>
  <c r="X34" i="5"/>
  <c r="X33" i="5"/>
  <c r="X32" i="5"/>
  <c r="X31" i="5"/>
  <c r="X30" i="5"/>
  <c r="X29" i="5"/>
  <c r="X28" i="5"/>
  <c r="X27" i="5"/>
  <c r="X26" i="5"/>
  <c r="X25" i="5"/>
  <c r="X24" i="5"/>
  <c r="X23" i="5"/>
  <c r="X22" i="5"/>
  <c r="X21" i="5"/>
  <c r="X20" i="5"/>
  <c r="X19" i="5"/>
  <c r="X18" i="5"/>
  <c r="X17" i="5"/>
  <c r="X16" i="5"/>
  <c r="X15" i="5"/>
  <c r="X14" i="5"/>
  <c r="X13" i="5"/>
  <c r="X12" i="5"/>
  <c r="X11" i="5"/>
  <c r="X10" i="5"/>
  <c r="X9" i="5"/>
  <c r="X8" i="5"/>
  <c r="X7" i="5"/>
  <c r="X6" i="5"/>
  <c r="X5" i="5"/>
  <c r="BC164" i="4"/>
  <c r="BC163" i="4"/>
  <c r="BC162" i="4"/>
  <c r="BC161" i="4"/>
  <c r="BC160" i="4"/>
  <c r="BC159" i="4"/>
  <c r="BC158" i="4"/>
  <c r="BC157" i="4"/>
  <c r="BC156" i="4"/>
  <c r="BC155" i="4"/>
  <c r="BC154" i="4"/>
  <c r="BC153" i="4"/>
  <c r="BC152" i="4"/>
  <c r="BC151" i="4"/>
  <c r="BC150" i="4"/>
  <c r="BC149" i="4"/>
  <c r="BC148" i="4"/>
  <c r="BC147" i="4"/>
  <c r="BC146" i="4"/>
  <c r="BC145" i="4"/>
  <c r="BC144" i="4"/>
  <c r="BC143" i="4"/>
  <c r="BC142" i="4"/>
  <c r="BC141" i="4"/>
  <c r="BC140" i="4"/>
  <c r="BC139" i="4"/>
  <c r="BC138" i="4"/>
  <c r="BC137" i="4"/>
  <c r="BC136" i="4"/>
  <c r="BC135" i="4"/>
  <c r="BC134" i="4"/>
  <c r="BC133" i="4"/>
  <c r="BC132" i="4"/>
  <c r="BC131" i="4"/>
  <c r="BC130" i="4"/>
  <c r="BC129" i="4"/>
  <c r="BC128" i="4"/>
  <c r="BC127" i="4"/>
  <c r="BC126" i="4"/>
  <c r="BC125" i="4"/>
  <c r="BC124" i="4"/>
  <c r="BC123" i="4"/>
  <c r="BC122" i="4"/>
  <c r="BC121" i="4"/>
  <c r="BC120" i="4"/>
  <c r="BC119" i="4"/>
  <c r="BC118" i="4"/>
  <c r="BC117" i="4"/>
  <c r="BC116" i="4"/>
  <c r="BC115" i="4"/>
  <c r="BC114" i="4"/>
  <c r="BC113" i="4"/>
  <c r="BC112" i="4"/>
  <c r="BC111" i="4"/>
  <c r="BC110" i="4"/>
  <c r="BC109" i="4"/>
  <c r="BC108" i="4"/>
  <c r="BC107" i="4"/>
  <c r="BC106" i="4"/>
  <c r="BC105" i="4"/>
  <c r="BC104" i="4"/>
  <c r="BC103" i="4"/>
  <c r="BC102" i="4"/>
  <c r="BC101" i="4"/>
  <c r="BC100" i="4"/>
  <c r="BC99" i="4"/>
  <c r="BC98" i="4"/>
  <c r="BC97" i="4"/>
  <c r="BC96" i="4"/>
  <c r="BC95" i="4"/>
  <c r="BC94" i="4"/>
  <c r="BC93" i="4"/>
  <c r="BC92" i="4"/>
  <c r="BC91" i="4"/>
  <c r="BC90" i="4"/>
  <c r="BC89" i="4"/>
  <c r="BC88" i="4"/>
  <c r="BC87" i="4"/>
  <c r="BC86" i="4"/>
  <c r="BC85" i="4"/>
  <c r="BC84" i="4"/>
  <c r="BC83" i="4"/>
  <c r="BC82" i="4"/>
  <c r="BC81" i="4"/>
  <c r="BC80" i="4"/>
  <c r="BC79" i="4"/>
  <c r="BC78" i="4"/>
  <c r="BC77" i="4"/>
  <c r="BC76" i="4"/>
  <c r="BC75" i="4"/>
  <c r="BC74" i="4"/>
  <c r="BC73" i="4"/>
  <c r="BC72" i="4"/>
  <c r="BC71" i="4"/>
  <c r="BC70" i="4"/>
  <c r="BC69" i="4"/>
  <c r="BC68" i="4"/>
  <c r="BC67" i="4"/>
  <c r="BC66" i="4"/>
  <c r="BC65" i="4"/>
  <c r="BC64" i="4"/>
  <c r="BC63" i="4"/>
  <c r="BC62" i="4"/>
  <c r="BC61" i="4"/>
  <c r="BC60" i="4"/>
  <c r="BC59" i="4"/>
  <c r="BC58" i="4"/>
  <c r="BC57" i="4"/>
  <c r="BC56" i="4"/>
  <c r="BC55" i="4"/>
  <c r="BC54" i="4"/>
  <c r="BC53" i="4"/>
  <c r="BC52" i="4"/>
  <c r="BC51" i="4"/>
  <c r="BC50" i="4"/>
  <c r="BC49" i="4"/>
  <c r="BC48" i="4"/>
  <c r="BC47" i="4"/>
  <c r="BC46" i="4"/>
  <c r="BC45" i="4"/>
  <c r="BC44" i="4"/>
  <c r="BC43" i="4"/>
  <c r="BC42" i="4"/>
  <c r="BC41" i="4"/>
  <c r="BC40" i="4"/>
  <c r="BC39" i="4"/>
  <c r="BC38" i="4"/>
  <c r="BC37" i="4"/>
  <c r="BC36" i="4"/>
  <c r="BC35" i="4"/>
  <c r="BC34" i="4"/>
  <c r="BC33" i="4"/>
  <c r="BC32" i="4"/>
  <c r="BC31" i="4"/>
  <c r="BC30" i="4"/>
  <c r="BC29" i="4"/>
  <c r="BC28" i="4"/>
  <c r="BC27" i="4"/>
  <c r="BC26" i="4"/>
  <c r="BC25" i="4"/>
  <c r="BC24" i="4"/>
  <c r="BC23" i="4"/>
  <c r="BC22" i="4"/>
  <c r="BC21" i="4"/>
  <c r="BC20" i="4"/>
  <c r="BC19" i="4"/>
  <c r="BC18" i="4"/>
  <c r="BC17" i="4"/>
  <c r="BC16" i="4"/>
  <c r="BC15" i="4"/>
  <c r="BC14" i="4"/>
  <c r="BC13" i="4"/>
  <c r="BC12" i="4"/>
  <c r="BC11" i="4"/>
  <c r="BC10" i="4"/>
  <c r="BC9" i="4"/>
  <c r="BC8" i="4"/>
  <c r="BC7" i="4"/>
  <c r="BC6" i="4"/>
  <c r="BC5" i="4"/>
  <c r="Z164" i="4"/>
  <c r="Z163" i="4"/>
  <c r="Z162" i="4"/>
  <c r="Z161" i="4"/>
  <c r="Z160" i="4"/>
  <c r="Z159" i="4"/>
  <c r="Z158" i="4"/>
  <c r="Z157" i="4"/>
  <c r="Z156" i="4"/>
  <c r="Z155" i="4"/>
  <c r="Z154" i="4"/>
  <c r="Z153" i="4"/>
  <c r="Z152" i="4"/>
  <c r="Z151" i="4"/>
  <c r="Z150" i="4"/>
  <c r="Z149" i="4"/>
  <c r="Z148" i="4"/>
  <c r="Z147" i="4"/>
  <c r="Z146" i="4"/>
  <c r="Z145" i="4"/>
  <c r="Z144" i="4"/>
  <c r="Z143" i="4"/>
  <c r="Z142" i="4"/>
  <c r="Z141" i="4"/>
  <c r="Z140" i="4"/>
  <c r="Z139" i="4"/>
  <c r="Z138" i="4"/>
  <c r="Z137" i="4"/>
  <c r="Z136" i="4"/>
  <c r="Z135" i="4"/>
  <c r="Z134" i="4"/>
  <c r="Z133" i="4"/>
  <c r="Z132" i="4"/>
  <c r="Z131" i="4"/>
  <c r="Z130" i="4"/>
  <c r="Z129" i="4"/>
  <c r="Z128" i="4"/>
  <c r="Z127" i="4"/>
  <c r="Z126" i="4"/>
  <c r="Z125" i="4"/>
  <c r="Z124" i="4"/>
  <c r="Z123" i="4"/>
  <c r="Z122" i="4"/>
  <c r="Z121" i="4"/>
  <c r="Z120" i="4"/>
  <c r="Z119" i="4"/>
  <c r="Z118" i="4"/>
  <c r="Z117" i="4"/>
  <c r="Z116" i="4"/>
  <c r="Z115" i="4"/>
  <c r="Z114" i="4"/>
  <c r="Z113" i="4"/>
  <c r="Z112" i="4"/>
  <c r="Z111" i="4"/>
  <c r="Z110" i="4"/>
  <c r="Z109" i="4"/>
  <c r="Z108" i="4"/>
  <c r="Z107" i="4"/>
  <c r="Z106" i="4"/>
  <c r="Z105" i="4"/>
  <c r="Z104" i="4"/>
  <c r="Z103" i="4"/>
  <c r="Z102" i="4"/>
  <c r="Z101" i="4"/>
  <c r="Z100" i="4"/>
  <c r="Z99" i="4"/>
  <c r="Z98" i="4"/>
  <c r="Z97" i="4"/>
  <c r="Z96" i="4"/>
  <c r="Z95" i="4"/>
  <c r="Z94" i="4"/>
  <c r="Z93" i="4"/>
  <c r="Z92" i="4"/>
  <c r="Z91" i="4"/>
  <c r="Z90" i="4"/>
  <c r="Z89" i="4"/>
  <c r="Z88" i="4"/>
  <c r="Z87" i="4"/>
  <c r="Z86" i="4"/>
  <c r="Z85" i="4"/>
  <c r="Z84" i="4"/>
  <c r="Z83" i="4"/>
  <c r="Z82" i="4"/>
  <c r="Z81" i="4"/>
  <c r="Z80" i="4"/>
  <c r="Z79" i="4"/>
  <c r="Z78" i="4"/>
  <c r="Z77" i="4"/>
  <c r="Z76" i="4"/>
  <c r="Z75" i="4"/>
  <c r="Z74" i="4"/>
  <c r="Z73" i="4"/>
  <c r="Z72" i="4"/>
  <c r="Z71" i="4"/>
  <c r="Z70" i="4"/>
  <c r="Z69" i="4"/>
  <c r="Z68" i="4"/>
  <c r="Z67" i="4"/>
  <c r="Z66" i="4"/>
  <c r="Z65" i="4"/>
  <c r="Z64" i="4"/>
  <c r="Z63" i="4"/>
  <c r="Z62" i="4"/>
  <c r="Z61" i="4"/>
  <c r="Z60" i="4"/>
  <c r="Z59" i="4"/>
  <c r="Z58" i="4"/>
  <c r="Z57" i="4"/>
  <c r="Z56" i="4"/>
  <c r="Z55" i="4"/>
  <c r="Z54" i="4"/>
  <c r="Z53" i="4"/>
  <c r="Z52" i="4"/>
  <c r="Z51" i="4"/>
  <c r="Z50" i="4"/>
  <c r="Z49" i="4"/>
  <c r="Z48" i="4"/>
  <c r="Z47" i="4"/>
  <c r="Z46" i="4"/>
  <c r="Z45" i="4"/>
  <c r="Z44" i="4"/>
  <c r="Z43" i="4"/>
  <c r="Z42" i="4"/>
  <c r="Z41" i="4"/>
  <c r="Z40" i="4"/>
  <c r="Z39" i="4"/>
  <c r="Z38" i="4"/>
  <c r="Z37" i="4"/>
  <c r="Z36" i="4"/>
  <c r="Z35" i="4"/>
  <c r="Z34" i="4"/>
  <c r="Z33" i="4"/>
  <c r="Z32" i="4"/>
  <c r="Z31" i="4"/>
  <c r="Z30" i="4"/>
  <c r="Z29" i="4"/>
  <c r="Z28" i="4"/>
  <c r="Z27" i="4"/>
  <c r="Z26" i="4"/>
  <c r="Z25" i="4"/>
  <c r="Z24" i="4"/>
  <c r="Z23" i="4"/>
  <c r="Z22" i="4"/>
  <c r="Z21" i="4"/>
  <c r="Z20" i="4"/>
  <c r="Z19" i="4"/>
  <c r="Z18" i="4"/>
  <c r="Z17" i="4"/>
  <c r="Z16" i="4"/>
  <c r="Z15" i="4"/>
  <c r="Z14" i="4"/>
  <c r="Z13" i="4"/>
  <c r="Z12" i="4"/>
  <c r="Z11" i="4"/>
  <c r="Z10" i="4"/>
  <c r="Z9" i="4"/>
  <c r="Z8" i="4"/>
  <c r="Z7" i="4"/>
  <c r="Z6" i="4"/>
  <c r="Z5" i="4"/>
  <c r="W164" i="6"/>
  <c r="W163" i="6"/>
  <c r="W162" i="6"/>
  <c r="W161" i="6"/>
  <c r="W160" i="6"/>
  <c r="W159" i="6"/>
  <c r="W158" i="6"/>
  <c r="W157" i="6"/>
  <c r="W156" i="6"/>
  <c r="W155" i="6"/>
  <c r="W154" i="6"/>
  <c r="W153" i="6"/>
  <c r="W152" i="6"/>
  <c r="W151" i="6"/>
  <c r="W150" i="6"/>
  <c r="W149" i="6"/>
  <c r="W148" i="6"/>
  <c r="W147" i="6"/>
  <c r="W146" i="6"/>
  <c r="W145" i="6"/>
  <c r="W144" i="6"/>
  <c r="W143" i="6"/>
  <c r="W142" i="6"/>
  <c r="W141" i="6"/>
  <c r="W140" i="6"/>
  <c r="W139" i="6"/>
  <c r="W138" i="6"/>
  <c r="W137" i="6"/>
  <c r="W136" i="6"/>
  <c r="W135" i="6"/>
  <c r="W134" i="6"/>
  <c r="W133" i="6"/>
  <c r="W132" i="6"/>
  <c r="W131" i="6"/>
  <c r="W130" i="6"/>
  <c r="W129" i="6"/>
  <c r="W128" i="6"/>
  <c r="W127" i="6"/>
  <c r="W126" i="6"/>
  <c r="W125" i="6"/>
  <c r="W124" i="6"/>
  <c r="W123" i="6"/>
  <c r="W122" i="6"/>
  <c r="W121" i="6"/>
  <c r="W120" i="6"/>
  <c r="W119" i="6"/>
  <c r="W118" i="6"/>
  <c r="W117" i="6"/>
  <c r="W116" i="6"/>
  <c r="W115" i="6"/>
  <c r="W114" i="6"/>
  <c r="W113" i="6"/>
  <c r="W112" i="6"/>
  <c r="W111" i="6"/>
  <c r="W110" i="6"/>
  <c r="W109" i="6"/>
  <c r="W108" i="6"/>
  <c r="W107" i="6"/>
  <c r="W106" i="6"/>
  <c r="W105" i="6"/>
  <c r="W104" i="6"/>
  <c r="W103" i="6"/>
  <c r="W102" i="6"/>
  <c r="W101" i="6"/>
  <c r="W100" i="6"/>
  <c r="W99" i="6"/>
  <c r="W98" i="6"/>
  <c r="W97" i="6"/>
  <c r="W96" i="6"/>
  <c r="W95" i="6"/>
  <c r="W94" i="6"/>
  <c r="W93" i="6"/>
  <c r="W92" i="6"/>
  <c r="W91" i="6"/>
  <c r="W90" i="6"/>
  <c r="W89" i="6"/>
  <c r="W88" i="6"/>
  <c r="W87" i="6"/>
  <c r="W86" i="6"/>
  <c r="W85" i="6"/>
  <c r="W84" i="6"/>
  <c r="W83" i="6"/>
  <c r="W82" i="6"/>
  <c r="W81" i="6"/>
  <c r="W80" i="6"/>
  <c r="W79" i="6"/>
  <c r="W78" i="6"/>
  <c r="W77" i="6"/>
  <c r="W76" i="6"/>
  <c r="W75" i="6"/>
  <c r="W74" i="6"/>
  <c r="W73" i="6"/>
  <c r="W72" i="6"/>
  <c r="W71" i="6"/>
  <c r="W70" i="6"/>
  <c r="W69" i="6"/>
  <c r="W68" i="6"/>
  <c r="W67" i="6"/>
  <c r="W66" i="6"/>
  <c r="W65" i="6"/>
  <c r="W64" i="6"/>
  <c r="W63" i="6"/>
  <c r="W62" i="6"/>
  <c r="W61" i="6"/>
  <c r="W60" i="6"/>
  <c r="W59" i="6"/>
  <c r="W58" i="6"/>
  <c r="W57" i="6"/>
  <c r="W56" i="6"/>
  <c r="W55" i="6"/>
  <c r="W54" i="6"/>
  <c r="W53" i="6"/>
  <c r="W52" i="6"/>
  <c r="W51" i="6"/>
  <c r="W50" i="6"/>
  <c r="W49" i="6"/>
  <c r="W48" i="6"/>
  <c r="W47" i="6"/>
  <c r="W46" i="6"/>
  <c r="W45" i="6"/>
  <c r="W44" i="6"/>
  <c r="W43" i="6"/>
  <c r="W42" i="6"/>
  <c r="W41" i="6"/>
  <c r="W40" i="6"/>
  <c r="W39" i="6"/>
  <c r="W38" i="6"/>
  <c r="W37" i="6"/>
  <c r="W36" i="6"/>
  <c r="W35" i="6"/>
  <c r="W34" i="6"/>
  <c r="W33" i="6"/>
  <c r="W32" i="6"/>
  <c r="W31" i="6"/>
  <c r="W30" i="6"/>
  <c r="W29" i="6"/>
  <c r="W28" i="6"/>
  <c r="W27" i="6"/>
  <c r="W26" i="6"/>
  <c r="W25" i="6"/>
  <c r="W24" i="6"/>
  <c r="W23" i="6"/>
  <c r="W22" i="6"/>
  <c r="W21" i="6"/>
  <c r="W20" i="6"/>
  <c r="W19" i="6"/>
  <c r="W18" i="6"/>
  <c r="W17" i="6"/>
  <c r="W16" i="6"/>
  <c r="W15" i="6"/>
  <c r="W14" i="6"/>
  <c r="W13" i="6"/>
  <c r="W12" i="6"/>
  <c r="W11" i="6"/>
  <c r="W10" i="6"/>
  <c r="W9" i="6"/>
  <c r="W8" i="6"/>
  <c r="W7" i="6"/>
  <c r="W6" i="6"/>
  <c r="W5"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119" i="6"/>
  <c r="V120" i="6"/>
  <c r="V121" i="6"/>
  <c r="V122" i="6"/>
  <c r="V123" i="6"/>
  <c r="V124" i="6"/>
  <c r="V125" i="6"/>
  <c r="V126" i="6"/>
  <c r="V127" i="6"/>
  <c r="V128" i="6"/>
  <c r="V129" i="6"/>
  <c r="V130" i="6"/>
  <c r="V131" i="6"/>
  <c r="V132" i="6"/>
  <c r="V133" i="6"/>
  <c r="V134" i="6"/>
  <c r="V135" i="6"/>
  <c r="V136" i="6"/>
  <c r="V137" i="6"/>
  <c r="V138" i="6"/>
  <c r="V139" i="6"/>
  <c r="V140" i="6"/>
  <c r="V141" i="6"/>
  <c r="V142" i="6"/>
  <c r="V143" i="6"/>
  <c r="V144" i="6"/>
  <c r="V145" i="6"/>
  <c r="V146" i="6"/>
  <c r="V147" i="6"/>
  <c r="V148" i="6"/>
  <c r="V149" i="6"/>
  <c r="V150" i="6"/>
  <c r="V151" i="6"/>
  <c r="V152" i="6"/>
  <c r="V153" i="6"/>
  <c r="V154" i="6"/>
  <c r="V155" i="6"/>
  <c r="V156" i="6"/>
  <c r="V157" i="6"/>
  <c r="V158" i="6"/>
  <c r="V159" i="6"/>
  <c r="V160" i="6"/>
  <c r="V161" i="6"/>
  <c r="V162" i="6"/>
  <c r="V163" i="6"/>
  <c r="V164" i="6"/>
  <c r="V5" i="6"/>
  <c r="Z164" i="5"/>
  <c r="Z163" i="5"/>
  <c r="Z162" i="5"/>
  <c r="Z161" i="5"/>
  <c r="Z160" i="5"/>
  <c r="Z159" i="5"/>
  <c r="Z158" i="5"/>
  <c r="Z157" i="5"/>
  <c r="Z156" i="5"/>
  <c r="Z155" i="5"/>
  <c r="Z154" i="5"/>
  <c r="Z153" i="5"/>
  <c r="Z152" i="5"/>
  <c r="Z151" i="5"/>
  <c r="Z150" i="5"/>
  <c r="Z149" i="5"/>
  <c r="Z148" i="5"/>
  <c r="Z147" i="5"/>
  <c r="Z146" i="5"/>
  <c r="Z145" i="5"/>
  <c r="Z144" i="5"/>
  <c r="Z143" i="5"/>
  <c r="Z142" i="5"/>
  <c r="Z141" i="5"/>
  <c r="Z140" i="5"/>
  <c r="Z139" i="5"/>
  <c r="Z138" i="5"/>
  <c r="Z137" i="5"/>
  <c r="Z136" i="5"/>
  <c r="Z135" i="5"/>
  <c r="Z134" i="5"/>
  <c r="Z133" i="5"/>
  <c r="Z132" i="5"/>
  <c r="Z131" i="5"/>
  <c r="Z130" i="5"/>
  <c r="Z129" i="5"/>
  <c r="Z128" i="5"/>
  <c r="Z127" i="5"/>
  <c r="Z126" i="5"/>
  <c r="Z125" i="5"/>
  <c r="Z124" i="5"/>
  <c r="Z123" i="5"/>
  <c r="Z122" i="5"/>
  <c r="Z121" i="5"/>
  <c r="Z120" i="5"/>
  <c r="Z119" i="5"/>
  <c r="Z118" i="5"/>
  <c r="Z117" i="5"/>
  <c r="Z116" i="5"/>
  <c r="Z115" i="5"/>
  <c r="Z114" i="5"/>
  <c r="Z113" i="5"/>
  <c r="Z112" i="5"/>
  <c r="Z111" i="5"/>
  <c r="Z110" i="5"/>
  <c r="Z109" i="5"/>
  <c r="Z108" i="5"/>
  <c r="Z107" i="5"/>
  <c r="Z106" i="5"/>
  <c r="Z105" i="5"/>
  <c r="Z104" i="5"/>
  <c r="Z103" i="5"/>
  <c r="Z102" i="5"/>
  <c r="Z101" i="5"/>
  <c r="Z100" i="5"/>
  <c r="Z99" i="5"/>
  <c r="Z98" i="5"/>
  <c r="Z97" i="5"/>
  <c r="Z96" i="5"/>
  <c r="Z95" i="5"/>
  <c r="Z94" i="5"/>
  <c r="Z93" i="5"/>
  <c r="Z92" i="5"/>
  <c r="Z91" i="5"/>
  <c r="Z90" i="5"/>
  <c r="Z89" i="5"/>
  <c r="Z88" i="5"/>
  <c r="Z87" i="5"/>
  <c r="Z86" i="5"/>
  <c r="Z85" i="5"/>
  <c r="Z84" i="5"/>
  <c r="Z83" i="5"/>
  <c r="Z82" i="5"/>
  <c r="Z81" i="5"/>
  <c r="Z80" i="5"/>
  <c r="Z79" i="5"/>
  <c r="Z78" i="5"/>
  <c r="Z77" i="5"/>
  <c r="Z76" i="5"/>
  <c r="Z75" i="5"/>
  <c r="Z74" i="5"/>
  <c r="Z73" i="5"/>
  <c r="Z72" i="5"/>
  <c r="Z71" i="5"/>
  <c r="Z70" i="5"/>
  <c r="Z69" i="5"/>
  <c r="Z68" i="5"/>
  <c r="Z67" i="5"/>
  <c r="Z66" i="5"/>
  <c r="Z65" i="5"/>
  <c r="Z64" i="5"/>
  <c r="Z63" i="5"/>
  <c r="Z62" i="5"/>
  <c r="Z61" i="5"/>
  <c r="Z60" i="5"/>
  <c r="Z59" i="5"/>
  <c r="Z58" i="5"/>
  <c r="Z57" i="5"/>
  <c r="Z56" i="5"/>
  <c r="Z55" i="5"/>
  <c r="Z54" i="5"/>
  <c r="Z53" i="5"/>
  <c r="Z52" i="5"/>
  <c r="Z51" i="5"/>
  <c r="Z50" i="5"/>
  <c r="Z49" i="5"/>
  <c r="Z48" i="5"/>
  <c r="Z47" i="5"/>
  <c r="Z46" i="5"/>
  <c r="Z45" i="5"/>
  <c r="Z44" i="5"/>
  <c r="Z43" i="5"/>
  <c r="Z42" i="5"/>
  <c r="Z41" i="5"/>
  <c r="Z40" i="5"/>
  <c r="Z39" i="5"/>
  <c r="Z38" i="5"/>
  <c r="Z37" i="5"/>
  <c r="Z36" i="5"/>
  <c r="Z35" i="5"/>
  <c r="Z34" i="5"/>
  <c r="Z33" i="5"/>
  <c r="Z32" i="5"/>
  <c r="Z31" i="5"/>
  <c r="Z30" i="5"/>
  <c r="Z29" i="5"/>
  <c r="Z28" i="5"/>
  <c r="Z27" i="5"/>
  <c r="Z26" i="5"/>
  <c r="Z25" i="5"/>
  <c r="Z24" i="5"/>
  <c r="Z23" i="5"/>
  <c r="Z22" i="5"/>
  <c r="Z21" i="5"/>
  <c r="Z20" i="5"/>
  <c r="Z19" i="5"/>
  <c r="Z18" i="5"/>
  <c r="Z17" i="5"/>
  <c r="Z16" i="5"/>
  <c r="Z15" i="5"/>
  <c r="Z14" i="5"/>
  <c r="Z13" i="5"/>
  <c r="Z12" i="5"/>
  <c r="Z11" i="5"/>
  <c r="Z10" i="5"/>
  <c r="Z9" i="5"/>
  <c r="Z8" i="5"/>
  <c r="Z7" i="5"/>
  <c r="Z6" i="5"/>
  <c r="Z5" i="5"/>
  <c r="AB164" i="4"/>
  <c r="AB163" i="4"/>
  <c r="AB162" i="4"/>
  <c r="AB161" i="4"/>
  <c r="AB160" i="4"/>
  <c r="AB159" i="4"/>
  <c r="AB158" i="4"/>
  <c r="AB157" i="4"/>
  <c r="AB156" i="4"/>
  <c r="AB155" i="4"/>
  <c r="AB154" i="4"/>
  <c r="AB153" i="4"/>
  <c r="AB152" i="4"/>
  <c r="AB151" i="4"/>
  <c r="AB150" i="4"/>
  <c r="AB149" i="4"/>
  <c r="AB148" i="4"/>
  <c r="AB147" i="4"/>
  <c r="AB146" i="4"/>
  <c r="AB145" i="4"/>
  <c r="AB144" i="4"/>
  <c r="AB143" i="4"/>
  <c r="AB142" i="4"/>
  <c r="AB141" i="4"/>
  <c r="AB140" i="4"/>
  <c r="AB139" i="4"/>
  <c r="AB138" i="4"/>
  <c r="AB137" i="4"/>
  <c r="AB136" i="4"/>
  <c r="AB135" i="4"/>
  <c r="AB134" i="4"/>
  <c r="AB133" i="4"/>
  <c r="AB132" i="4"/>
  <c r="AB131" i="4"/>
  <c r="AB130" i="4"/>
  <c r="AB129" i="4"/>
  <c r="AB128" i="4"/>
  <c r="AB127" i="4"/>
  <c r="AB126" i="4"/>
  <c r="AB125" i="4"/>
  <c r="AB124" i="4"/>
  <c r="AB123" i="4"/>
  <c r="AB122" i="4"/>
  <c r="AB121" i="4"/>
  <c r="AB120" i="4"/>
  <c r="AB119" i="4"/>
  <c r="AB118" i="4"/>
  <c r="AB117" i="4"/>
  <c r="AB116" i="4"/>
  <c r="AB115" i="4"/>
  <c r="AB114" i="4"/>
  <c r="AB113" i="4"/>
  <c r="AB112" i="4"/>
  <c r="AB111" i="4"/>
  <c r="AB110" i="4"/>
  <c r="AB109" i="4"/>
  <c r="AB108" i="4"/>
  <c r="AB107" i="4"/>
  <c r="AB106" i="4"/>
  <c r="AB105" i="4"/>
  <c r="AB104" i="4"/>
  <c r="AB103" i="4"/>
  <c r="AB102" i="4"/>
  <c r="AB101" i="4"/>
  <c r="AB100" i="4"/>
  <c r="AB99" i="4"/>
  <c r="AB98" i="4"/>
  <c r="AB97" i="4"/>
  <c r="AB96" i="4"/>
  <c r="AB95" i="4"/>
  <c r="AB94" i="4"/>
  <c r="AB93" i="4"/>
  <c r="AB92" i="4"/>
  <c r="AB91" i="4"/>
  <c r="AB90" i="4"/>
  <c r="AB89" i="4"/>
  <c r="AB88" i="4"/>
  <c r="AB87" i="4"/>
  <c r="AB86" i="4"/>
  <c r="AB85" i="4"/>
  <c r="AB84" i="4"/>
  <c r="AB83" i="4"/>
  <c r="AB82" i="4"/>
  <c r="AB81" i="4"/>
  <c r="AB80" i="4"/>
  <c r="AB79" i="4"/>
  <c r="AB78" i="4"/>
  <c r="AB77" i="4"/>
  <c r="AB76" i="4"/>
  <c r="AB75" i="4"/>
  <c r="AB74" i="4"/>
  <c r="AB73" i="4"/>
  <c r="AB72" i="4"/>
  <c r="AB71" i="4"/>
  <c r="AB70" i="4"/>
  <c r="AB69" i="4"/>
  <c r="AB68" i="4"/>
  <c r="AB67" i="4"/>
  <c r="AB66" i="4"/>
  <c r="AB65" i="4"/>
  <c r="AB64" i="4"/>
  <c r="AB63" i="4"/>
  <c r="AB62" i="4"/>
  <c r="AB61" i="4"/>
  <c r="AB60" i="4"/>
  <c r="AB59" i="4"/>
  <c r="AB58" i="4"/>
  <c r="AB57" i="4"/>
  <c r="AB56" i="4"/>
  <c r="AB55" i="4"/>
  <c r="AB54" i="4"/>
  <c r="AB53" i="4"/>
  <c r="AB52" i="4"/>
  <c r="AB51" i="4"/>
  <c r="AB50" i="4"/>
  <c r="AB49" i="4"/>
  <c r="AB48" i="4"/>
  <c r="AB47" i="4"/>
  <c r="AB46" i="4"/>
  <c r="AB45" i="4"/>
  <c r="AB44" i="4"/>
  <c r="AB43" i="4"/>
  <c r="AB42" i="4"/>
  <c r="AB41" i="4"/>
  <c r="AB40" i="4"/>
  <c r="AB39" i="4"/>
  <c r="AB38" i="4"/>
  <c r="AB37" i="4"/>
  <c r="AB36" i="4"/>
  <c r="AB35" i="4"/>
  <c r="AB34" i="4"/>
  <c r="AB33" i="4"/>
  <c r="AB32" i="4"/>
  <c r="AB31" i="4"/>
  <c r="AB30" i="4"/>
  <c r="AB29" i="4"/>
  <c r="AB28" i="4"/>
  <c r="AB27" i="4"/>
  <c r="AB26" i="4"/>
  <c r="AB25" i="4"/>
  <c r="AB24" i="4"/>
  <c r="AB23" i="4"/>
  <c r="AB22" i="4"/>
  <c r="AB21" i="4"/>
  <c r="AB20" i="4"/>
  <c r="AB19" i="4"/>
  <c r="AB18" i="4"/>
  <c r="AB17" i="4"/>
  <c r="AB16" i="4"/>
  <c r="AB15" i="4"/>
  <c r="AB14" i="4"/>
  <c r="AB13" i="4"/>
  <c r="AB12" i="4"/>
  <c r="AB11" i="4"/>
  <c r="AB10" i="4"/>
  <c r="AB9" i="4"/>
  <c r="AB8" i="4"/>
  <c r="AB7" i="4"/>
  <c r="AB6" i="4"/>
  <c r="AB5" i="4"/>
  <c r="V164" i="4"/>
  <c r="V163" i="4"/>
  <c r="V162" i="4"/>
  <c r="V161" i="4"/>
  <c r="V160" i="4"/>
  <c r="V159" i="4"/>
  <c r="V158" i="4"/>
  <c r="V157" i="4"/>
  <c r="V156" i="4"/>
  <c r="V155" i="4"/>
  <c r="V154" i="4"/>
  <c r="V153" i="4"/>
  <c r="V152" i="4"/>
  <c r="V151" i="4"/>
  <c r="V150" i="4"/>
  <c r="V149" i="4"/>
  <c r="V148" i="4"/>
  <c r="V147" i="4"/>
  <c r="V146" i="4"/>
  <c r="V145" i="4"/>
  <c r="V144" i="4"/>
  <c r="V143" i="4"/>
  <c r="V142" i="4"/>
  <c r="V141" i="4"/>
  <c r="V140" i="4"/>
  <c r="V139" i="4"/>
  <c r="V138" i="4"/>
  <c r="V137" i="4"/>
  <c r="V136" i="4"/>
  <c r="V135" i="4"/>
  <c r="V134" i="4"/>
  <c r="V133" i="4"/>
  <c r="V132" i="4"/>
  <c r="V131" i="4"/>
  <c r="V130" i="4"/>
  <c r="V129" i="4"/>
  <c r="V128" i="4"/>
  <c r="V127" i="4"/>
  <c r="V126" i="4"/>
  <c r="V125" i="4"/>
  <c r="V124" i="4"/>
  <c r="V123" i="4"/>
  <c r="V122" i="4"/>
  <c r="V121" i="4"/>
  <c r="V120" i="4"/>
  <c r="V119" i="4"/>
  <c r="V118" i="4"/>
  <c r="V117" i="4"/>
  <c r="V116" i="4"/>
  <c r="V115" i="4"/>
  <c r="V114" i="4"/>
  <c r="V113" i="4"/>
  <c r="V112" i="4"/>
  <c r="V111" i="4"/>
  <c r="V110" i="4"/>
  <c r="V109" i="4"/>
  <c r="V108" i="4"/>
  <c r="V107" i="4"/>
  <c r="V106" i="4"/>
  <c r="V105" i="4"/>
  <c r="V104" i="4"/>
  <c r="V103" i="4"/>
  <c r="V102" i="4"/>
  <c r="V101" i="4"/>
  <c r="V100" i="4"/>
  <c r="V99" i="4"/>
  <c r="V98" i="4"/>
  <c r="V97" i="4"/>
  <c r="V96" i="4"/>
  <c r="V95" i="4"/>
  <c r="V94" i="4"/>
  <c r="V93" i="4"/>
  <c r="V92" i="4"/>
  <c r="V91" i="4"/>
  <c r="V90" i="4"/>
  <c r="V89" i="4"/>
  <c r="V88" i="4"/>
  <c r="V87" i="4"/>
  <c r="V86" i="4"/>
  <c r="V85" i="4"/>
  <c r="V84" i="4"/>
  <c r="V83" i="4"/>
  <c r="V82" i="4"/>
  <c r="V81" i="4"/>
  <c r="V80" i="4"/>
  <c r="V79" i="4"/>
  <c r="V78" i="4"/>
  <c r="V77" i="4"/>
  <c r="V76" i="4"/>
  <c r="V75" i="4"/>
  <c r="V74" i="4"/>
  <c r="V73" i="4"/>
  <c r="V72" i="4"/>
  <c r="V71" i="4"/>
  <c r="V70" i="4"/>
  <c r="V69" i="4"/>
  <c r="V68" i="4"/>
  <c r="V67" i="4"/>
  <c r="V66" i="4"/>
  <c r="V65" i="4"/>
  <c r="V64" i="4"/>
  <c r="V63" i="4"/>
  <c r="V62" i="4"/>
  <c r="V61" i="4"/>
  <c r="V60" i="4"/>
  <c r="V59" i="4"/>
  <c r="V58" i="4"/>
  <c r="V57" i="4"/>
  <c r="V56" i="4"/>
  <c r="V55" i="4"/>
  <c r="V54" i="4"/>
  <c r="V53" i="4"/>
  <c r="V52" i="4"/>
  <c r="V51" i="4"/>
  <c r="V50" i="4"/>
  <c r="V49" i="4"/>
  <c r="V48" i="4"/>
  <c r="V47" i="4"/>
  <c r="V46" i="4"/>
  <c r="V45" i="4"/>
  <c r="V44" i="4"/>
  <c r="V43" i="4"/>
  <c r="V42" i="4"/>
  <c r="V41" i="4"/>
  <c r="V40" i="4"/>
  <c r="V39" i="4"/>
  <c r="V38" i="4"/>
  <c r="V37" i="4"/>
  <c r="V36" i="4"/>
  <c r="V35" i="4"/>
  <c r="V34" i="4"/>
  <c r="V33" i="4"/>
  <c r="V32" i="4"/>
  <c r="V31" i="4"/>
  <c r="V30" i="4"/>
  <c r="V29" i="4"/>
  <c r="V28" i="4"/>
  <c r="V27" i="4"/>
  <c r="V26" i="4"/>
  <c r="V25" i="4"/>
  <c r="V24" i="4"/>
  <c r="V23" i="4"/>
  <c r="V22" i="4"/>
  <c r="V21" i="4"/>
  <c r="V20" i="4"/>
  <c r="V19" i="4"/>
  <c r="V18" i="4"/>
  <c r="V17" i="4"/>
  <c r="V16" i="4"/>
  <c r="V15" i="4"/>
  <c r="V14" i="4"/>
  <c r="V13" i="4"/>
  <c r="V12" i="4"/>
  <c r="V11" i="4"/>
  <c r="V10" i="4"/>
  <c r="V9" i="4"/>
  <c r="V8" i="4"/>
  <c r="V7" i="4"/>
  <c r="V6" i="4"/>
  <c r="V5" i="4"/>
  <c r="N164" i="5"/>
  <c r="T164" i="5"/>
  <c r="T163" i="5"/>
  <c r="T162" i="5"/>
  <c r="T161" i="5"/>
  <c r="T160" i="5"/>
  <c r="T159" i="5"/>
  <c r="T158" i="5"/>
  <c r="T157" i="5"/>
  <c r="T156" i="5"/>
  <c r="T155" i="5"/>
  <c r="T154" i="5"/>
  <c r="T153" i="5"/>
  <c r="T152" i="5"/>
  <c r="T151" i="5"/>
  <c r="T150" i="5"/>
  <c r="T149" i="5"/>
  <c r="T148" i="5"/>
  <c r="T147" i="5"/>
  <c r="T146" i="5"/>
  <c r="T145" i="5"/>
  <c r="T144" i="5"/>
  <c r="T143" i="5"/>
  <c r="T142" i="5"/>
  <c r="T141" i="5"/>
  <c r="T140" i="5"/>
  <c r="T139" i="5"/>
  <c r="T138" i="5"/>
  <c r="T137" i="5"/>
  <c r="T136" i="5"/>
  <c r="T135" i="5"/>
  <c r="T134" i="5"/>
  <c r="T133" i="5"/>
  <c r="T132" i="5"/>
  <c r="T131" i="5"/>
  <c r="T130" i="5"/>
  <c r="T129" i="5"/>
  <c r="T128" i="5"/>
  <c r="T127" i="5"/>
  <c r="T126" i="5"/>
  <c r="T125" i="5"/>
  <c r="T124" i="5"/>
  <c r="T123" i="5"/>
  <c r="T122" i="5"/>
  <c r="T121" i="5"/>
  <c r="T120" i="5"/>
  <c r="T119" i="5"/>
  <c r="T118" i="5"/>
  <c r="T117" i="5"/>
  <c r="T116" i="5"/>
  <c r="T115" i="5"/>
  <c r="T114" i="5"/>
  <c r="T113" i="5"/>
  <c r="T112" i="5"/>
  <c r="T111" i="5"/>
  <c r="T110" i="5"/>
  <c r="T109" i="5"/>
  <c r="T108" i="5"/>
  <c r="T107" i="5"/>
  <c r="T106" i="5"/>
  <c r="T105" i="5"/>
  <c r="T104" i="5"/>
  <c r="T103" i="5"/>
  <c r="T102" i="5"/>
  <c r="T101" i="5"/>
  <c r="T100" i="5"/>
  <c r="T99" i="5"/>
  <c r="T98" i="5"/>
  <c r="T97" i="5"/>
  <c r="T96" i="5"/>
  <c r="T95" i="5"/>
  <c r="T94" i="5"/>
  <c r="T93" i="5"/>
  <c r="T92" i="5"/>
  <c r="T91" i="5"/>
  <c r="T90" i="5"/>
  <c r="T89" i="5"/>
  <c r="T88" i="5"/>
  <c r="T87" i="5"/>
  <c r="T86" i="5"/>
  <c r="T85" i="5"/>
  <c r="T84" i="5"/>
  <c r="T83" i="5"/>
  <c r="T82" i="5"/>
  <c r="T81" i="5"/>
  <c r="T80" i="5"/>
  <c r="T79" i="5"/>
  <c r="T78" i="5"/>
  <c r="T77" i="5"/>
  <c r="T76" i="5"/>
  <c r="T75" i="5"/>
  <c r="T74" i="5"/>
  <c r="T73" i="5"/>
  <c r="T72" i="5"/>
  <c r="T71" i="5"/>
  <c r="T70" i="5"/>
  <c r="T69" i="5"/>
  <c r="T68" i="5"/>
  <c r="T67" i="5"/>
  <c r="T66" i="5"/>
  <c r="T65" i="5"/>
  <c r="T64" i="5"/>
  <c r="T63" i="5"/>
  <c r="T62" i="5"/>
  <c r="T61" i="5"/>
  <c r="T60" i="5"/>
  <c r="T59" i="5"/>
  <c r="T58" i="5"/>
  <c r="T57" i="5"/>
  <c r="T56" i="5"/>
  <c r="T55" i="5"/>
  <c r="T54" i="5"/>
  <c r="T53" i="5"/>
  <c r="T52" i="5"/>
  <c r="T51" i="5"/>
  <c r="T50" i="5"/>
  <c r="T49" i="5"/>
  <c r="T48" i="5"/>
  <c r="T47" i="5"/>
  <c r="T46" i="5"/>
  <c r="T45" i="5"/>
  <c r="T44" i="5"/>
  <c r="T43" i="5"/>
  <c r="T42" i="5"/>
  <c r="T41" i="5"/>
  <c r="T40" i="5"/>
  <c r="T39" i="5"/>
  <c r="T38" i="5"/>
  <c r="T37" i="5"/>
  <c r="T36" i="5"/>
  <c r="T35" i="5"/>
  <c r="T34" i="5"/>
  <c r="T33" i="5"/>
  <c r="T32" i="5"/>
  <c r="T31" i="5"/>
  <c r="T30" i="5"/>
  <c r="T29" i="5"/>
  <c r="T28" i="5"/>
  <c r="T27" i="5"/>
  <c r="T26" i="5"/>
  <c r="T25" i="5"/>
  <c r="T24" i="5"/>
  <c r="T23" i="5"/>
  <c r="T22" i="5"/>
  <c r="T21" i="5"/>
  <c r="T20" i="5"/>
  <c r="T19" i="5"/>
  <c r="T18" i="5"/>
  <c r="T17" i="5"/>
  <c r="T16" i="5"/>
  <c r="T15" i="5"/>
  <c r="T14" i="5"/>
  <c r="T13" i="5"/>
  <c r="T12" i="5"/>
  <c r="T11" i="5"/>
  <c r="T10" i="5"/>
  <c r="T9" i="5"/>
  <c r="T8" i="5"/>
  <c r="T7" i="5"/>
  <c r="T6" i="5"/>
  <c r="T5" i="5"/>
  <c r="P164" i="4"/>
  <c r="N164" i="4"/>
  <c r="N163" i="4"/>
  <c r="N162" i="4"/>
  <c r="N161" i="4"/>
  <c r="N160" i="4"/>
  <c r="N159" i="4"/>
  <c r="N158" i="4"/>
  <c r="N157" i="4"/>
  <c r="N156" i="4"/>
  <c r="N155" i="4"/>
  <c r="N154" i="4"/>
  <c r="N153" i="4"/>
  <c r="N152" i="4"/>
  <c r="N151" i="4"/>
  <c r="N150" i="4"/>
  <c r="N149" i="4"/>
  <c r="N148" i="4"/>
  <c r="N147" i="4"/>
  <c r="N146" i="4"/>
  <c r="N145" i="4"/>
  <c r="N144" i="4"/>
  <c r="N143" i="4"/>
  <c r="N142" i="4"/>
  <c r="N141" i="4"/>
  <c r="N140" i="4"/>
  <c r="N139" i="4"/>
  <c r="N138" i="4"/>
  <c r="N137" i="4"/>
  <c r="N136" i="4"/>
  <c r="N135" i="4"/>
  <c r="N134" i="4"/>
  <c r="N133" i="4"/>
  <c r="N132" i="4"/>
  <c r="N131" i="4"/>
  <c r="N130" i="4"/>
  <c r="N129" i="4"/>
  <c r="N128" i="4"/>
  <c r="N127" i="4"/>
  <c r="N126" i="4"/>
  <c r="N125" i="4"/>
  <c r="N124" i="4"/>
  <c r="N123" i="4"/>
  <c r="N122" i="4"/>
  <c r="N121" i="4"/>
  <c r="N120" i="4"/>
  <c r="N119" i="4"/>
  <c r="N118" i="4"/>
  <c r="N117" i="4"/>
  <c r="N116" i="4"/>
  <c r="N115" i="4"/>
  <c r="N114" i="4"/>
  <c r="N113" i="4"/>
  <c r="N112" i="4"/>
  <c r="N111" i="4"/>
  <c r="N110" i="4"/>
  <c r="N109" i="4"/>
  <c r="N108" i="4"/>
  <c r="N107" i="4"/>
  <c r="N106" i="4"/>
  <c r="N105" i="4"/>
  <c r="N104" i="4"/>
  <c r="N103" i="4"/>
  <c r="N102" i="4"/>
  <c r="N101" i="4"/>
  <c r="N100" i="4"/>
  <c r="N99" i="4"/>
  <c r="N98" i="4"/>
  <c r="N97" i="4"/>
  <c r="N96" i="4"/>
  <c r="N95" i="4"/>
  <c r="N94" i="4"/>
  <c r="N93" i="4"/>
  <c r="N92" i="4"/>
  <c r="N91" i="4"/>
  <c r="N90" i="4"/>
  <c r="N89" i="4"/>
  <c r="N88" i="4"/>
  <c r="N87" i="4"/>
  <c r="N86" i="4"/>
  <c r="N85" i="4"/>
  <c r="N84" i="4"/>
  <c r="N83" i="4"/>
  <c r="N82" i="4"/>
  <c r="N81" i="4"/>
  <c r="N80" i="4"/>
  <c r="N79" i="4"/>
  <c r="N78" i="4"/>
  <c r="N77" i="4"/>
  <c r="N76" i="4"/>
  <c r="N75" i="4"/>
  <c r="N74" i="4"/>
  <c r="N73" i="4"/>
  <c r="N72" i="4"/>
  <c r="N71" i="4"/>
  <c r="N70" i="4"/>
  <c r="N69" i="4"/>
  <c r="N68" i="4"/>
  <c r="N67" i="4"/>
  <c r="N66" i="4"/>
  <c r="N65" i="4"/>
  <c r="N64" i="4"/>
  <c r="N63" i="4"/>
  <c r="N62" i="4"/>
  <c r="N61" i="4"/>
  <c r="N60" i="4"/>
  <c r="N59" i="4"/>
  <c r="N58" i="4"/>
  <c r="N57" i="4"/>
  <c r="N56" i="4"/>
  <c r="N55" i="4"/>
  <c r="N54" i="4"/>
  <c r="N53" i="4"/>
  <c r="N52" i="4"/>
  <c r="N51" i="4"/>
  <c r="N50" i="4"/>
  <c r="N49" i="4"/>
  <c r="N48" i="4"/>
  <c r="N47" i="4"/>
  <c r="N46" i="4"/>
  <c r="N45" i="4"/>
  <c r="N44" i="4"/>
  <c r="N43" i="4"/>
  <c r="N42" i="4"/>
  <c r="N41" i="4"/>
  <c r="N40" i="4"/>
  <c r="N39" i="4"/>
  <c r="N38" i="4"/>
  <c r="N37" i="4"/>
  <c r="N36" i="4"/>
  <c r="N35" i="4"/>
  <c r="N34" i="4"/>
  <c r="N33" i="4"/>
  <c r="N32" i="4"/>
  <c r="N31" i="4"/>
  <c r="N30" i="4"/>
  <c r="N29" i="4"/>
  <c r="N28" i="4"/>
  <c r="N27" i="4"/>
  <c r="N26" i="4"/>
  <c r="N25" i="4"/>
  <c r="N24" i="4"/>
  <c r="N23" i="4"/>
  <c r="N22" i="4"/>
  <c r="N21" i="4"/>
  <c r="N20" i="4"/>
  <c r="N19" i="4"/>
  <c r="N18" i="4"/>
  <c r="N17" i="4"/>
  <c r="N16" i="4"/>
  <c r="N15" i="4"/>
  <c r="N14" i="4"/>
  <c r="N13" i="4"/>
  <c r="N12" i="4"/>
  <c r="N11" i="4"/>
  <c r="N10" i="4"/>
  <c r="N9" i="4"/>
  <c r="N8" i="4"/>
  <c r="N7" i="4"/>
  <c r="N6" i="4"/>
  <c r="N5" i="4"/>
  <c r="N163" i="5"/>
  <c r="N162" i="5"/>
  <c r="N161" i="5"/>
  <c r="N160" i="5"/>
  <c r="N159" i="5"/>
  <c r="N158" i="5"/>
  <c r="N157" i="5"/>
  <c r="N156" i="5"/>
  <c r="N155" i="5"/>
  <c r="N154" i="5"/>
  <c r="N153" i="5"/>
  <c r="N152" i="5"/>
  <c r="N151" i="5"/>
  <c r="N150" i="5"/>
  <c r="N149" i="5"/>
  <c r="N148" i="5"/>
  <c r="N147" i="5"/>
  <c r="N146" i="5"/>
  <c r="N145" i="5"/>
  <c r="N144" i="5"/>
  <c r="N143" i="5"/>
  <c r="N142" i="5"/>
  <c r="N141" i="5"/>
  <c r="N140" i="5"/>
  <c r="N139" i="5"/>
  <c r="N138" i="5"/>
  <c r="N137" i="5"/>
  <c r="N136" i="5"/>
  <c r="N135" i="5"/>
  <c r="N134" i="5"/>
  <c r="N133" i="5"/>
  <c r="N132" i="5"/>
  <c r="N131" i="5"/>
  <c r="N130" i="5"/>
  <c r="N129" i="5"/>
  <c r="N128" i="5"/>
  <c r="N127" i="5"/>
  <c r="N126" i="5"/>
  <c r="N125" i="5"/>
  <c r="N124" i="5"/>
  <c r="N123" i="5"/>
  <c r="N122" i="5"/>
  <c r="N121" i="5"/>
  <c r="N120" i="5"/>
  <c r="N119" i="5"/>
  <c r="N118" i="5"/>
  <c r="N117" i="5"/>
  <c r="N116" i="5"/>
  <c r="N115" i="5"/>
  <c r="N114" i="5"/>
  <c r="N113" i="5"/>
  <c r="N112" i="5"/>
  <c r="N111" i="5"/>
  <c r="N110" i="5"/>
  <c r="N109" i="5"/>
  <c r="N108" i="5"/>
  <c r="N107" i="5"/>
  <c r="N106" i="5"/>
  <c r="N105" i="5"/>
  <c r="N104" i="5"/>
  <c r="N103" i="5"/>
  <c r="N102" i="5"/>
  <c r="N101" i="5"/>
  <c r="N100" i="5"/>
  <c r="N99" i="5"/>
  <c r="N98" i="5"/>
  <c r="N97" i="5"/>
  <c r="N96" i="5"/>
  <c r="N95" i="5"/>
  <c r="N94" i="5"/>
  <c r="N93" i="5"/>
  <c r="N92" i="5"/>
  <c r="N91" i="5"/>
  <c r="N90" i="5"/>
  <c r="N89" i="5"/>
  <c r="N88" i="5"/>
  <c r="N87" i="5"/>
  <c r="N86" i="5"/>
  <c r="N85" i="5"/>
  <c r="N84" i="5"/>
  <c r="N83" i="5"/>
  <c r="N82" i="5"/>
  <c r="N81" i="5"/>
  <c r="N80" i="5"/>
  <c r="N79" i="5"/>
  <c r="N78" i="5"/>
  <c r="N77" i="5"/>
  <c r="N76" i="5"/>
  <c r="N75" i="5"/>
  <c r="N74" i="5"/>
  <c r="N73" i="5"/>
  <c r="N72" i="5"/>
  <c r="N71" i="5"/>
  <c r="N70" i="5"/>
  <c r="N69" i="5"/>
  <c r="N68" i="5"/>
  <c r="N67" i="5"/>
  <c r="N66" i="5"/>
  <c r="N65" i="5"/>
  <c r="N64" i="5"/>
  <c r="N63" i="5"/>
  <c r="N62" i="5"/>
  <c r="N61" i="5"/>
  <c r="N60" i="5"/>
  <c r="N59" i="5"/>
  <c r="N58" i="5"/>
  <c r="N57" i="5"/>
  <c r="N56" i="5"/>
  <c r="N55" i="5"/>
  <c r="N54" i="5"/>
  <c r="N53" i="5"/>
  <c r="N52" i="5"/>
  <c r="N51" i="5"/>
  <c r="N50" i="5"/>
  <c r="N49" i="5"/>
  <c r="N48" i="5"/>
  <c r="N47" i="5"/>
  <c r="N46" i="5"/>
  <c r="N45" i="5"/>
  <c r="N44" i="5"/>
  <c r="N43" i="5"/>
  <c r="N42" i="5"/>
  <c r="N41" i="5"/>
  <c r="N40" i="5"/>
  <c r="N39" i="5"/>
  <c r="N38" i="5"/>
  <c r="N37" i="5"/>
  <c r="N36" i="5"/>
  <c r="N35" i="5"/>
  <c r="N34" i="5"/>
  <c r="N33" i="5"/>
  <c r="N32" i="5"/>
  <c r="N31" i="5"/>
  <c r="N30" i="5"/>
  <c r="N29" i="5"/>
  <c r="N28" i="5"/>
  <c r="N27" i="5"/>
  <c r="N26" i="5"/>
  <c r="N25" i="5"/>
  <c r="N24" i="5"/>
  <c r="N23" i="5"/>
  <c r="N22" i="5"/>
  <c r="N21" i="5"/>
  <c r="N20" i="5"/>
  <c r="N19" i="5"/>
  <c r="N18" i="5"/>
  <c r="N17" i="5"/>
  <c r="N16" i="5"/>
  <c r="N15" i="5"/>
  <c r="N14" i="5"/>
  <c r="N13" i="5"/>
  <c r="N12" i="5"/>
  <c r="N11" i="5"/>
  <c r="N10" i="5"/>
  <c r="N9" i="5"/>
  <c r="N8" i="5"/>
  <c r="N7" i="5"/>
  <c r="N6" i="5"/>
  <c r="N5" i="5"/>
  <c r="P163" i="4"/>
  <c r="P162" i="4"/>
  <c r="P161" i="4"/>
  <c r="P160" i="4"/>
  <c r="P159" i="4"/>
  <c r="P158" i="4"/>
  <c r="P157" i="4"/>
  <c r="P156" i="4"/>
  <c r="P155" i="4"/>
  <c r="P154" i="4"/>
  <c r="P153" i="4"/>
  <c r="P152" i="4"/>
  <c r="P151" i="4"/>
  <c r="P150" i="4"/>
  <c r="P149" i="4"/>
  <c r="P148" i="4"/>
  <c r="P147" i="4"/>
  <c r="P146" i="4"/>
  <c r="P145" i="4"/>
  <c r="P144" i="4"/>
  <c r="P143" i="4"/>
  <c r="P142" i="4"/>
  <c r="P141" i="4"/>
  <c r="P140" i="4"/>
  <c r="P139" i="4"/>
  <c r="P138" i="4"/>
  <c r="P137" i="4"/>
  <c r="P136" i="4"/>
  <c r="P135" i="4"/>
  <c r="P134" i="4"/>
  <c r="P133" i="4"/>
  <c r="P132" i="4"/>
  <c r="P131" i="4"/>
  <c r="P130" i="4"/>
  <c r="P129" i="4"/>
  <c r="P128" i="4"/>
  <c r="P127" i="4"/>
  <c r="P126" i="4"/>
  <c r="P125" i="4"/>
  <c r="P124" i="4"/>
  <c r="P123" i="4"/>
  <c r="P122" i="4"/>
  <c r="P121" i="4"/>
  <c r="P120" i="4"/>
  <c r="P119" i="4"/>
  <c r="P118" i="4"/>
  <c r="P117" i="4"/>
  <c r="P116" i="4"/>
  <c r="P115" i="4"/>
  <c r="P114" i="4"/>
  <c r="P113" i="4"/>
  <c r="P112" i="4"/>
  <c r="P111" i="4"/>
  <c r="P110" i="4"/>
  <c r="P109" i="4"/>
  <c r="P108" i="4"/>
  <c r="P107" i="4"/>
  <c r="P106" i="4"/>
  <c r="P105" i="4"/>
  <c r="P104" i="4"/>
  <c r="P103" i="4"/>
  <c r="P102" i="4"/>
  <c r="P101" i="4"/>
  <c r="P100" i="4"/>
  <c r="P99" i="4"/>
  <c r="P98" i="4"/>
  <c r="P97" i="4"/>
  <c r="P96" i="4"/>
  <c r="P95" i="4"/>
  <c r="P94" i="4"/>
  <c r="P93" i="4"/>
  <c r="P92" i="4"/>
  <c r="P91" i="4"/>
  <c r="P90" i="4"/>
  <c r="P89" i="4"/>
  <c r="P88" i="4"/>
  <c r="P87" i="4"/>
  <c r="P86" i="4"/>
  <c r="P85" i="4"/>
  <c r="P84" i="4"/>
  <c r="P83" i="4"/>
  <c r="P82" i="4"/>
  <c r="P81" i="4"/>
  <c r="P80" i="4"/>
  <c r="P79" i="4"/>
  <c r="P78" i="4"/>
  <c r="P77" i="4"/>
  <c r="P76" i="4"/>
  <c r="P75" i="4"/>
  <c r="P74" i="4"/>
  <c r="P73" i="4"/>
  <c r="P72" i="4"/>
  <c r="P71" i="4"/>
  <c r="P70" i="4"/>
  <c r="P69" i="4"/>
  <c r="P68" i="4"/>
  <c r="P67" i="4"/>
  <c r="P66" i="4"/>
  <c r="P65" i="4"/>
  <c r="P64" i="4"/>
  <c r="P63" i="4"/>
  <c r="P62" i="4"/>
  <c r="P61" i="4"/>
  <c r="P60" i="4"/>
  <c r="P59" i="4"/>
  <c r="P58" i="4"/>
  <c r="P57" i="4"/>
  <c r="P56" i="4"/>
  <c r="P55" i="4"/>
  <c r="P54" i="4"/>
  <c r="P53" i="4"/>
  <c r="P52" i="4"/>
  <c r="P51" i="4"/>
  <c r="P50" i="4"/>
  <c r="P49" i="4"/>
  <c r="P48" i="4"/>
  <c r="P47" i="4"/>
  <c r="P46" i="4"/>
  <c r="P45" i="4"/>
  <c r="P44" i="4"/>
  <c r="P43" i="4"/>
  <c r="P42" i="4"/>
  <c r="P41" i="4"/>
  <c r="P40" i="4"/>
  <c r="P39" i="4"/>
  <c r="P38" i="4"/>
  <c r="P37" i="4"/>
  <c r="P36" i="4"/>
  <c r="P35" i="4"/>
  <c r="P34" i="4"/>
  <c r="P33" i="4"/>
  <c r="P32" i="4"/>
  <c r="P31" i="4"/>
  <c r="P30" i="4"/>
  <c r="P29" i="4"/>
  <c r="P28" i="4"/>
  <c r="P27" i="4"/>
  <c r="P26" i="4"/>
  <c r="P25" i="4"/>
  <c r="P24" i="4"/>
  <c r="P23" i="4"/>
  <c r="P22" i="4"/>
  <c r="P21" i="4"/>
  <c r="P20" i="4"/>
  <c r="P19" i="4"/>
  <c r="P18" i="4"/>
  <c r="P17" i="4"/>
  <c r="P16" i="4"/>
  <c r="P15" i="4"/>
  <c r="P14" i="4"/>
  <c r="P13" i="4"/>
  <c r="P12" i="4"/>
  <c r="P11" i="4"/>
  <c r="P10" i="4"/>
  <c r="P9" i="4"/>
  <c r="P8" i="4"/>
  <c r="P7" i="4"/>
  <c r="P6" i="4"/>
  <c r="P5" i="4"/>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5" i="6"/>
  <c r="R164" i="5"/>
  <c r="R163" i="5"/>
  <c r="R162" i="5"/>
  <c r="R161" i="5"/>
  <c r="R160" i="5"/>
  <c r="R159" i="5"/>
  <c r="R158" i="5"/>
  <c r="R157" i="5"/>
  <c r="R156" i="5"/>
  <c r="R155" i="5"/>
  <c r="R154" i="5"/>
  <c r="R153" i="5"/>
  <c r="R152" i="5"/>
  <c r="R151" i="5"/>
  <c r="R150" i="5"/>
  <c r="R149" i="5"/>
  <c r="R148" i="5"/>
  <c r="R147" i="5"/>
  <c r="R146" i="5"/>
  <c r="R145" i="5"/>
  <c r="R144" i="5"/>
  <c r="R143" i="5"/>
  <c r="R142" i="5"/>
  <c r="R141" i="5"/>
  <c r="R140" i="5"/>
  <c r="R139" i="5"/>
  <c r="R138" i="5"/>
  <c r="R137" i="5"/>
  <c r="R136" i="5"/>
  <c r="R135" i="5"/>
  <c r="R134" i="5"/>
  <c r="R133" i="5"/>
  <c r="R132" i="5"/>
  <c r="R131" i="5"/>
  <c r="R130" i="5"/>
  <c r="R129" i="5"/>
  <c r="R128" i="5"/>
  <c r="R127" i="5"/>
  <c r="R126" i="5"/>
  <c r="R125" i="5"/>
  <c r="R124" i="5"/>
  <c r="R123" i="5"/>
  <c r="R122" i="5"/>
  <c r="R121" i="5"/>
  <c r="R120" i="5"/>
  <c r="R119" i="5"/>
  <c r="R118" i="5"/>
  <c r="R117" i="5"/>
  <c r="R116" i="5"/>
  <c r="R115" i="5"/>
  <c r="R114" i="5"/>
  <c r="R113" i="5"/>
  <c r="R112" i="5"/>
  <c r="R111" i="5"/>
  <c r="R110" i="5"/>
  <c r="R109" i="5"/>
  <c r="R108" i="5"/>
  <c r="R107" i="5"/>
  <c r="R106" i="5"/>
  <c r="R105" i="5"/>
  <c r="R104" i="5"/>
  <c r="R103" i="5"/>
  <c r="R102" i="5"/>
  <c r="R101" i="5"/>
  <c r="R100" i="5"/>
  <c r="R99" i="5"/>
  <c r="R98" i="5"/>
  <c r="R97" i="5"/>
  <c r="R96" i="5"/>
  <c r="R95" i="5"/>
  <c r="R94" i="5"/>
  <c r="R93" i="5"/>
  <c r="R92" i="5"/>
  <c r="R91" i="5"/>
  <c r="R90" i="5"/>
  <c r="R89" i="5"/>
  <c r="R88" i="5"/>
  <c r="R87" i="5"/>
  <c r="R86" i="5"/>
  <c r="R85" i="5"/>
  <c r="R84" i="5"/>
  <c r="R83" i="5"/>
  <c r="R82" i="5"/>
  <c r="R81" i="5"/>
  <c r="R80" i="5"/>
  <c r="R79" i="5"/>
  <c r="R78" i="5"/>
  <c r="R77" i="5"/>
  <c r="R76" i="5"/>
  <c r="R75" i="5"/>
  <c r="R74" i="5"/>
  <c r="R73" i="5"/>
  <c r="R72" i="5"/>
  <c r="R71" i="5"/>
  <c r="R70" i="5"/>
  <c r="R69" i="5"/>
  <c r="R68" i="5"/>
  <c r="R67" i="5"/>
  <c r="R66" i="5"/>
  <c r="R65" i="5"/>
  <c r="R64" i="5"/>
  <c r="R63" i="5"/>
  <c r="R62" i="5"/>
  <c r="R61" i="5"/>
  <c r="R60" i="5"/>
  <c r="R59" i="5"/>
  <c r="R58" i="5"/>
  <c r="R57" i="5"/>
  <c r="R56" i="5"/>
  <c r="R55" i="5"/>
  <c r="R54" i="5"/>
  <c r="R53" i="5"/>
  <c r="R52" i="5"/>
  <c r="R51" i="5"/>
  <c r="R50" i="5"/>
  <c r="R49" i="5"/>
  <c r="R48" i="5"/>
  <c r="R47" i="5"/>
  <c r="R46" i="5"/>
  <c r="R45" i="5"/>
  <c r="R44" i="5"/>
  <c r="R43" i="5"/>
  <c r="R42" i="5"/>
  <c r="R41" i="5"/>
  <c r="R40" i="5"/>
  <c r="R39" i="5"/>
  <c r="R38" i="5"/>
  <c r="R37" i="5"/>
  <c r="R36" i="5"/>
  <c r="R35" i="5"/>
  <c r="R34" i="5"/>
  <c r="R33" i="5"/>
  <c r="R32" i="5"/>
  <c r="R31" i="5"/>
  <c r="R30" i="5"/>
  <c r="R29" i="5"/>
  <c r="R28" i="5"/>
  <c r="R27" i="5"/>
  <c r="R26" i="5"/>
  <c r="R25" i="5"/>
  <c r="R24" i="5"/>
  <c r="R23" i="5"/>
  <c r="R22" i="5"/>
  <c r="R21" i="5"/>
  <c r="R20" i="5"/>
  <c r="R19" i="5"/>
  <c r="R18" i="5"/>
  <c r="R17" i="5"/>
  <c r="R16" i="5"/>
  <c r="R15" i="5"/>
  <c r="R14" i="5"/>
  <c r="R13" i="5"/>
  <c r="R12" i="5"/>
  <c r="R11" i="5"/>
  <c r="R10" i="5"/>
  <c r="R9" i="5"/>
  <c r="R8" i="5"/>
  <c r="R7" i="5"/>
  <c r="R6" i="5"/>
  <c r="R5" i="5"/>
  <c r="T164" i="4"/>
  <c r="T163" i="4"/>
  <c r="T162" i="4"/>
  <c r="T161" i="4"/>
  <c r="T160" i="4"/>
  <c r="T159" i="4"/>
  <c r="T158" i="4"/>
  <c r="T157" i="4"/>
  <c r="T156" i="4"/>
  <c r="T155" i="4"/>
  <c r="T154" i="4"/>
  <c r="T153" i="4"/>
  <c r="T152" i="4"/>
  <c r="T151" i="4"/>
  <c r="T150" i="4"/>
  <c r="T149" i="4"/>
  <c r="T148" i="4"/>
  <c r="T147" i="4"/>
  <c r="T146" i="4"/>
  <c r="T145" i="4"/>
  <c r="T144" i="4"/>
  <c r="T143" i="4"/>
  <c r="T142" i="4"/>
  <c r="T141" i="4"/>
  <c r="T140" i="4"/>
  <c r="T139" i="4"/>
  <c r="T138" i="4"/>
  <c r="T137" i="4"/>
  <c r="T136" i="4"/>
  <c r="T135" i="4"/>
  <c r="T134" i="4"/>
  <c r="T133" i="4"/>
  <c r="T132" i="4"/>
  <c r="T131" i="4"/>
  <c r="T130" i="4"/>
  <c r="T129" i="4"/>
  <c r="T128" i="4"/>
  <c r="T127" i="4"/>
  <c r="T126" i="4"/>
  <c r="T125" i="4"/>
  <c r="T124" i="4"/>
  <c r="T123" i="4"/>
  <c r="T122" i="4"/>
  <c r="T121" i="4"/>
  <c r="T120" i="4"/>
  <c r="T119" i="4"/>
  <c r="T118" i="4"/>
  <c r="T117" i="4"/>
  <c r="T116" i="4"/>
  <c r="T115" i="4"/>
  <c r="T114" i="4"/>
  <c r="T113" i="4"/>
  <c r="T112" i="4"/>
  <c r="T111" i="4"/>
  <c r="T110" i="4"/>
  <c r="T109" i="4"/>
  <c r="T108" i="4"/>
  <c r="T107" i="4"/>
  <c r="T106" i="4"/>
  <c r="T105" i="4"/>
  <c r="T104" i="4"/>
  <c r="T103" i="4"/>
  <c r="T102" i="4"/>
  <c r="T101" i="4"/>
  <c r="T100" i="4"/>
  <c r="T99" i="4"/>
  <c r="T98" i="4"/>
  <c r="T97" i="4"/>
  <c r="T96" i="4"/>
  <c r="T95" i="4"/>
  <c r="T94" i="4"/>
  <c r="T93" i="4"/>
  <c r="T92" i="4"/>
  <c r="T91" i="4"/>
  <c r="T90" i="4"/>
  <c r="T89" i="4"/>
  <c r="T88" i="4"/>
  <c r="T87" i="4"/>
  <c r="T86" i="4"/>
  <c r="T85" i="4"/>
  <c r="T84" i="4"/>
  <c r="T83" i="4"/>
  <c r="T82" i="4"/>
  <c r="T81" i="4"/>
  <c r="T80" i="4"/>
  <c r="T79" i="4"/>
  <c r="T78" i="4"/>
  <c r="T77" i="4"/>
  <c r="T76" i="4"/>
  <c r="T75" i="4"/>
  <c r="T74" i="4"/>
  <c r="T73" i="4"/>
  <c r="T72" i="4"/>
  <c r="T71" i="4"/>
  <c r="T70" i="4"/>
  <c r="T69" i="4"/>
  <c r="T68" i="4"/>
  <c r="T67" i="4"/>
  <c r="T66" i="4"/>
  <c r="T65" i="4"/>
  <c r="T64" i="4"/>
  <c r="T63" i="4"/>
  <c r="T62" i="4"/>
  <c r="T61" i="4"/>
  <c r="T60" i="4"/>
  <c r="T59" i="4"/>
  <c r="T58" i="4"/>
  <c r="T57" i="4"/>
  <c r="T56" i="4"/>
  <c r="T55" i="4"/>
  <c r="T54" i="4"/>
  <c r="T53" i="4"/>
  <c r="T52" i="4"/>
  <c r="T51" i="4"/>
  <c r="T50" i="4"/>
  <c r="T49" i="4"/>
  <c r="T48" i="4"/>
  <c r="T47" i="4"/>
  <c r="T46" i="4"/>
  <c r="T45" i="4"/>
  <c r="T44" i="4"/>
  <c r="T43" i="4"/>
  <c r="T42" i="4"/>
  <c r="T41" i="4"/>
  <c r="T40" i="4"/>
  <c r="T39" i="4"/>
  <c r="T38" i="4"/>
  <c r="T37" i="4"/>
  <c r="T36" i="4"/>
  <c r="T35" i="4"/>
  <c r="T34" i="4"/>
  <c r="T33" i="4"/>
  <c r="T32" i="4"/>
  <c r="T31" i="4"/>
  <c r="T30" i="4"/>
  <c r="T29" i="4"/>
  <c r="T28" i="4"/>
  <c r="T27" i="4"/>
  <c r="T26" i="4"/>
  <c r="T25" i="4"/>
  <c r="T24" i="4"/>
  <c r="T23" i="4"/>
  <c r="T22" i="4"/>
  <c r="T21" i="4"/>
  <c r="T20" i="4"/>
  <c r="T19" i="4"/>
  <c r="T18" i="4"/>
  <c r="T17" i="4"/>
  <c r="T16" i="4"/>
  <c r="T15" i="4"/>
  <c r="T14" i="4"/>
  <c r="T13" i="4"/>
  <c r="T12" i="4"/>
  <c r="T11" i="4"/>
  <c r="T10" i="4"/>
  <c r="T9" i="4"/>
  <c r="T8" i="4"/>
  <c r="T7" i="4"/>
  <c r="T6" i="4"/>
  <c r="T5" i="4"/>
  <c r="P6" i="5"/>
  <c r="P7" i="5"/>
  <c r="P8" i="5"/>
  <c r="P9" i="5"/>
  <c r="P10" i="5"/>
  <c r="P11" i="5"/>
  <c r="P12" i="5"/>
  <c r="P13" i="5"/>
  <c r="P14" i="5"/>
  <c r="P15" i="5"/>
  <c r="P16" i="5"/>
  <c r="P17" i="5"/>
  <c r="P18" i="5"/>
  <c r="P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65" i="5"/>
  <c r="P66" i="5"/>
  <c r="P67" i="5"/>
  <c r="P68" i="5"/>
  <c r="P69" i="5"/>
  <c r="P70" i="5"/>
  <c r="P71" i="5"/>
  <c r="P72" i="5"/>
  <c r="P73" i="5"/>
  <c r="P74" i="5"/>
  <c r="P75" i="5"/>
  <c r="P76" i="5"/>
  <c r="P77" i="5"/>
  <c r="P78" i="5"/>
  <c r="P79" i="5"/>
  <c r="P80" i="5"/>
  <c r="P81" i="5"/>
  <c r="P82" i="5"/>
  <c r="P83" i="5"/>
  <c r="P84" i="5"/>
  <c r="P85" i="5"/>
  <c r="P86" i="5"/>
  <c r="P87" i="5"/>
  <c r="P88" i="5"/>
  <c r="P89" i="5"/>
  <c r="P90" i="5"/>
  <c r="P91" i="5"/>
  <c r="P92" i="5"/>
  <c r="P93" i="5"/>
  <c r="P94" i="5"/>
  <c r="P95" i="5"/>
  <c r="P96" i="5"/>
  <c r="P97" i="5"/>
  <c r="P98" i="5"/>
  <c r="P99" i="5"/>
  <c r="P100" i="5"/>
  <c r="P101" i="5"/>
  <c r="P102" i="5"/>
  <c r="P103" i="5"/>
  <c r="P104" i="5"/>
  <c r="P105" i="5"/>
  <c r="P106" i="5"/>
  <c r="P107" i="5"/>
  <c r="P108" i="5"/>
  <c r="P109" i="5"/>
  <c r="P110" i="5"/>
  <c r="P111" i="5"/>
  <c r="P112" i="5"/>
  <c r="P113" i="5"/>
  <c r="P114" i="5"/>
  <c r="P115" i="5"/>
  <c r="P116" i="5"/>
  <c r="P117" i="5"/>
  <c r="P118" i="5"/>
  <c r="P119" i="5"/>
  <c r="P120" i="5"/>
  <c r="P121" i="5"/>
  <c r="P122" i="5"/>
  <c r="P123" i="5"/>
  <c r="P124" i="5"/>
  <c r="P125" i="5"/>
  <c r="P126" i="5"/>
  <c r="P127" i="5"/>
  <c r="P128" i="5"/>
  <c r="P129" i="5"/>
  <c r="P130" i="5"/>
  <c r="P131" i="5"/>
  <c r="P132" i="5"/>
  <c r="P133" i="5"/>
  <c r="P134" i="5"/>
  <c r="P135" i="5"/>
  <c r="P136" i="5"/>
  <c r="P137" i="5"/>
  <c r="P138" i="5"/>
  <c r="P139" i="5"/>
  <c r="P140" i="5"/>
  <c r="P141" i="5"/>
  <c r="P142" i="5"/>
  <c r="P143" i="5"/>
  <c r="P144" i="5"/>
  <c r="P145" i="5"/>
  <c r="P146" i="5"/>
  <c r="P147" i="5"/>
  <c r="P148" i="5"/>
  <c r="P149" i="5"/>
  <c r="P150" i="5"/>
  <c r="P151" i="5"/>
  <c r="P152" i="5"/>
  <c r="P153" i="5"/>
  <c r="P154" i="5"/>
  <c r="P155" i="5"/>
  <c r="P156" i="5"/>
  <c r="P157" i="5"/>
  <c r="P158" i="5"/>
  <c r="P159" i="5"/>
  <c r="P160" i="5"/>
  <c r="P161" i="5"/>
  <c r="P162" i="5"/>
  <c r="P163" i="5"/>
  <c r="P164" i="5"/>
  <c r="P5" i="5"/>
  <c r="R6"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R108" i="4"/>
  <c r="R109" i="4"/>
  <c r="R110" i="4"/>
  <c r="R111" i="4"/>
  <c r="R112" i="4"/>
  <c r="R113" i="4"/>
  <c r="R114" i="4"/>
  <c r="R115" i="4"/>
  <c r="R116" i="4"/>
  <c r="R117" i="4"/>
  <c r="R118" i="4"/>
  <c r="R119" i="4"/>
  <c r="R120" i="4"/>
  <c r="R121" i="4"/>
  <c r="R122" i="4"/>
  <c r="R123" i="4"/>
  <c r="R124" i="4"/>
  <c r="R125" i="4"/>
  <c r="R126" i="4"/>
  <c r="R127" i="4"/>
  <c r="R128" i="4"/>
  <c r="R129" i="4"/>
  <c r="R130" i="4"/>
  <c r="R131" i="4"/>
  <c r="R132" i="4"/>
  <c r="R133" i="4"/>
  <c r="R134" i="4"/>
  <c r="R135" i="4"/>
  <c r="R136" i="4"/>
  <c r="R137" i="4"/>
  <c r="R138" i="4"/>
  <c r="R139" i="4"/>
  <c r="R140" i="4"/>
  <c r="R141" i="4"/>
  <c r="R142" i="4"/>
  <c r="R143" i="4"/>
  <c r="R144" i="4"/>
  <c r="R145" i="4"/>
  <c r="R146" i="4"/>
  <c r="R147" i="4"/>
  <c r="R148" i="4"/>
  <c r="R149" i="4"/>
  <c r="R150" i="4"/>
  <c r="R151" i="4"/>
  <c r="R152" i="4"/>
  <c r="R153" i="4"/>
  <c r="R154" i="4"/>
  <c r="R155" i="4"/>
  <c r="R156" i="4"/>
  <c r="R157" i="4"/>
  <c r="R158" i="4"/>
  <c r="R159" i="4"/>
  <c r="R160" i="4"/>
  <c r="R161" i="4"/>
  <c r="R162" i="4"/>
  <c r="R163" i="4"/>
  <c r="R164" i="4"/>
  <c r="R5" i="4"/>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153" i="6"/>
  <c r="K154" i="6"/>
  <c r="K155" i="6"/>
  <c r="K156" i="6"/>
  <c r="K157" i="6"/>
  <c r="K158" i="6"/>
  <c r="K159" i="6"/>
  <c r="K160" i="6"/>
  <c r="K161" i="6"/>
  <c r="K162" i="6"/>
  <c r="K163" i="6"/>
  <c r="K164" i="6"/>
  <c r="K5" i="6"/>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5" i="6"/>
  <c r="J6"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5" i="5"/>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K164" i="8"/>
  <c r="K162" i="8"/>
  <c r="K161" i="8"/>
  <c r="K159" i="8"/>
  <c r="K157" i="8"/>
  <c r="K152" i="8"/>
  <c r="K151" i="8"/>
  <c r="K146" i="8"/>
  <c r="K145" i="8"/>
  <c r="K144" i="8"/>
  <c r="K142" i="8"/>
  <c r="K141" i="8"/>
  <c r="K139" i="8"/>
  <c r="K135" i="8"/>
  <c r="K130" i="8"/>
  <c r="K129" i="8"/>
  <c r="K127" i="8"/>
  <c r="K125" i="8"/>
  <c r="K124" i="8"/>
  <c r="K120" i="8"/>
  <c r="K116" i="8"/>
  <c r="K115" i="8"/>
  <c r="K114" i="8"/>
  <c r="K113" i="8"/>
  <c r="K112" i="8"/>
  <c r="K111" i="8"/>
  <c r="K107" i="8"/>
  <c r="K106" i="8"/>
  <c r="K105" i="8"/>
  <c r="K94" i="8"/>
  <c r="K90" i="8"/>
  <c r="K89" i="8"/>
  <c r="K87" i="8"/>
  <c r="K84" i="8"/>
  <c r="K83" i="8"/>
  <c r="K82" i="8"/>
  <c r="K80" i="8"/>
  <c r="K79" i="8"/>
  <c r="K78" i="8"/>
  <c r="K77" i="8"/>
  <c r="K76" i="8"/>
  <c r="K73" i="8"/>
  <c r="K71" i="8"/>
  <c r="K70" i="8"/>
  <c r="K69" i="8"/>
  <c r="K68" i="8"/>
  <c r="K66" i="8"/>
  <c r="K64" i="8"/>
  <c r="K55" i="8"/>
  <c r="K54" i="8"/>
  <c r="K53" i="8"/>
  <c r="K51" i="8"/>
  <c r="K50" i="8"/>
  <c r="K47" i="8"/>
  <c r="K45" i="8"/>
  <c r="K44" i="8"/>
  <c r="K43" i="8"/>
  <c r="K42" i="8"/>
  <c r="K40" i="8"/>
  <c r="K39" i="8"/>
  <c r="K37" i="8"/>
  <c r="K36" i="8"/>
  <c r="K35" i="8"/>
  <c r="K34" i="8"/>
  <c r="K33" i="8"/>
  <c r="K31" i="8"/>
  <c r="K30" i="8"/>
  <c r="K28" i="8"/>
  <c r="K27" i="8"/>
  <c r="K26" i="8"/>
  <c r="K24" i="8"/>
  <c r="K21" i="8"/>
  <c r="K20" i="8"/>
  <c r="K16" i="8"/>
  <c r="K14" i="8"/>
  <c r="K13" i="8"/>
  <c r="K12" i="8"/>
  <c r="K11" i="8"/>
  <c r="K10" i="8"/>
  <c r="K9" i="8"/>
  <c r="K8" i="8"/>
  <c r="K7" i="8"/>
  <c r="K6" i="8"/>
  <c r="K5" i="8"/>
  <c r="AY6" i="4"/>
  <c r="AY7" i="4"/>
  <c r="AY8" i="4"/>
  <c r="AY9" i="4"/>
  <c r="AY10" i="4"/>
  <c r="AY11" i="4"/>
  <c r="AY12" i="4"/>
  <c r="AY13" i="4"/>
  <c r="AY14" i="4"/>
  <c r="AY15" i="4"/>
  <c r="AY16" i="4"/>
  <c r="AY17" i="4"/>
  <c r="AY18" i="4"/>
  <c r="AY19" i="4"/>
  <c r="AY20" i="4"/>
  <c r="AY21" i="4"/>
  <c r="AY22" i="4"/>
  <c r="AY23" i="4"/>
  <c r="AY24" i="4"/>
  <c r="AY25" i="4"/>
  <c r="AY26" i="4"/>
  <c r="AY27" i="4"/>
  <c r="AY28" i="4"/>
  <c r="AY29" i="4"/>
  <c r="AY30" i="4"/>
  <c r="AY31" i="4"/>
  <c r="AY32" i="4"/>
  <c r="AY33" i="4"/>
  <c r="AY34" i="4"/>
  <c r="AY35" i="4"/>
  <c r="AY36" i="4"/>
  <c r="AY37" i="4"/>
  <c r="AY38" i="4"/>
  <c r="AY39" i="4"/>
  <c r="AY40" i="4"/>
  <c r="AY41" i="4"/>
  <c r="AY42" i="4"/>
  <c r="AY43" i="4"/>
  <c r="AY44" i="4"/>
  <c r="AY45" i="4"/>
  <c r="AY46" i="4"/>
  <c r="AY47" i="4"/>
  <c r="AY48" i="4"/>
  <c r="AY49" i="4"/>
  <c r="AY50" i="4"/>
  <c r="AY51" i="4"/>
  <c r="AY52" i="4"/>
  <c r="AY53" i="4"/>
  <c r="AY54" i="4"/>
  <c r="AY55" i="4"/>
  <c r="AY56" i="4"/>
  <c r="AY57" i="4"/>
  <c r="AY58" i="4"/>
  <c r="AY59" i="4"/>
  <c r="AY60" i="4"/>
  <c r="AY61" i="4"/>
  <c r="AY62" i="4"/>
  <c r="AY63" i="4"/>
  <c r="AY64" i="4"/>
  <c r="AY65" i="4"/>
  <c r="AY66" i="4"/>
  <c r="AY67" i="4"/>
  <c r="AY68" i="4"/>
  <c r="AY69" i="4"/>
  <c r="AY70" i="4"/>
  <c r="AY71" i="4"/>
  <c r="AY72" i="4"/>
  <c r="AY73" i="4"/>
  <c r="AY74" i="4"/>
  <c r="AY75" i="4"/>
  <c r="AY76" i="4"/>
  <c r="AY77" i="4"/>
  <c r="AY78" i="4"/>
  <c r="AY79" i="4"/>
  <c r="AY80" i="4"/>
  <c r="AY81" i="4"/>
  <c r="AY82" i="4"/>
  <c r="AY83" i="4"/>
  <c r="AY84" i="4"/>
  <c r="AY85" i="4"/>
  <c r="AY86" i="4"/>
  <c r="AY87" i="4"/>
  <c r="AY88" i="4"/>
  <c r="AY89" i="4"/>
  <c r="AY90" i="4"/>
  <c r="AY91" i="4"/>
  <c r="AY92" i="4"/>
  <c r="AY93" i="4"/>
  <c r="AY94" i="4"/>
  <c r="AY95" i="4"/>
  <c r="AY96" i="4"/>
  <c r="AY97" i="4"/>
  <c r="AY98" i="4"/>
  <c r="AY99" i="4"/>
  <c r="AY100" i="4"/>
  <c r="AY101" i="4"/>
  <c r="AY102" i="4"/>
  <c r="AY103" i="4"/>
  <c r="AY104" i="4"/>
  <c r="AY105" i="4"/>
  <c r="AY106" i="4"/>
  <c r="AY107" i="4"/>
  <c r="AY108" i="4"/>
  <c r="AY109" i="4"/>
  <c r="AY110" i="4"/>
  <c r="AY111" i="4"/>
  <c r="AY112" i="4"/>
  <c r="AY113" i="4"/>
  <c r="AY114" i="4"/>
  <c r="AY115" i="4"/>
  <c r="AY116" i="4"/>
  <c r="AY117" i="4"/>
  <c r="AY118" i="4"/>
  <c r="AY119" i="4"/>
  <c r="AY120" i="4"/>
  <c r="AY121" i="4"/>
  <c r="AY122" i="4"/>
  <c r="AY123" i="4"/>
  <c r="AY124" i="4"/>
  <c r="AY125" i="4"/>
  <c r="AY126" i="4"/>
  <c r="AY127" i="4"/>
  <c r="AY128" i="4"/>
  <c r="AY129" i="4"/>
  <c r="AY130" i="4"/>
  <c r="AY131" i="4"/>
  <c r="AY132" i="4"/>
  <c r="AY133" i="4"/>
  <c r="AY134" i="4"/>
  <c r="AY135" i="4"/>
  <c r="AY136" i="4"/>
  <c r="AY137" i="4"/>
  <c r="AY138" i="4"/>
  <c r="AY139" i="4"/>
  <c r="AY140" i="4"/>
  <c r="AY141" i="4"/>
  <c r="AY142" i="4"/>
  <c r="AY143" i="4"/>
  <c r="AY144" i="4"/>
  <c r="AY145" i="4"/>
  <c r="AY146" i="4"/>
  <c r="AY147" i="4"/>
  <c r="AY148" i="4"/>
  <c r="AY149" i="4"/>
  <c r="AY150" i="4"/>
  <c r="AY151" i="4"/>
  <c r="AY152" i="4"/>
  <c r="AY153" i="4"/>
  <c r="AY154" i="4"/>
  <c r="AY155" i="4"/>
  <c r="AY156" i="4"/>
  <c r="AY157" i="4"/>
  <c r="AY158" i="4"/>
  <c r="AY159" i="4"/>
  <c r="AY160" i="4"/>
  <c r="AY161" i="4"/>
  <c r="AY162" i="4"/>
  <c r="AY163" i="4"/>
  <c r="AY164" i="4"/>
  <c r="AY5" i="4"/>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5" i="5"/>
  <c r="H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5" i="4"/>
</calcChain>
</file>

<file path=xl/sharedStrings.xml><?xml version="1.0" encoding="utf-8"?>
<sst xmlns="http://schemas.openxmlformats.org/spreadsheetml/2006/main" count="7642" uniqueCount="862">
  <si>
    <t>16NURSERY</t>
  </si>
  <si>
    <t>ACCNO</t>
  </si>
  <si>
    <t>16ENTRY</t>
  </si>
  <si>
    <t>CNAME</t>
  </si>
  <si>
    <t>CID</t>
  </si>
  <si>
    <t>SELHX</t>
  </si>
  <si>
    <t>OC</t>
  </si>
  <si>
    <t>14/15NURSERY</t>
  </si>
  <si>
    <t>14/15ENTRY</t>
  </si>
  <si>
    <t>23FAWWON-IRR</t>
  </si>
  <si>
    <t>BEZOSTAYA</t>
  </si>
  <si>
    <t>CHECK</t>
  </si>
  <si>
    <t>RUS</t>
  </si>
  <si>
    <t>SERI</t>
  </si>
  <si>
    <t>MX</t>
  </si>
  <si>
    <t>SULTAN95</t>
  </si>
  <si>
    <t>MX-OR</t>
  </si>
  <si>
    <t>KATIA1</t>
  </si>
  <si>
    <t>BG-KC</t>
  </si>
  <si>
    <t>KONYA</t>
  </si>
  <si>
    <t>TR</t>
  </si>
  <si>
    <t>LOCAL CHECK</t>
  </si>
  <si>
    <t>SKAUZ//AGRI/NAC/4/SNI/TRAP#1/3/KAUZ*2/TRAP//KAUZ/5/ADMIS</t>
  </si>
  <si>
    <t>CMSW05WM00055T</t>
  </si>
  <si>
    <t xml:space="preserve"> -0SE-0E -0YC-050E -3YK -0E</t>
  </si>
  <si>
    <t>MX-TCI</t>
  </si>
  <si>
    <t>14AYT-SIR</t>
  </si>
  <si>
    <t>C80.1/3*QT4118//KAUZ/RAYON/3/2*(SERI/RAYON)/4/N44/OK94P455 (OK03716W)</t>
  </si>
  <si>
    <t>OCW05S902S</t>
  </si>
  <si>
    <t xml:space="preserve"> -0TE-050E -1YK -0E</t>
  </si>
  <si>
    <t>US-OK-TCI</t>
  </si>
  <si>
    <t>W96X1375-06//OR4910006/OR920609</t>
  </si>
  <si>
    <t>WHX0400041</t>
  </si>
  <si>
    <t>*-1H-0YM -050E -2YK -0E</t>
  </si>
  <si>
    <t>SAULESKU #44/TR810200//GRISET-4</t>
  </si>
  <si>
    <t>TCI051373</t>
  </si>
  <si>
    <t xml:space="preserve"> -0SE-0E -0YC-050E -13YK -0E</t>
  </si>
  <si>
    <t>TCI</t>
  </si>
  <si>
    <t>ATTILA/2*PASTOR//KS980191</t>
  </si>
  <si>
    <t>OCW05S694S</t>
  </si>
  <si>
    <t xml:space="preserve"> -0TE-050E -7YK -0E</t>
  </si>
  <si>
    <t>TSAPKI/FARMEC</t>
  </si>
  <si>
    <t>OCW05S645S</t>
  </si>
  <si>
    <t xml:space="preserve"> -0TE-050E -3YK -0E</t>
  </si>
  <si>
    <t>AMSEL /KS970274/3/KS91048L-2-1/CM112793 (CHIL/2*STAR)//HBK1064-6</t>
  </si>
  <si>
    <t>OCW05S324T</t>
  </si>
  <si>
    <t xml:space="preserve"> -0SE-0E -0YC-050E -15YK -0E</t>
  </si>
  <si>
    <t>CHEN/AEGILOPS SQUARROSA(TAUS)//BCN/3/VEE#7/BOW/4/PASTOR/5/SHI#4414/CROWS"//GK SAGVARI/CA8055</t>
  </si>
  <si>
    <t>TCI071094</t>
  </si>
  <si>
    <t xml:space="preserve"> -0SE-0E -1KA -0E</t>
  </si>
  <si>
    <t>HXL8088*2/CBRD/3/KS91W009-6-1/MV EMMA//BETTY 'S'</t>
  </si>
  <si>
    <t>CGWS05B00057S</t>
  </si>
  <si>
    <t>-099MI-099MI -0YK -2YK -0E</t>
  </si>
  <si>
    <t>PARUS/3/AGRI/NAC//KAUZ</t>
  </si>
  <si>
    <t>TCI071331</t>
  </si>
  <si>
    <t xml:space="preserve"> -0SE-0E -3KA -0E</t>
  </si>
  <si>
    <t>CMH84.167/3/VORONA/KAUZ//1D13.1/MLT</t>
  </si>
  <si>
    <t>TCI071027</t>
  </si>
  <si>
    <t xml:space="preserve"> -0SE-0E -6YA -0E</t>
  </si>
  <si>
    <t>SPARTANKA/KUKUNA</t>
  </si>
  <si>
    <t>CGWS04WM00055S</t>
  </si>
  <si>
    <t>-0B-099MI-099MI -0YK -15YK -0E</t>
  </si>
  <si>
    <t>ATTILA/BABAX//PASTOR/4/TAST/SPRW//ZAR/3/ATAY/GALVEZ87</t>
  </si>
  <si>
    <t>TCI071031</t>
  </si>
  <si>
    <t xml:space="preserve"> -0SE-0E -3YA -0E</t>
  </si>
  <si>
    <t>-0B-099MI-099MI -0YK -13YK -0E</t>
  </si>
  <si>
    <t>PRL/2*PASTOR//VORONA/KAUZ/3/CHAKINSKAYA 306</t>
  </si>
  <si>
    <t>OCW05S130T</t>
  </si>
  <si>
    <t xml:space="preserve"> -0TE-050E -4YK -0E</t>
  </si>
  <si>
    <t>ATTILA*2/PASTOR/3/ASP/BLT//PRL/VEE#6/4/2137/MV04-96//X921054-E-15</t>
  </si>
  <si>
    <t>OCW05S589T</t>
  </si>
  <si>
    <t>ZANDER-17//SAULESKU #26/PARUS</t>
  </si>
  <si>
    <t>TCI051323</t>
  </si>
  <si>
    <t xml:space="preserve"> -0SE-0E -0YC-050E -2YK -0E</t>
  </si>
  <si>
    <t>BLOYKA/3/AGRI/NAC//KAUZ</t>
  </si>
  <si>
    <t>TCI051286</t>
  </si>
  <si>
    <t>ZCL/3/PGFN//CNO67/SN64/4/SERI/5/UA.2837/6/ATTILA/3*BCN/7/ZARGANA-6</t>
  </si>
  <si>
    <t>TCI051057</t>
  </si>
  <si>
    <t xml:space="preserve"> -0SE-0E -0YC-050E -6YK -0E</t>
  </si>
  <si>
    <t>-0B-099MI-099MI -0YK -9YK -0E</t>
  </si>
  <si>
    <t>TCI071145</t>
  </si>
  <si>
    <t xml:space="preserve"> -0SE-0E -2KA -0E</t>
  </si>
  <si>
    <t xml:space="preserve"> -0TE-050E -2YK -0E</t>
  </si>
  <si>
    <t xml:space="preserve"> -0TE-050E -8YK -0E</t>
  </si>
  <si>
    <t>GUN91/MNCH/4/TAST/SPRW//ZAR/3/ATAY/GALVEZ87</t>
  </si>
  <si>
    <t>TCI071199</t>
  </si>
  <si>
    <t xml:space="preserve"> -0SE-0E -2YA -0E</t>
  </si>
  <si>
    <t>U1254.1.5.1.1/TX89V4213/5/CNO79//PF70354/MUS/3/PASTOR/4/BABAX/6/6022 W 1/3/RMN//F12.71/JUP</t>
  </si>
  <si>
    <t>TCI052154</t>
  </si>
  <si>
    <t xml:space="preserve"> -0SE-0E -0YC-050E -5YK -0E</t>
  </si>
  <si>
    <t>ATTILA/2*PASTOR//PYN/PVN</t>
  </si>
  <si>
    <t>TCI052155</t>
  </si>
  <si>
    <t>SPARTANKA/4/SERI.1B*2/3/KAUZ*2/BOW//KAUZ</t>
  </si>
  <si>
    <t xml:space="preserve"> -0SE-0E -0YC-050E -7YK -0E</t>
  </si>
  <si>
    <t>DORADE-5/KS980512</t>
  </si>
  <si>
    <t>OCW05S1223S</t>
  </si>
  <si>
    <t>SANZAR-8/KKTS</t>
  </si>
  <si>
    <t>TCI072206</t>
  </si>
  <si>
    <t xml:space="preserve"> -0SE-0E -5YA -0E</t>
  </si>
  <si>
    <t>TCI071078</t>
  </si>
  <si>
    <t xml:space="preserve"> -0SE-0E -1YA -0E</t>
  </si>
  <si>
    <t>MV14-2000//GUN91/MNCH/3/SAULESKU #26/PARUS</t>
  </si>
  <si>
    <t>TCI052139</t>
  </si>
  <si>
    <t>BONITO-37/MV10-2000/3/SHI#4414/CROWS"//GK SAGVARI/CA8055</t>
  </si>
  <si>
    <t>TCI072117</t>
  </si>
  <si>
    <t>OR 943576/KS920709</t>
  </si>
  <si>
    <t>WHX0400004</t>
  </si>
  <si>
    <t>*-1H-0YM -050E -1YK -0E</t>
  </si>
  <si>
    <t>DORADE-5/3/SHI#4414/CROWS"//GK SAGVARI/CA8055</t>
  </si>
  <si>
    <t>TCI051084</t>
  </si>
  <si>
    <t>OCW05S1265S</t>
  </si>
  <si>
    <t>KS00F5-14-7//SAULESKU #44/TR810200</t>
  </si>
  <si>
    <t>TCI061215</t>
  </si>
  <si>
    <t xml:space="preserve"> -0SE-0E-050YC-050YC-4YM-0E</t>
  </si>
  <si>
    <t>15AYT-IRR</t>
  </si>
  <si>
    <t>JI5418/MARAS//KAMB1*2/KUKUNA</t>
  </si>
  <si>
    <t>TCI061373</t>
  </si>
  <si>
    <t xml:space="preserve"> -0SE-0E-050YC-050YC-5YM-0E</t>
  </si>
  <si>
    <t>SKIPHYANKA*2/4/SERI.1B*2/3/KAUZ*2/BOW//KAUZ</t>
  </si>
  <si>
    <t>CMWS07MI00036T</t>
  </si>
  <si>
    <t xml:space="preserve"> -099MI-099MI-020KM-11YM-0E</t>
  </si>
  <si>
    <t>ALMALY//PRL/2*PASTOR</t>
  </si>
  <si>
    <t>CMWS06MI00013S</t>
  </si>
  <si>
    <t xml:space="preserve"> -099MI-099MI-099MI-020KM-5YM-0E</t>
  </si>
  <si>
    <t>SKIPHYANKA//PRL/2*PASTOR</t>
  </si>
  <si>
    <t>CMWS06MI00038S</t>
  </si>
  <si>
    <t xml:space="preserve"> -099MI-099MI-099MI-020KM-10YM-0E</t>
  </si>
  <si>
    <t xml:space="preserve">KS96WGRC39/JAGGER//BLOYKA </t>
  </si>
  <si>
    <t>TCI061194</t>
  </si>
  <si>
    <t xml:space="preserve"> -0SE-0E-050E-050E-9YM-0E</t>
  </si>
  <si>
    <t>JING411//PLK70/LIRA/3/GUN91/4/CANADIAN/2*PASTOR/5/CANADIAN/CUNNINGHAM//KENNEDY</t>
  </si>
  <si>
    <t>TCI062544</t>
  </si>
  <si>
    <t xml:space="preserve"> -0SE-0E-050E-050E-5YM-0E</t>
  </si>
  <si>
    <t>ID800994W/VEE//F900K/3/PONY/OPATA/4/BUCUR</t>
  </si>
  <si>
    <t>TCI061047</t>
  </si>
  <si>
    <t xml:space="preserve"> -0SE-0E-050E-050E-14YM-0E</t>
  </si>
  <si>
    <t>F135U3-101/DOR//BILINMIYEN96.55</t>
  </si>
  <si>
    <t>TCI061160</t>
  </si>
  <si>
    <t>MV.MAGDALENA/BURBOT-4//SAULESKU #26/PARUS</t>
  </si>
  <si>
    <t>TCI062242</t>
  </si>
  <si>
    <t xml:space="preserve"> -0SE-0E-050E-050E-2YM-0E</t>
  </si>
  <si>
    <t>KAPKA-I.P./BILINMIYEN96.55</t>
  </si>
  <si>
    <t>TCI061091</t>
  </si>
  <si>
    <t xml:space="preserve"> -0SE-0E-050E-050E-7YM-0E</t>
  </si>
  <si>
    <t>POLOVCHANKA*2/5/UP2338*2/4/SNI/TRAP#1/3/KAUZ*2/TRAP//KAUZ</t>
  </si>
  <si>
    <t>CMWS07MI00050T</t>
  </si>
  <si>
    <t xml:space="preserve"> -099MI-099MI-020KM-3YM-0E</t>
  </si>
  <si>
    <t>SPARTANKA*2/4/SERI.1B*2/3/KAUZ*2/BOW//KAUZ</t>
  </si>
  <si>
    <t>CMWS07MI00031T</t>
  </si>
  <si>
    <t xml:space="preserve"> -099MI-099MI-020KM-9YM-0E</t>
  </si>
  <si>
    <t>ESKINA-7//ID800994.W/FALKE</t>
  </si>
  <si>
    <t>TCI061005</t>
  </si>
  <si>
    <t xml:space="preserve"> -0SE-0E-050YC-050YC-11YM-0E</t>
  </si>
  <si>
    <t>15.99//91002G2.1/BLU2</t>
  </si>
  <si>
    <t>TE 6463</t>
  </si>
  <si>
    <t xml:space="preserve"> -0T-0T-0T-050YM-2YM-0E</t>
  </si>
  <si>
    <t>TR-EDR-TCI</t>
  </si>
  <si>
    <t xml:space="preserve">LAJ3302/RECITAL//CO72.3839/TI-R/3/BLOYKA </t>
  </si>
  <si>
    <t>TCI061129</t>
  </si>
  <si>
    <t>BONITO-36/BILINMIYEN96.55</t>
  </si>
  <si>
    <t>TCI061028</t>
  </si>
  <si>
    <t xml:space="preserve"> -0SE-0E-050E-050E-17YM-0E</t>
  </si>
  <si>
    <t>N87V107/BETTY/4/ID800994W/VEE//F900K/3/PONY/OPATA</t>
  </si>
  <si>
    <t>TCI061184</t>
  </si>
  <si>
    <t xml:space="preserve"> -0SE-0E-050E-050E-4YM-0E</t>
  </si>
  <si>
    <t>SG-U 7067/4/AGRI/NAC//KAUZ/3/1D13.1/MLT/5/SAULESKU #26/PARUS</t>
  </si>
  <si>
    <t>TCI062236</t>
  </si>
  <si>
    <t>MV10-2000/3/ID#840335//PIN39/PEW/4/ID800994.W/FALKE</t>
  </si>
  <si>
    <t>TCI062254</t>
  </si>
  <si>
    <t xml:space="preserve"> -0SE-0E-050E-050E-13YM-0E</t>
  </si>
  <si>
    <t>CTY*3/TA2460//MEZGIT-4/5/55.1744/7C//SU/RDL/3/CROW/4/VS73.600/MRL/3/BOW//YR/TRF</t>
  </si>
  <si>
    <t>TCI062515</t>
  </si>
  <si>
    <t>TILEK/CHAPIO</t>
  </si>
  <si>
    <t>CMWS06MI00024S</t>
  </si>
  <si>
    <t xml:space="preserve"> -099MI-099MI-099MI-020KM-7YM-0E</t>
  </si>
  <si>
    <t xml:space="preserve"> -099MI-099MI-020KM-15YM-0E</t>
  </si>
  <si>
    <t>AGRI/NAC//ATTILA/3/PYN/2*BAU</t>
  </si>
  <si>
    <t>TCI061010</t>
  </si>
  <si>
    <t xml:space="preserve"> -0SE-0E-050E-050E-3YM-0E</t>
  </si>
  <si>
    <t>SKIPHYANKA*2//PRL/2*PASTOR</t>
  </si>
  <si>
    <t>CMWS07MI00038T</t>
  </si>
  <si>
    <t xml:space="preserve"> -099MI-099MI-020KM-6YM-0E</t>
  </si>
  <si>
    <t>LUTESCENS-42/3/FRET2/TUKURU//FRET2</t>
  </si>
  <si>
    <t>CMWS06MI00027S</t>
  </si>
  <si>
    <t xml:space="preserve"> -099MI-099MI-099MI-020KM-1YM-0E</t>
  </si>
  <si>
    <t>GRISET-9/3/NEMURA/CRDN//78014-40</t>
  </si>
  <si>
    <t>TCI061002</t>
  </si>
  <si>
    <t xml:space="preserve"> -0SE-0E-050E-050E-8YM-0E</t>
  </si>
  <si>
    <t>AGRI/NAC//ATTILA/3/DORADE-6</t>
  </si>
  <si>
    <t>TCI061079</t>
  </si>
  <si>
    <t xml:space="preserve"> -0SE-0E-050E-050E-10YM-0E</t>
  </si>
  <si>
    <t>SG-RU 24/BILINMIYEN96.55</t>
  </si>
  <si>
    <t>TCI061094</t>
  </si>
  <si>
    <t xml:space="preserve"> -0SE-0E-050YC-050YC-6YM-0E</t>
  </si>
  <si>
    <t>AGRI/NAC//KAUZ/3/1D13.1/MLT/4/TX71A1039.V1*3/AMI//BUC/CHRC/5/BONITO-37</t>
  </si>
  <si>
    <t>TCI062200</t>
  </si>
  <si>
    <t xml:space="preserve"> -0SE-0E-050YC-050YC-18YM-0E</t>
  </si>
  <si>
    <t>GRISET-9//ID800994.W/FALKE</t>
  </si>
  <si>
    <t>TCI061001</t>
  </si>
  <si>
    <t>AGRI/NAC//ATTILA/4/ERIT58-87//KS82W409/SPN/3/KRC66/SERI</t>
  </si>
  <si>
    <t>TCI061042</t>
  </si>
  <si>
    <t>KUV/LJILN//ORACLE/PEHLIVAN</t>
  </si>
  <si>
    <t>TE 6569</t>
  </si>
  <si>
    <t xml:space="preserve"> -0T-0T-0T-050YM-3YM-0E</t>
  </si>
  <si>
    <t>F08037G2</t>
  </si>
  <si>
    <t>ROM</t>
  </si>
  <si>
    <t>C23FAWWON-INT</t>
  </si>
  <si>
    <t>F08245G1</t>
  </si>
  <si>
    <t>F08126G1</t>
  </si>
  <si>
    <t>F08527G5</t>
  </si>
  <si>
    <t>TAM200/3/F60314.76/MRL//CNO79/4/84.40022/5/AGRI/NAC//KAUZ/3/1D13.1/MLT</t>
  </si>
  <si>
    <t>KAZ-AK-2</t>
  </si>
  <si>
    <t>TCI-KAZ</t>
  </si>
  <si>
    <t xml:space="preserve">WRM/4/FN/3*TH//K58/2*N/3/MY54/N10B//AN/5/PEL 72380/ATR71/6/KVZ/CGN//GLE/7/BUL6687.12/8/AGRI/NAC//KAUZ/3/1D13.1/MLT  </t>
  </si>
  <si>
    <t>KAZ-AK-3</t>
  </si>
  <si>
    <t>TX87V1613/KS91WGRC11//BETTY/3/AGRI/NAC//ATTILA</t>
  </si>
  <si>
    <t>KAZ-AK-4</t>
  </si>
  <si>
    <t>PASTOR/MILAN/3/F10S-1//STOZHER/KARL</t>
  </si>
  <si>
    <t>KAZ-AK-6</t>
  </si>
  <si>
    <t>KAZ-AK-7</t>
  </si>
  <si>
    <t>AUS4930.6/2*PASTOR/5/338-K1-//ANB/BUC/3/GS50A/4/ZARGANA4</t>
  </si>
  <si>
    <t>KAZ-AK-10</t>
  </si>
  <si>
    <t>DALNITSKAYA/4/AGRI/NAC//KAUZ/3/1D13.1/MLT/5/F10S-1//ATAY/GALVEZ87</t>
  </si>
  <si>
    <t>KAZ-AK-14</t>
  </si>
  <si>
    <t>ALMALY/OBRYI</t>
  </si>
  <si>
    <t>KAZ-AK-17</t>
  </si>
  <si>
    <t>KAZ</t>
  </si>
  <si>
    <t>NAZ/UMANKA</t>
  </si>
  <si>
    <t>KAZ-AK-26</t>
  </si>
  <si>
    <t>BWKLDN-9/FAW3750</t>
  </si>
  <si>
    <t>KAZ-AK-37</t>
  </si>
  <si>
    <t>KAZ-AK-38</t>
  </si>
  <si>
    <t>KAZ-AK-39</t>
  </si>
  <si>
    <t>KAZ-AK-40</t>
  </si>
  <si>
    <t>KAZ-AK-46</t>
  </si>
  <si>
    <t>KAZ-AK-50</t>
  </si>
  <si>
    <t>SRPANJKA</t>
  </si>
  <si>
    <t>CRO</t>
  </si>
  <si>
    <t>ZITARKA</t>
  </si>
  <si>
    <t>ILINCA</t>
  </si>
  <si>
    <t>REBELKA</t>
  </si>
  <si>
    <t>ESTAVIJS</t>
  </si>
  <si>
    <t>TUR</t>
  </si>
  <si>
    <t>FOCUS</t>
  </si>
  <si>
    <t>CEMRE</t>
  </si>
  <si>
    <t>TUR-DIY</t>
  </si>
  <si>
    <t>BILINMIEN-49</t>
  </si>
  <si>
    <t>G-20002</t>
  </si>
  <si>
    <t>BILINMIEN96.40</t>
  </si>
  <si>
    <t>G-20003</t>
  </si>
  <si>
    <t>G-20005</t>
  </si>
  <si>
    <t>TAM112</t>
  </si>
  <si>
    <t>USA-TX</t>
  </si>
  <si>
    <t>TAM 111*2/CIMMYT E95SYN4152-5</t>
  </si>
  <si>
    <t>TX11VSYN0120</t>
  </si>
  <si>
    <t>2013 CS F4:6</t>
  </si>
  <si>
    <t>TAM113</t>
  </si>
  <si>
    <t>TAM 111*2/CIMMYT E95SYN4152-61</t>
  </si>
  <si>
    <t>TX11VSYN0188</t>
  </si>
  <si>
    <t>TAMW101</t>
  </si>
  <si>
    <t>TAM 111*2/CIMMYT E95SYN4152-37</t>
  </si>
  <si>
    <t>TX11VSYN0137</t>
  </si>
  <si>
    <t>TX11VSYN0140</t>
  </si>
  <si>
    <t>TAM111</t>
  </si>
  <si>
    <t>TX11VSYN0122</t>
  </si>
  <si>
    <t>TAM 111*2/CIMMYT E95SYN4152-16</t>
  </si>
  <si>
    <t>TX11VSYN0123</t>
  </si>
  <si>
    <t>TAM305</t>
  </si>
  <si>
    <t>TAM401</t>
  </si>
  <si>
    <t>TAM304</t>
  </si>
  <si>
    <t>TX11VSYN0101</t>
  </si>
  <si>
    <t>TAM 112*2/CIMMYT E95SYN4152-37</t>
  </si>
  <si>
    <t>TX11VSYN0264</t>
  </si>
  <si>
    <t xml:space="preserve">4WON-IR257/5/YMH/HYS//HYS/TUR3055/3/DGA/4/VPM/MOS
</t>
  </si>
  <si>
    <t>TCI-02-80</t>
  </si>
  <si>
    <t>-0AP-0AP-24AP-0AP-1AP-0AP</t>
  </si>
  <si>
    <t>15TERBOL-ADVL</t>
  </si>
  <si>
    <t xml:space="preserve">ADMIS//MILAN/DUCULA
</t>
  </si>
  <si>
    <t>CMSW01WM00331S</t>
  </si>
  <si>
    <t>-030YE-30E-1E-0E-1E-0E</t>
  </si>
  <si>
    <t>00247G6-106</t>
  </si>
  <si>
    <t xml:space="preserve">ZANDER//ATTILA/3*BCN
</t>
  </si>
  <si>
    <t>CMSW97WM00514S</t>
  </si>
  <si>
    <t>-0SE-0YC-0YE-3YE-0YE-2YE-0YE</t>
  </si>
  <si>
    <t xml:space="preserve">BOH4/7/WA476/3/391//NUM/5/W22/5/ANA/6/TAM200/KASYAN
</t>
  </si>
  <si>
    <t>TCI-02-353</t>
  </si>
  <si>
    <t>-0AP-0AP-36AP-0AP-1AP-0AP</t>
  </si>
  <si>
    <t xml:space="preserve">BLUEGIL-2/CAMPION
</t>
  </si>
  <si>
    <t xml:space="preserve">TCI 001177 </t>
  </si>
  <si>
    <t>-030YE-030YE-2E-0E</t>
  </si>
  <si>
    <t xml:space="preserve">CADET/6/YUMAI13/5/NAI60/3/14.53/ODIN//CI13441/CANON
</t>
  </si>
  <si>
    <t>TCI-02-417</t>
  </si>
  <si>
    <t>-0AP-0AP-1AP-0AP-5A-0AP</t>
  </si>
  <si>
    <t xml:space="preserve">PVN/CLI/TAM200/3/SHI4414/CROW//C/4/CADET
</t>
  </si>
  <si>
    <t>TCI03-000632</t>
  </si>
  <si>
    <t>-0AP-0AP-20AP-0AP-05AP</t>
  </si>
  <si>
    <t xml:space="preserve">PYN/BAU/3/AGRI/BJY//VEE
</t>
  </si>
  <si>
    <t>TCI02-68</t>
  </si>
  <si>
    <t>-0AP-0AP-49AP-0AP-2AP-05AP</t>
  </si>
  <si>
    <t xml:space="preserve">NE COMP1/5/BEZ//TOB/8156/4/ON/3/TH*6/KF//LEE*6/K/6/ TAST / SPRW../7/ OK81306
</t>
  </si>
  <si>
    <t>TCI02-669</t>
  </si>
  <si>
    <t>-0AP-0A-37AP-0AP-1AP-05AP</t>
  </si>
  <si>
    <t xml:space="preserve">1-27-6275/Cf1770//5/Ghods/4/Anza./6/Progress
</t>
  </si>
  <si>
    <t>TCI04-46</t>
  </si>
  <si>
    <t>-0AP-0AP-31AP-05AP-3TH-0TH</t>
  </si>
  <si>
    <t>-0AP-0AP-31AP-05AP-6TH-0TH</t>
  </si>
  <si>
    <t xml:space="preserve">MINA/KRISTAL
</t>
  </si>
  <si>
    <t>TCI04-833</t>
  </si>
  <si>
    <t>-0AP-0AP-10AP-05AP-2TH-0TH</t>
  </si>
  <si>
    <t xml:space="preserve">ID2619/5/GRTPL 6121/6/ID3910066/7/SHARK/F4105W2.1
</t>
  </si>
  <si>
    <t>TCI04-81</t>
  </si>
  <si>
    <t>-0AP-22AP-05AP-4TH-0TH</t>
  </si>
  <si>
    <t xml:space="preserve">UNKNOWN/ZOLOTAVA/6/JUP/4/CLLF/3/II1453/ODIN//CI134431/SEL6425/WA00477*2/5/CROC-1/AE.SQUARRO1 (213)//PGO
</t>
  </si>
  <si>
    <t>TIC05--0423</t>
  </si>
  <si>
    <t>-0AP-0AP-010AP-2TH-1TH</t>
  </si>
  <si>
    <t xml:space="preserve">ID80628/3/CER/YMH/HYS/4/CER/YMH/HYS/5/TJB368.251/BUC//ANB/BUC
</t>
  </si>
  <si>
    <t>TIC05--0293</t>
  </si>
  <si>
    <t>-0AP-0AP-010AP-3TH-1TH</t>
  </si>
  <si>
    <t xml:space="preserve">ID800994.W/VEE/3/URES/JUN//KAUZ/4/BUL5052.1/5/TX71A983.4/TX69D4812//PYN/3/VPM/MOS83.11.4.8//PEW
</t>
  </si>
  <si>
    <t>TIC05--0464</t>
  </si>
  <si>
    <t>-0AP-0AP-010AP-1TH-1TH</t>
  </si>
  <si>
    <t xml:space="preserve">WA476/3/391//NUM/5/W22/5/ANA/6/TAM200/7/85ZHONG56/8/KS82W409/SPN/9/HK1/6/NVSR3/5/BEZ/TVR/5/CFN/BEZ//SU92/CI13645/3NAI60
</t>
  </si>
  <si>
    <t>TIC05--0466</t>
  </si>
  <si>
    <t xml:space="preserve">NOVO1DSKA/6/TX81V6614/5/RRV/WW15/3/BJ/2*ON//BON/4/NAC
</t>
  </si>
  <si>
    <t>TCI04-824</t>
  </si>
  <si>
    <t>-0AP-0AP-6AP-05AP-2TH-0TH</t>
  </si>
  <si>
    <t xml:space="preserve">KS91W009-6-1/PEHLIVAN//SIRENA
</t>
  </si>
  <si>
    <t>TCI012161</t>
  </si>
  <si>
    <t>-030YE-30E-6E-0E-1AP-0AP</t>
  </si>
  <si>
    <t xml:space="preserve">PANTHEON/BLUEGIL-2
</t>
  </si>
  <si>
    <t>TCI 001264</t>
  </si>
  <si>
    <t xml:space="preserve"> -030YE-030YE-2E-0E</t>
  </si>
  <si>
    <t xml:space="preserve">CAR422/ANA//YACO/3/KAUZ*2/TRAP//KAUZ/4/BUCUR/5/BUCUR
</t>
  </si>
  <si>
    <t>TCI 002133</t>
  </si>
  <si>
    <t xml:space="preserve"> -030YE-030YE-3E-0E</t>
  </si>
  <si>
    <t>00247G6-104</t>
  </si>
  <si>
    <t>02106G2-2</t>
  </si>
  <si>
    <t>02429GP1</t>
  </si>
  <si>
    <t xml:space="preserve">JI5418/MARAS//SHARK/F4105W2.1
</t>
  </si>
  <si>
    <t>TCI011194</t>
  </si>
  <si>
    <t>-030YE-30E-4E-0E-3E-0E</t>
  </si>
  <si>
    <t xml:space="preserve">AGRI/BJY//VEE/3/KS91W009-6-1/4/CETINEL
</t>
  </si>
  <si>
    <t>TCI012085</t>
  </si>
  <si>
    <t>23th FAWWON-IRR (2015-2016)</t>
  </si>
  <si>
    <t>AUT01</t>
  </si>
  <si>
    <t xml:space="preserve"> </t>
  </si>
  <si>
    <t>DH</t>
  </si>
  <si>
    <t>Rank</t>
  </si>
  <si>
    <t>PH</t>
  </si>
  <si>
    <t>Yellow Rust</t>
  </si>
  <si>
    <t>Leaf Rust</t>
  </si>
  <si>
    <t>Days to Maturity from Jan. 1</t>
  </si>
  <si>
    <t>MD</t>
  </si>
  <si>
    <t>1000 Kernel Weight</t>
  </si>
  <si>
    <t>TKW</t>
  </si>
  <si>
    <t>Other Traits</t>
  </si>
  <si>
    <t>Lodging</t>
  </si>
  <si>
    <t>VIGOR</t>
  </si>
  <si>
    <t>Awn (+); Awnless (-)</t>
  </si>
  <si>
    <t>-</t>
  </si>
  <si>
    <t>+</t>
  </si>
  <si>
    <t>MIX</t>
  </si>
  <si>
    <t>Qualty</t>
  </si>
  <si>
    <t>Gluten %</t>
  </si>
  <si>
    <t>Protein %</t>
  </si>
  <si>
    <t xml:space="preserve">Grain score </t>
  </si>
  <si>
    <t>1 =good</t>
  </si>
  <si>
    <t xml:space="preserve">Vitreosity grain score </t>
  </si>
  <si>
    <t>1= vitreous</t>
  </si>
  <si>
    <t>3</t>
  </si>
  <si>
    <t>1</t>
  </si>
  <si>
    <t>2</t>
  </si>
  <si>
    <t>4</t>
  </si>
  <si>
    <t/>
  </si>
  <si>
    <t>5</t>
  </si>
  <si>
    <t>Water uptake %</t>
  </si>
  <si>
    <t>CODE</t>
  </si>
  <si>
    <t>COUNTRY</t>
  </si>
  <si>
    <t>STAE OR TOWN</t>
  </si>
  <si>
    <t>INSTITUTION</t>
  </si>
  <si>
    <t>COOPERATOR</t>
  </si>
  <si>
    <t>LATITUDE</t>
  </si>
  <si>
    <t>LONGITUDE</t>
  </si>
  <si>
    <t>MASL</t>
  </si>
  <si>
    <t>AFG01</t>
  </si>
  <si>
    <t>AFGHANISTAN</t>
  </si>
  <si>
    <t>Kabul</t>
  </si>
  <si>
    <t>Darul Aman ARS</t>
  </si>
  <si>
    <t>36°27'N</t>
  </si>
  <si>
    <t>69°07'E</t>
  </si>
  <si>
    <t>AZB02</t>
  </si>
  <si>
    <t>AZERBAIJAN</t>
  </si>
  <si>
    <t>Baku</t>
  </si>
  <si>
    <t xml:space="preserve">Azerbaijan Research Institute of Grop Husbandry </t>
  </si>
  <si>
    <t>Talai C.M; Ahmedova F.A</t>
  </si>
  <si>
    <t>40°05'S</t>
  </si>
  <si>
    <t>48'05 W</t>
  </si>
  <si>
    <t>GERMANY</t>
  </si>
  <si>
    <t>Cereal Staff</t>
  </si>
  <si>
    <t>FRA13</t>
  </si>
  <si>
    <t>FRANCE</t>
  </si>
  <si>
    <t>Bourges</t>
  </si>
  <si>
    <t>Technifield</t>
  </si>
  <si>
    <t>M. Chapon</t>
  </si>
  <si>
    <t>47°04'N</t>
  </si>
  <si>
    <t>HUN01</t>
  </si>
  <si>
    <t>HUNGARY</t>
  </si>
  <si>
    <t>Martonvasar</t>
  </si>
  <si>
    <t>Ari</t>
  </si>
  <si>
    <t>Z. Bedo L. Lang</t>
  </si>
  <si>
    <t>47°21'N</t>
  </si>
  <si>
    <t>18°49'E</t>
  </si>
  <si>
    <t>IRN01</t>
  </si>
  <si>
    <t>IRAN</t>
  </si>
  <si>
    <t>Karaj</t>
  </si>
  <si>
    <t>Seed And Plant Improvement Instıtute</t>
  </si>
  <si>
    <t>Manoochehr Khodarahmi</t>
  </si>
  <si>
    <t>IRN03</t>
  </si>
  <si>
    <t>Mashad, Khorasan</t>
  </si>
  <si>
    <t>Khorasan Agricultural and Natural Resources Center</t>
  </si>
  <si>
    <t>Mahmoud Nazeri</t>
  </si>
  <si>
    <t>36°13'N</t>
  </si>
  <si>
    <t>KAZ05</t>
  </si>
  <si>
    <t>KAZAKSTAN</t>
  </si>
  <si>
    <t>Gvardeiskiy</t>
  </si>
  <si>
    <t>The Republican Government Enterprise on the basis of economic control rights «Research Institute for Biological Safety Problems» of the Committee of Science of the Ministry of Education and Science of the Republic of Kazakhstan</t>
  </si>
  <si>
    <t>A. Rsaliev</t>
  </si>
  <si>
    <t>43°31´</t>
  </si>
  <si>
    <t>75°15´</t>
  </si>
  <si>
    <t>743 m</t>
  </si>
  <si>
    <t>LTU01</t>
  </si>
  <si>
    <t>LITHUANIA</t>
  </si>
  <si>
    <t>Kedainiai</t>
  </si>
  <si>
    <t>Lithuanian Inst. Of Agric.</t>
  </si>
  <si>
    <t>V. Ruzgas,Z.Liatukas</t>
  </si>
  <si>
    <t>55°23'N</t>
  </si>
  <si>
    <t>23°42'E</t>
  </si>
  <si>
    <t>TURKEY</t>
  </si>
  <si>
    <t>TUR05</t>
  </si>
  <si>
    <t>Ankara</t>
  </si>
  <si>
    <t>Central Field Crop Research Institute</t>
  </si>
  <si>
    <t>39°30'N</t>
  </si>
  <si>
    <t>32°30'E</t>
  </si>
  <si>
    <t>TUR08</t>
  </si>
  <si>
    <t>Erzurum</t>
  </si>
  <si>
    <t>East Anatolian Ari</t>
  </si>
  <si>
    <t>U. Kucukozdemir</t>
  </si>
  <si>
    <t>39°57'N</t>
  </si>
  <si>
    <t>41°37'E</t>
  </si>
  <si>
    <t>TUR11</t>
  </si>
  <si>
    <t>Izmir</t>
  </si>
  <si>
    <t>K.Nazari</t>
  </si>
  <si>
    <t>38°35'N</t>
  </si>
  <si>
    <t>27°01'E</t>
  </si>
  <si>
    <t>UZBEKISTAN</t>
  </si>
  <si>
    <t>Uzbek Sci. Inst. Prod. Inst. Of Cereals</t>
  </si>
  <si>
    <t>UZB06</t>
  </si>
  <si>
    <t>Karshi</t>
  </si>
  <si>
    <t>38°82'N</t>
  </si>
  <si>
    <t>65°78'E</t>
  </si>
  <si>
    <t>S.AFRICA</t>
  </si>
  <si>
    <t>ZAF02</t>
  </si>
  <si>
    <t>Bloemfontein</t>
  </si>
  <si>
    <t>Pannar Research</t>
  </si>
  <si>
    <t>Willem Boshoff</t>
  </si>
  <si>
    <t>29°02'S</t>
  </si>
  <si>
    <t>26°03'E</t>
  </si>
  <si>
    <t>AUSTRIA</t>
  </si>
  <si>
    <t>Probstdorf</t>
  </si>
  <si>
    <t>Probstdorf Austria</t>
  </si>
  <si>
    <t>Saatzucht-Donau</t>
  </si>
  <si>
    <t>16°61 'E</t>
  </si>
  <si>
    <t>1m2</t>
  </si>
  <si>
    <t>YLD</t>
  </si>
  <si>
    <t>%LC</t>
  </si>
  <si>
    <t>AZERBAIJAN-BAKU</t>
  </si>
  <si>
    <t>10MS</t>
  </si>
  <si>
    <t>10S</t>
  </si>
  <si>
    <t>5MS</t>
  </si>
  <si>
    <t>R</t>
  </si>
  <si>
    <t>10MR</t>
  </si>
  <si>
    <t>5S</t>
  </si>
  <si>
    <t>20S</t>
  </si>
  <si>
    <t>1S</t>
  </si>
  <si>
    <t>50S</t>
  </si>
  <si>
    <t>Powdery Mildew</t>
  </si>
  <si>
    <t>Days to Heading from Jan. 1</t>
  </si>
  <si>
    <t>Plant Height, cm</t>
  </si>
  <si>
    <t>Yield, kg/ha</t>
  </si>
  <si>
    <t>FRA04</t>
  </si>
  <si>
    <t>CHAPPES</t>
  </si>
  <si>
    <t>LIMAGRAIN EUROPE</t>
  </si>
  <si>
    <t>Bernard DUPERRIER</t>
  </si>
  <si>
    <t>45°52'N</t>
  </si>
  <si>
    <t>3°16'E</t>
  </si>
  <si>
    <t>300m</t>
  </si>
  <si>
    <t>FRA12</t>
  </si>
  <si>
    <t>1.Reading</t>
  </si>
  <si>
    <t>2.Reading</t>
  </si>
  <si>
    <t>7</t>
  </si>
  <si>
    <t>Clermont-Ferrand</t>
  </si>
  <si>
    <t xml:space="preserve">INRA UMR GDEC </t>
  </si>
  <si>
    <t>Small Grain cereals biological resources center</t>
  </si>
  <si>
    <t>45°47'N</t>
  </si>
  <si>
    <t>3°10'E</t>
  </si>
  <si>
    <t>on leaves</t>
  </si>
  <si>
    <t>on Stem</t>
  </si>
  <si>
    <t>1= no lodging, 9= fully lodged</t>
  </si>
  <si>
    <t>FRA13*</t>
  </si>
  <si>
    <t>FRANCE-BOURGES</t>
  </si>
  <si>
    <t>1,75m2</t>
  </si>
  <si>
    <t>2°41'E</t>
  </si>
  <si>
    <t>141m</t>
  </si>
  <si>
    <t>FRA10</t>
  </si>
  <si>
    <t>NA</t>
  </si>
  <si>
    <t>FRA10*</t>
  </si>
  <si>
    <t>1=Best</t>
  </si>
  <si>
    <t>Allonnes</t>
  </si>
  <si>
    <t>KWS-MOMONT Recherche</t>
  </si>
  <si>
    <t>Stephen D. Sunderwirth</t>
  </si>
  <si>
    <t>48°31'N</t>
  </si>
  <si>
    <t>1°38'E</t>
  </si>
  <si>
    <t>DEU09</t>
  </si>
  <si>
    <t>DEU09*</t>
  </si>
  <si>
    <t>DEU09*;FRA13*</t>
  </si>
  <si>
    <t>Winter Kill</t>
  </si>
  <si>
    <t>(9=severe winterkill)</t>
  </si>
  <si>
    <t>Northeim</t>
  </si>
  <si>
    <t>Zuchtstation Wetze</t>
  </si>
  <si>
    <t>KWS Lochow GmbH</t>
  </si>
  <si>
    <t>-+</t>
  </si>
  <si>
    <t>IRN14</t>
  </si>
  <si>
    <t>Ardabil</t>
  </si>
  <si>
    <t>Ardabil Ari</t>
  </si>
  <si>
    <t>Ghoiamreza, Aminzadeh, Abediasi</t>
  </si>
  <si>
    <t>48°40'N</t>
  </si>
  <si>
    <t>38°15'E</t>
  </si>
  <si>
    <t>90S</t>
  </si>
  <si>
    <t>100S</t>
  </si>
  <si>
    <t>30S</t>
  </si>
  <si>
    <t>20MR</t>
  </si>
  <si>
    <t>60S</t>
  </si>
  <si>
    <t>70S</t>
  </si>
  <si>
    <t>80S</t>
  </si>
  <si>
    <t>5MR</t>
  </si>
  <si>
    <t>40S</t>
  </si>
  <si>
    <t>30MR</t>
  </si>
  <si>
    <t>TMR</t>
  </si>
  <si>
    <t>IRAN-ARDABIL</t>
  </si>
  <si>
    <t>1,2m2</t>
  </si>
  <si>
    <t>59°40'E</t>
  </si>
  <si>
    <t>50MS</t>
  </si>
  <si>
    <t>0/20Ms</t>
  </si>
  <si>
    <t>20MS</t>
  </si>
  <si>
    <t>40MS</t>
  </si>
  <si>
    <t>30MS</t>
  </si>
  <si>
    <t>0/30MS</t>
  </si>
  <si>
    <t>0/20MR</t>
  </si>
  <si>
    <t>0/10MR</t>
  </si>
  <si>
    <t>30M</t>
  </si>
  <si>
    <t>0/40MS</t>
  </si>
  <si>
    <t>0/30MR</t>
  </si>
  <si>
    <t>0/60S</t>
  </si>
  <si>
    <t>20MR/50MS</t>
  </si>
  <si>
    <t>90MS</t>
  </si>
  <si>
    <t>40MR</t>
  </si>
  <si>
    <t>60M</t>
  </si>
  <si>
    <t>0/20MS</t>
  </si>
  <si>
    <t>80MS</t>
  </si>
  <si>
    <t>0/40MR</t>
  </si>
  <si>
    <t>70MS</t>
  </si>
  <si>
    <t>60MS</t>
  </si>
  <si>
    <t>40M</t>
  </si>
  <si>
    <t>80MS/s</t>
  </si>
  <si>
    <t>90MS/S</t>
  </si>
  <si>
    <t>0/50MS</t>
  </si>
  <si>
    <t>70MS/s</t>
  </si>
  <si>
    <t>0/30M</t>
  </si>
  <si>
    <t>20M</t>
  </si>
  <si>
    <t>2,4m2</t>
  </si>
  <si>
    <t>IRN22</t>
  </si>
  <si>
    <t>Torbat-e- Heydariyeh</t>
  </si>
  <si>
    <t>Station: Agricultural Research Station of Jolgeh Rokh</t>
  </si>
  <si>
    <t>Masoud Ezzat Ahmadi</t>
  </si>
  <si>
    <t>35°50' N</t>
  </si>
  <si>
    <t>58° W</t>
  </si>
  <si>
    <t>0/10MS</t>
  </si>
  <si>
    <t>0/60MS</t>
  </si>
  <si>
    <t>Stem Rust</t>
  </si>
  <si>
    <t>0/50S</t>
  </si>
  <si>
    <t>IRAN-TORBAT-E-HEYDARIYEH</t>
  </si>
  <si>
    <t>MR</t>
  </si>
  <si>
    <t>MS</t>
  </si>
  <si>
    <t>35°59'N</t>
  </si>
  <si>
    <t>51°06'E</t>
  </si>
  <si>
    <t>10Ms</t>
  </si>
  <si>
    <t>20s</t>
  </si>
  <si>
    <t>Agronomic Score</t>
  </si>
  <si>
    <t>3T</t>
  </si>
  <si>
    <t>3VL</t>
  </si>
  <si>
    <r>
      <t>3</t>
    </r>
    <r>
      <rPr>
        <sz val="9"/>
        <color indexed="8"/>
        <rFont val="Calibri"/>
        <family val="2"/>
      </rPr>
      <t>+</t>
    </r>
  </si>
  <si>
    <t>3+</t>
  </si>
  <si>
    <t>3L</t>
  </si>
  <si>
    <t>3LT</t>
  </si>
  <si>
    <t>3+T</t>
  </si>
  <si>
    <t>3TL</t>
  </si>
  <si>
    <t>3+TL</t>
  </si>
  <si>
    <t>2T</t>
  </si>
  <si>
    <t>3+E</t>
  </si>
  <si>
    <t>IRN01*</t>
  </si>
  <si>
    <t>T= tall; L= late; VL=very Late</t>
  </si>
  <si>
    <t>IRAN-KARAJ</t>
  </si>
  <si>
    <t>KAZ01</t>
  </si>
  <si>
    <t>Almaty</t>
  </si>
  <si>
    <t>Kazakh Res. Inst. Of Agronomy</t>
  </si>
  <si>
    <t>R. Urazaliev; A.T.  Esimbekova;.G. Sarabaev</t>
  </si>
  <si>
    <t>42°N</t>
  </si>
  <si>
    <t>77° E</t>
  </si>
  <si>
    <t>25MS</t>
  </si>
  <si>
    <t>15MS</t>
  </si>
  <si>
    <t>септ</t>
  </si>
  <si>
    <t>KAZAKHSTAN-ALMATY</t>
  </si>
  <si>
    <t>2/20</t>
  </si>
  <si>
    <t>2/30</t>
  </si>
  <si>
    <t>0</t>
  </si>
  <si>
    <t>4/60</t>
  </si>
  <si>
    <t>1/5</t>
  </si>
  <si>
    <t>0;</t>
  </si>
  <si>
    <t>4/30</t>
  </si>
  <si>
    <t>2/10</t>
  </si>
  <si>
    <t>3/30</t>
  </si>
  <si>
    <t>2/40</t>
  </si>
  <si>
    <t>2/50</t>
  </si>
  <si>
    <t>3/60</t>
  </si>
  <si>
    <t>4/80</t>
  </si>
  <si>
    <t>3/20</t>
  </si>
  <si>
    <t>3/40</t>
  </si>
  <si>
    <t>3/50</t>
  </si>
  <si>
    <t>3/10</t>
  </si>
  <si>
    <t>1/10</t>
  </si>
  <si>
    <t>3/80</t>
  </si>
  <si>
    <t>4/50</t>
  </si>
  <si>
    <t>4/20</t>
  </si>
  <si>
    <t>4/10</t>
  </si>
  <si>
    <t>4/40</t>
  </si>
  <si>
    <t>4/70</t>
  </si>
  <si>
    <t>Tan SPOT</t>
  </si>
  <si>
    <t>30</t>
  </si>
  <si>
    <r>
      <t>Flag leaf area, cm</t>
    </r>
    <r>
      <rPr>
        <b/>
        <vertAlign val="superscript"/>
        <sz val="9"/>
        <color rgb="FF222222"/>
        <rFont val="Arial"/>
        <family val="2"/>
        <charset val="204"/>
      </rPr>
      <t>2</t>
    </r>
  </si>
  <si>
    <t>1/7n</t>
  </si>
  <si>
    <t>1/7cl</t>
  </si>
  <si>
    <t>Leaf SPOT</t>
  </si>
  <si>
    <t>7gr</t>
  </si>
  <si>
    <t>Winter Kill %</t>
  </si>
  <si>
    <t>LITHUANIA-KEDAINIAI</t>
  </si>
  <si>
    <t>From 8 MAY</t>
  </si>
  <si>
    <t>50MSS</t>
  </si>
  <si>
    <t>30MSS</t>
  </si>
  <si>
    <t>20MS Z</t>
  </si>
  <si>
    <t>10MS Z</t>
  </si>
  <si>
    <t>20MSS</t>
  </si>
  <si>
    <t>80MSS</t>
  </si>
  <si>
    <t>Test Weight</t>
  </si>
  <si>
    <t>TW</t>
  </si>
  <si>
    <t>S.AFRICA-BLOEMFONTEIN</t>
  </si>
  <si>
    <t>8,37m2</t>
  </si>
  <si>
    <t>SWITZERLAND</t>
  </si>
  <si>
    <t>Mycosphaerella graminicola</t>
  </si>
  <si>
    <t>Stagonospora nodorum</t>
  </si>
  <si>
    <t>Leaves</t>
  </si>
  <si>
    <t>Protein content (%)</t>
  </si>
  <si>
    <t>Zeleny (ml)</t>
  </si>
  <si>
    <t>CHE02</t>
  </si>
  <si>
    <t xml:space="preserve">Nyon </t>
  </si>
  <si>
    <t>Agroscope, IPV</t>
  </si>
  <si>
    <t>Dario Fossati</t>
  </si>
  <si>
    <t>46°57'N</t>
  </si>
  <si>
    <t>7°26'E</t>
  </si>
  <si>
    <t>TUR26</t>
  </si>
  <si>
    <t>Bilecik</t>
  </si>
  <si>
    <t>Söğüt</t>
  </si>
  <si>
    <t>Serdar Dikmen</t>
  </si>
  <si>
    <t>40°09'N</t>
  </si>
  <si>
    <t>29°59'E</t>
  </si>
  <si>
    <t>5R</t>
  </si>
  <si>
    <t>20MR-MS</t>
  </si>
  <si>
    <t>40MR-MS</t>
  </si>
  <si>
    <t>10MR-MS</t>
  </si>
  <si>
    <t>UZBEKISTAN-KARSHI</t>
  </si>
  <si>
    <t>TOTAL</t>
  </si>
  <si>
    <t>10MRMS</t>
  </si>
  <si>
    <t>0/10S</t>
  </si>
  <si>
    <t>5MR/40S</t>
  </si>
  <si>
    <t>5MRMS</t>
  </si>
  <si>
    <t>TMS</t>
  </si>
  <si>
    <t>20MS/0</t>
  </si>
  <si>
    <t>20MS/80S</t>
  </si>
  <si>
    <t>10MSS</t>
  </si>
  <si>
    <t>Cold Damage</t>
  </si>
  <si>
    <t>TUR06</t>
  </si>
  <si>
    <t>40MSS</t>
  </si>
  <si>
    <t>0/80S</t>
  </si>
  <si>
    <t>60MRMS</t>
  </si>
  <si>
    <t>20RMR</t>
  </si>
  <si>
    <t>20R</t>
  </si>
  <si>
    <t>10RMR</t>
  </si>
  <si>
    <t>50MR</t>
  </si>
  <si>
    <t>1R</t>
  </si>
  <si>
    <t>5RMR</t>
  </si>
  <si>
    <t>5MR,60MS</t>
  </si>
  <si>
    <t>10R</t>
  </si>
  <si>
    <t>60MR</t>
  </si>
  <si>
    <t>70MR</t>
  </si>
  <si>
    <t>50MRMS</t>
  </si>
  <si>
    <t>90SMS</t>
  </si>
  <si>
    <t>30RMR</t>
  </si>
  <si>
    <t>10R,90S</t>
  </si>
  <si>
    <t>20R,100S</t>
  </si>
  <si>
    <t>1R,100S</t>
  </si>
  <si>
    <t>Dry</t>
  </si>
  <si>
    <t>20SMS</t>
  </si>
  <si>
    <t>30SMS</t>
  </si>
  <si>
    <t>10SMS</t>
  </si>
  <si>
    <t>40SMS</t>
  </si>
  <si>
    <t>50SMS</t>
  </si>
  <si>
    <t>5R,40S</t>
  </si>
  <si>
    <t>40SMS,5MR</t>
  </si>
  <si>
    <t>40MRMS</t>
  </si>
  <si>
    <t>5R,40MS</t>
  </si>
  <si>
    <t>Diyarbakir</t>
  </si>
  <si>
    <t>South East Ari</t>
  </si>
  <si>
    <t>37°55'N</t>
  </si>
  <si>
    <t>40°12'E</t>
  </si>
  <si>
    <t>M.Karaman</t>
  </si>
  <si>
    <t>5MSS</t>
  </si>
  <si>
    <t>5-10MS</t>
  </si>
  <si>
    <t>TAJ01</t>
  </si>
  <si>
    <t>TAJIKISTAN</t>
  </si>
  <si>
    <t>Hissar</t>
  </si>
  <si>
    <t>Agronom Res. Inst.</t>
  </si>
  <si>
    <t>I. Ishanov, Z. Ishanova, F. Kosimov</t>
  </si>
  <si>
    <t>38°38'N</t>
  </si>
  <si>
    <t>67°31'E</t>
  </si>
  <si>
    <t>TAJIKISTAN-HISSAR</t>
  </si>
  <si>
    <t>70MSS</t>
  </si>
  <si>
    <t>60MSS</t>
  </si>
  <si>
    <t xml:space="preserve">60MS </t>
  </si>
  <si>
    <t>MISSING</t>
  </si>
  <si>
    <t xml:space="preserve">10MR </t>
  </si>
  <si>
    <t>AFG16</t>
  </si>
  <si>
    <t>Badakhshan</t>
  </si>
  <si>
    <t>Bagh-i-zakhira Research Station</t>
  </si>
  <si>
    <t>Sahh Nazar</t>
  </si>
  <si>
    <t>36°52'N</t>
  </si>
  <si>
    <t>70°50'E</t>
  </si>
  <si>
    <t>10M</t>
  </si>
  <si>
    <t>AFGHANISTAN-BADAKHSHAN</t>
  </si>
  <si>
    <t>6m2</t>
  </si>
  <si>
    <t>Abdul Shafoor; M.Mashag</t>
  </si>
  <si>
    <t>AFGHANISTAN-KABUL</t>
  </si>
  <si>
    <t>1,5m2</t>
  </si>
  <si>
    <t>Mean</t>
  </si>
  <si>
    <t xml:space="preserve">OVERALL </t>
  </si>
  <si>
    <r>
      <t xml:space="preserve">OVERALL </t>
    </r>
    <r>
      <rPr>
        <b/>
        <sz val="8"/>
        <color theme="1"/>
        <rFont val="Arial"/>
        <family val="2"/>
        <charset val="162"/>
      </rPr>
      <t>Except:AUT01;CHE02</t>
    </r>
  </si>
  <si>
    <t>1 = Cooperator using a 0 - 100 scale</t>
  </si>
  <si>
    <t>2 = Cooperator using a 1-9 scale (1-susceptible, 5-moderate, 9-resistant)</t>
  </si>
  <si>
    <t>TURKMENISTAN</t>
  </si>
  <si>
    <r>
      <t xml:space="preserve">OVERALL </t>
    </r>
    <r>
      <rPr>
        <b/>
        <sz val="8"/>
        <color theme="1"/>
        <rFont val="Arial"/>
        <family val="2"/>
        <charset val="162"/>
      </rPr>
      <t>Except:LTU01</t>
    </r>
  </si>
  <si>
    <t>Septoria tritici</t>
  </si>
  <si>
    <t>TKM02</t>
  </si>
  <si>
    <t>Ashgabat</t>
  </si>
  <si>
    <t>Turkmenistan Academy of Agric. Sci.</t>
  </si>
  <si>
    <t>37°87'N</t>
  </si>
  <si>
    <t>58°51'E</t>
  </si>
  <si>
    <t>8-9</t>
  </si>
  <si>
    <t>7-8</t>
  </si>
  <si>
    <t>3-4</t>
  </si>
  <si>
    <t>4-5</t>
  </si>
  <si>
    <t>TKM02*</t>
  </si>
  <si>
    <t>1-bad, 5-good</t>
  </si>
  <si>
    <t>85</t>
  </si>
  <si>
    <t>104</t>
  </si>
  <si>
    <t>115</t>
  </si>
  <si>
    <t>102</t>
  </si>
  <si>
    <t>100</t>
  </si>
  <si>
    <t>110</t>
  </si>
  <si>
    <t>109</t>
  </si>
  <si>
    <t>105</t>
  </si>
  <si>
    <t>95</t>
  </si>
  <si>
    <t>90</t>
  </si>
  <si>
    <t>118</t>
  </si>
  <si>
    <t>125</t>
  </si>
  <si>
    <t>106</t>
  </si>
  <si>
    <t>120</t>
  </si>
  <si>
    <t>97</t>
  </si>
  <si>
    <t>Aegean Agr. Res. Inst.-Reginal Cereal Rust Research Center</t>
  </si>
  <si>
    <t>CBUNT</t>
  </si>
  <si>
    <t>F</t>
  </si>
  <si>
    <t>W</t>
  </si>
  <si>
    <t>R2</t>
  </si>
  <si>
    <t>S</t>
  </si>
  <si>
    <t>W2+</t>
  </si>
  <si>
    <t>RL2</t>
  </si>
  <si>
    <t>RL2+</t>
  </si>
  <si>
    <t>R2+</t>
  </si>
  <si>
    <t>W2</t>
  </si>
  <si>
    <t>W1</t>
  </si>
  <si>
    <t>WS1</t>
  </si>
  <si>
    <t>R3</t>
  </si>
  <si>
    <t>.</t>
  </si>
  <si>
    <t>R1</t>
  </si>
  <si>
    <t>W+A2+</t>
  </si>
  <si>
    <t>LRS2</t>
  </si>
  <si>
    <t>AW2</t>
  </si>
  <si>
    <t>AW2+</t>
  </si>
  <si>
    <t>WS2</t>
  </si>
  <si>
    <t>AW2-</t>
  </si>
  <si>
    <t>RL2-</t>
  </si>
  <si>
    <t>WS2-</t>
  </si>
  <si>
    <t>A2+</t>
  </si>
  <si>
    <t>R2-</t>
  </si>
  <si>
    <t>W24</t>
  </si>
  <si>
    <t>W2-</t>
  </si>
  <si>
    <t>TAJ02</t>
  </si>
  <si>
    <t>Hisor</t>
  </si>
  <si>
    <t>Seed Association of Tajikistan (SAT)</t>
  </si>
  <si>
    <t>Latif Murodov Seed Farm</t>
  </si>
  <si>
    <t>38°31'N</t>
  </si>
  <si>
    <t>68°35'E</t>
  </si>
  <si>
    <t>Growth Habit</t>
  </si>
  <si>
    <t>Grain Colour</t>
  </si>
  <si>
    <t>Spike Colour</t>
  </si>
  <si>
    <t>TUR07</t>
  </si>
  <si>
    <t>TUR13</t>
  </si>
  <si>
    <t>TUR09</t>
  </si>
  <si>
    <t>Glume</t>
  </si>
  <si>
    <t>IRAN-MASHAD</t>
  </si>
  <si>
    <t>Konya</t>
  </si>
  <si>
    <t>Bahri Dagdas R.I</t>
  </si>
  <si>
    <t>37°50'N</t>
  </si>
  <si>
    <t>32°40'E</t>
  </si>
  <si>
    <t>Eskisehir</t>
  </si>
  <si>
    <t>M.Cakmak, S. Belen</t>
  </si>
  <si>
    <t>39°50'N</t>
  </si>
  <si>
    <t>30°10'E</t>
  </si>
  <si>
    <t>Edirne</t>
  </si>
  <si>
    <t>Trakya Ari</t>
  </si>
  <si>
    <t>I. Ozturk</t>
  </si>
  <si>
    <t>41°40'N</t>
  </si>
  <si>
    <t>26°34'E</t>
  </si>
  <si>
    <t>Hosgeldy Agakishiyev</t>
  </si>
  <si>
    <r>
      <t xml:space="preserve">OVERALL </t>
    </r>
    <r>
      <rPr>
        <b/>
        <sz val="8"/>
        <color theme="1"/>
        <rFont val="Arial"/>
        <family val="2"/>
        <charset val="162"/>
      </rPr>
      <t>Except: LTU01;ZAF02</t>
    </r>
  </si>
  <si>
    <r>
      <t xml:space="preserve">OVERALL </t>
    </r>
    <r>
      <rPr>
        <b/>
        <sz val="8"/>
        <color theme="1"/>
        <rFont val="Arial"/>
        <family val="2"/>
        <charset val="162"/>
      </rPr>
      <t>Except: LTU01</t>
    </r>
  </si>
  <si>
    <t>TUR13*</t>
  </si>
  <si>
    <t>TUR07*</t>
  </si>
  <si>
    <t>TUR07;TUR13  2015 Datas</t>
  </si>
  <si>
    <t>TUR09*</t>
  </si>
  <si>
    <t>TUR09* 2015 Data</t>
  </si>
  <si>
    <t>N. Akcin; E. Donmez; S. Yazar; T. Sanal</t>
  </si>
  <si>
    <t>F.Ozdemir, E. Yakisir</t>
  </si>
  <si>
    <t>Transitional Zone Agricultural Research Institute</t>
  </si>
  <si>
    <t>48°16" 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</si>
</sst>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0.0"/>
  </numFmts>
  <fonts count="36" x14ac:knownFonts="1">
    <font>
      <sz val="11"/>
      <color theme="1"/>
      <name val="Calibri"/>
      <family val="2"/>
      <scheme val="minor"/>
    </font>
    <font>
      <b/>
      <sz val="9"/>
      <color theme="1"/>
      <name val="Arial"/>
      <family val="2"/>
      <charset val="162"/>
    </font>
    <font>
      <sz val="10"/>
      <name val="Arial"/>
      <family val="2"/>
      <charset val="204"/>
    </font>
    <font>
      <b/>
      <sz val="9"/>
      <name val="Arial"/>
      <family val="2"/>
      <charset val="162"/>
    </font>
    <font>
      <sz val="9"/>
      <color indexed="8"/>
      <name val="Arial"/>
      <family val="2"/>
      <charset val="162"/>
    </font>
    <font>
      <sz val="9"/>
      <name val="Arial"/>
      <family val="2"/>
      <charset val="162"/>
    </font>
    <font>
      <sz val="9"/>
      <color theme="1"/>
      <name val="Arial"/>
      <family val="2"/>
      <charset val="162"/>
    </font>
    <font>
      <sz val="9"/>
      <color rgb="FF000000"/>
      <name val="Arial"/>
      <family val="2"/>
      <charset val="162"/>
    </font>
    <font>
      <sz val="10"/>
      <name val="Arial"/>
      <family val="2"/>
      <charset val="162"/>
    </font>
    <font>
      <b/>
      <sz val="9"/>
      <color indexed="8"/>
      <name val="Arial"/>
      <family val="2"/>
      <charset val="162"/>
    </font>
    <font>
      <b/>
      <sz val="9"/>
      <color indexed="10"/>
      <name val="Arial"/>
      <family val="2"/>
      <charset val="162"/>
    </font>
    <font>
      <sz val="9"/>
      <color rgb="FFFF0000"/>
      <name val="Arial"/>
      <family val="2"/>
      <charset val="162"/>
    </font>
    <font>
      <sz val="11"/>
      <color theme="1"/>
      <name val="Calibri"/>
      <family val="2"/>
      <scheme val="minor"/>
    </font>
    <font>
      <sz val="10"/>
      <name val="Verdana"/>
      <family val="2"/>
      <charset val="162"/>
    </font>
    <font>
      <sz val="10"/>
      <name val="Arial"/>
      <family val="2"/>
    </font>
    <font>
      <b/>
      <sz val="9"/>
      <color rgb="FFFF0000"/>
      <name val="Arial"/>
      <family val="2"/>
      <charset val="162"/>
    </font>
    <font>
      <b/>
      <i/>
      <sz val="9"/>
      <color theme="1"/>
      <name val="Arial"/>
      <family val="2"/>
      <charset val="162"/>
    </font>
    <font>
      <sz val="9"/>
      <name val="Arial"/>
      <family val="2"/>
    </font>
    <font>
      <b/>
      <sz val="9"/>
      <name val="Arial"/>
      <family val="2"/>
    </font>
    <font>
      <sz val="9"/>
      <color indexed="8"/>
      <name val="Calibri"/>
      <family val="2"/>
    </font>
    <font>
      <sz val="9"/>
      <name val="Arial"/>
      <family val="2"/>
      <charset val="204"/>
    </font>
    <font>
      <b/>
      <sz val="9"/>
      <color rgb="FF222222"/>
      <name val="Arial"/>
      <family val="2"/>
      <charset val="204"/>
    </font>
    <font>
      <b/>
      <vertAlign val="superscript"/>
      <sz val="9"/>
      <color rgb="FF222222"/>
      <name val="Arial"/>
      <family val="2"/>
      <charset val="204"/>
    </font>
    <font>
      <b/>
      <sz val="9"/>
      <color theme="1"/>
      <name val="Arial"/>
      <family val="2"/>
      <charset val="204"/>
    </font>
    <font>
      <sz val="9"/>
      <color rgb="FF000000"/>
      <name val="Arial"/>
      <family val="2"/>
      <charset val="204"/>
    </font>
    <font>
      <sz val="9"/>
      <name val="Arial"/>
      <family val="2"/>
      <charset val="186"/>
    </font>
    <font>
      <sz val="8"/>
      <name val="Arial"/>
      <family val="2"/>
      <charset val="186"/>
    </font>
    <font>
      <sz val="9"/>
      <color indexed="8"/>
      <name val="Arial"/>
      <family val="2"/>
      <charset val="186"/>
    </font>
    <font>
      <sz val="9"/>
      <color indexed="8"/>
      <name val="Arial"/>
      <family val="2"/>
    </font>
    <font>
      <b/>
      <i/>
      <sz val="9"/>
      <name val="Arial"/>
      <family val="2"/>
    </font>
    <font>
      <b/>
      <sz val="9"/>
      <color theme="1"/>
      <name val="Arial"/>
      <family val="2"/>
    </font>
    <font>
      <sz val="9"/>
      <color theme="1"/>
      <name val="Arial"/>
      <family val="2"/>
    </font>
    <font>
      <sz val="9"/>
      <color rgb="FF000000"/>
      <name val="Arial"/>
      <family val="2"/>
    </font>
    <font>
      <b/>
      <sz val="8"/>
      <color theme="1"/>
      <name val="Arial"/>
      <family val="2"/>
      <charset val="162"/>
    </font>
    <font>
      <b/>
      <sz val="8"/>
      <name val="Arial"/>
      <family val="2"/>
      <charset val="162"/>
    </font>
    <font>
      <sz val="10"/>
      <color indexed="8"/>
      <name val="MS Sans Serif"/>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9">
    <xf numFmtId="0" fontId="0" fillId="0" borderId="0"/>
    <xf numFmtId="0" fontId="2" fillId="0" borderId="0"/>
    <xf numFmtId="0" fontId="8" fillId="0" borderId="0"/>
    <xf numFmtId="0" fontId="12" fillId="0" borderId="0"/>
    <xf numFmtId="0" fontId="13" fillId="0" borderId="0"/>
    <xf numFmtId="0" fontId="14" fillId="0" borderId="0"/>
    <xf numFmtId="0" fontId="2" fillId="0" borderId="0"/>
    <xf numFmtId="0" fontId="8" fillId="0" borderId="0"/>
    <xf numFmtId="0" fontId="35" fillId="0" borderId="0"/>
  </cellStyleXfs>
  <cellXfs count="571">
    <xf numFmtId="0" fontId="0" fillId="0" borderId="0" xfId="0"/>
    <xf numFmtId="0" fontId="4" fillId="0" borderId="0" xfId="1" applyFont="1" applyFill="1" applyBorder="1"/>
    <xf numFmtId="0" fontId="5" fillId="0" borderId="0" xfId="0" applyFont="1" applyFill="1" applyBorder="1" applyAlignment="1">
      <alignment horizontal="left"/>
    </xf>
    <xf numFmtId="0" fontId="5" fillId="0" borderId="0" xfId="1" applyFont="1" applyFill="1" applyBorder="1" applyAlignment="1">
      <alignment horizontal="left"/>
    </xf>
    <xf numFmtId="0" fontId="4" fillId="0" borderId="0" xfId="0" applyFont="1" applyFill="1" applyBorder="1" applyAlignment="1">
      <alignment horizontal="left"/>
    </xf>
    <xf numFmtId="0" fontId="4" fillId="0" borderId="0" xfId="0" applyFont="1" applyFill="1" applyBorder="1" applyAlignment="1">
      <alignment horizontal="left" vertical="center"/>
    </xf>
    <xf numFmtId="0" fontId="5" fillId="0" borderId="0" xfId="0" applyFont="1" applyFill="1" applyBorder="1" applyAlignment="1"/>
    <xf numFmtId="0" fontId="5" fillId="0" borderId="0" xfId="1" applyFont="1" applyFill="1" applyBorder="1" applyAlignment="1">
      <alignment horizontal="left" vertical="center"/>
    </xf>
    <xf numFmtId="0" fontId="5" fillId="0" borderId="0" xfId="2" applyFont="1" applyFill="1" applyBorder="1" applyAlignment="1">
      <alignment horizontal="left"/>
    </xf>
    <xf numFmtId="0" fontId="6" fillId="0" borderId="0" xfId="0" applyFont="1" applyFill="1" applyBorder="1"/>
    <xf numFmtId="0" fontId="6" fillId="0" borderId="0" xfId="0" applyFont="1"/>
    <xf numFmtId="0" fontId="5" fillId="0" borderId="0" xfId="1" applyFont="1" applyFill="1" applyBorder="1"/>
    <xf numFmtId="0" fontId="4" fillId="0" borderId="0" xfId="0" applyFont="1" applyFill="1" applyBorder="1"/>
    <xf numFmtId="1" fontId="5" fillId="0" borderId="0" xfId="1" applyNumberFormat="1" applyFont="1" applyFill="1" applyBorder="1"/>
    <xf numFmtId="0" fontId="6" fillId="0" borderId="0" xfId="0" applyFont="1" applyAlignment="1">
      <alignment horizontal="center"/>
    </xf>
    <xf numFmtId="0" fontId="1" fillId="0" borderId="0" xfId="0" applyFont="1" applyAlignment="1">
      <alignment vertical="center"/>
    </xf>
    <xf numFmtId="0" fontId="1" fillId="0" borderId="2" xfId="0" applyFont="1" applyFill="1" applyBorder="1"/>
    <xf numFmtId="0" fontId="3" fillId="0" borderId="3" xfId="0" applyFont="1" applyFill="1" applyBorder="1" applyAlignment="1">
      <alignment horizontal="left"/>
    </xf>
    <xf numFmtId="0" fontId="3" fillId="0" borderId="4" xfId="1" applyFont="1" applyFill="1" applyBorder="1" applyAlignment="1">
      <alignment horizontal="left"/>
    </xf>
    <xf numFmtId="0" fontId="6" fillId="0" borderId="5" xfId="0" applyFont="1" applyFill="1" applyBorder="1"/>
    <xf numFmtId="0" fontId="5" fillId="0" borderId="6" xfId="0" applyFont="1" applyFill="1" applyBorder="1" applyAlignment="1"/>
    <xf numFmtId="0" fontId="5" fillId="0" borderId="6" xfId="1" applyFont="1" applyFill="1" applyBorder="1"/>
    <xf numFmtId="0" fontId="7" fillId="0" borderId="0" xfId="0" applyFont="1" applyFill="1" applyBorder="1"/>
    <xf numFmtId="0" fontId="6" fillId="0" borderId="6" xfId="0" applyFont="1" applyFill="1" applyBorder="1"/>
    <xf numFmtId="0" fontId="5" fillId="0" borderId="0" xfId="0" applyFont="1" applyFill="1" applyBorder="1" applyAlignment="1">
      <alignment horizontal="left" vertical="center"/>
    </xf>
    <xf numFmtId="0" fontId="5" fillId="0" borderId="0" xfId="1" applyFont="1" applyFill="1" applyBorder="1" applyAlignment="1">
      <alignment vertical="center"/>
    </xf>
    <xf numFmtId="0" fontId="6" fillId="0" borderId="0" xfId="0" applyFont="1" applyFill="1" applyBorder="1" applyAlignment="1"/>
    <xf numFmtId="0" fontId="5" fillId="0" borderId="6" xfId="0" applyFont="1" applyFill="1" applyBorder="1" applyAlignment="1">
      <alignment horizontal="left" vertical="center"/>
    </xf>
    <xf numFmtId="0" fontId="5" fillId="0" borderId="0" xfId="0" applyFont="1" applyFill="1" applyBorder="1"/>
    <xf numFmtId="0" fontId="6" fillId="0" borderId="0" xfId="0" applyFont="1" applyFill="1" applyBorder="1" applyAlignment="1">
      <alignment horizontal="left" vertical="center"/>
    </xf>
    <xf numFmtId="0" fontId="6" fillId="0" borderId="7" xfId="0" applyFont="1" applyFill="1" applyBorder="1"/>
    <xf numFmtId="0" fontId="6" fillId="0" borderId="8" xfId="0" applyFont="1" applyFill="1" applyBorder="1"/>
    <xf numFmtId="0" fontId="6" fillId="0" borderId="9" xfId="0" applyFont="1" applyFill="1" applyBorder="1"/>
    <xf numFmtId="0" fontId="6" fillId="0" borderId="8" xfId="0" applyFont="1" applyFill="1" applyBorder="1" applyAlignment="1">
      <alignment vertical="center"/>
    </xf>
    <xf numFmtId="0" fontId="1" fillId="0" borderId="4" xfId="0" applyFont="1" applyFill="1" applyBorder="1" applyAlignment="1">
      <alignment horizontal="center"/>
    </xf>
    <xf numFmtId="0" fontId="1" fillId="0" borderId="6" xfId="0" applyFont="1" applyFill="1" applyBorder="1"/>
    <xf numFmtId="0" fontId="6" fillId="0" borderId="6" xfId="0" applyFont="1" applyFill="1" applyBorder="1" applyAlignment="1">
      <alignment horizontal="center"/>
    </xf>
    <xf numFmtId="0" fontId="5" fillId="0" borderId="6" xfId="0" applyFont="1" applyFill="1" applyBorder="1" applyAlignment="1">
      <alignment horizontal="center"/>
    </xf>
    <xf numFmtId="0" fontId="6" fillId="0" borderId="9" xfId="0" applyFont="1" applyFill="1" applyBorder="1" applyAlignment="1">
      <alignment horizontal="center"/>
    </xf>
    <xf numFmtId="0" fontId="3" fillId="0" borderId="10" xfId="0" applyFont="1" applyFill="1" applyBorder="1" applyAlignment="1"/>
    <xf numFmtId="0" fontId="4" fillId="0" borderId="11" xfId="1" applyFont="1" applyFill="1" applyBorder="1" applyAlignment="1">
      <alignment horizontal="left"/>
    </xf>
    <xf numFmtId="0" fontId="4" fillId="0" borderId="11" xfId="1" applyFont="1" applyFill="1" applyBorder="1" applyAlignment="1"/>
    <xf numFmtId="0" fontId="5" fillId="0" borderId="11" xfId="1" applyFont="1" applyFill="1" applyBorder="1" applyAlignment="1"/>
    <xf numFmtId="0" fontId="5" fillId="0" borderId="11" xfId="1" applyFont="1" applyFill="1" applyBorder="1" applyAlignment="1" applyProtection="1"/>
    <xf numFmtId="0" fontId="4" fillId="0" borderId="11" xfId="0" applyFont="1" applyFill="1" applyBorder="1" applyAlignment="1"/>
    <xf numFmtId="0" fontId="5" fillId="0" borderId="11" xfId="0" applyFont="1" applyFill="1" applyBorder="1" applyAlignment="1"/>
    <xf numFmtId="0" fontId="5" fillId="0" borderId="11" xfId="0" applyFont="1" applyFill="1" applyBorder="1" applyAlignment="1">
      <alignment vertical="center"/>
    </xf>
    <xf numFmtId="0" fontId="5" fillId="0" borderId="11" xfId="0" applyFont="1" applyFill="1" applyBorder="1" applyAlignment="1">
      <alignment horizontal="center" vertical="center"/>
    </xf>
    <xf numFmtId="0" fontId="5" fillId="0" borderId="11" xfId="1" applyFont="1" applyFill="1" applyBorder="1" applyAlignment="1">
      <alignment vertical="center"/>
    </xf>
    <xf numFmtId="0" fontId="6" fillId="0" borderId="11" xfId="0" applyFont="1" applyFill="1" applyBorder="1" applyAlignment="1"/>
    <xf numFmtId="0" fontId="5" fillId="0" borderId="11" xfId="1" applyFont="1" applyFill="1" applyBorder="1" applyAlignment="1" applyProtection="1">
      <alignment vertical="center"/>
    </xf>
    <xf numFmtId="0" fontId="6" fillId="0" borderId="12" xfId="0" applyFont="1" applyFill="1" applyBorder="1" applyAlignment="1"/>
    <xf numFmtId="0" fontId="3" fillId="0" borderId="10" xfId="0" applyFont="1" applyFill="1" applyBorder="1" applyAlignment="1">
      <alignment horizontal="left"/>
    </xf>
    <xf numFmtId="0" fontId="5" fillId="0" borderId="11" xfId="0" applyFont="1" applyFill="1" applyBorder="1" applyAlignment="1">
      <alignment horizontal="left"/>
    </xf>
    <xf numFmtId="1" fontId="5" fillId="0" borderId="11" xfId="1" applyNumberFormat="1" applyFont="1" applyFill="1" applyBorder="1" applyAlignment="1">
      <alignment horizontal="left"/>
    </xf>
    <xf numFmtId="0" fontId="5" fillId="0" borderId="11" xfId="1" applyFont="1" applyFill="1" applyBorder="1" applyAlignment="1" applyProtection="1">
      <alignment horizontal="left"/>
    </xf>
    <xf numFmtId="0" fontId="4" fillId="0" borderId="11" xfId="0" applyFont="1" applyFill="1" applyBorder="1" applyAlignment="1">
      <alignment horizontal="left"/>
    </xf>
    <xf numFmtId="0" fontId="4" fillId="0" borderId="11" xfId="0" applyFont="1" applyFill="1" applyBorder="1" applyAlignment="1">
      <alignment horizontal="left" vertical="center"/>
    </xf>
    <xf numFmtId="0" fontId="5" fillId="0" borderId="11" xfId="1" applyFont="1" applyFill="1" applyBorder="1" applyAlignment="1">
      <alignment horizontal="left" vertical="center"/>
    </xf>
    <xf numFmtId="0" fontId="5" fillId="0" borderId="11" xfId="0" applyFont="1" applyFill="1" applyBorder="1" applyAlignment="1">
      <alignment horizontal="left" vertical="center"/>
    </xf>
    <xf numFmtId="0" fontId="6" fillId="0" borderId="11" xfId="0" applyFont="1" applyFill="1" applyBorder="1" applyAlignment="1">
      <alignment horizontal="left"/>
    </xf>
    <xf numFmtId="0" fontId="5" fillId="0" borderId="11" xfId="2" applyFont="1" applyFill="1" applyBorder="1" applyAlignment="1">
      <alignment horizontal="left"/>
    </xf>
    <xf numFmtId="0" fontId="6" fillId="0" borderId="12" xfId="0" applyFont="1" applyFill="1" applyBorder="1" applyAlignment="1">
      <alignment horizontal="left"/>
    </xf>
    <xf numFmtId="0" fontId="1" fillId="0" borderId="10" xfId="0" applyFont="1" applyFill="1" applyBorder="1"/>
    <xf numFmtId="0" fontId="5" fillId="0" borderId="11" xfId="0" applyFont="1" applyFill="1" applyBorder="1" applyAlignment="1">
      <alignment horizontal="center"/>
    </xf>
    <xf numFmtId="0" fontId="5" fillId="0" borderId="12" xfId="0" applyFont="1" applyFill="1" applyBorder="1" applyAlignment="1">
      <alignment horizontal="center"/>
    </xf>
    <xf numFmtId="0" fontId="3" fillId="0" borderId="2" xfId="1" applyFont="1" applyFill="1" applyBorder="1" applyAlignment="1">
      <alignment horizontal="center"/>
    </xf>
    <xf numFmtId="164" fontId="4" fillId="0" borderId="5" xfId="1" applyNumberFormat="1" applyFont="1" applyFill="1" applyBorder="1" applyAlignment="1">
      <alignment horizontal="center"/>
    </xf>
    <xf numFmtId="0" fontId="5" fillId="0" borderId="5" xfId="0" applyFont="1" applyFill="1" applyBorder="1" applyAlignment="1">
      <alignment horizontal="center"/>
    </xf>
    <xf numFmtId="164" fontId="5" fillId="0" borderId="5" xfId="1" applyNumberFormat="1" applyFont="1" applyFill="1" applyBorder="1" applyAlignment="1">
      <alignment horizontal="center"/>
    </xf>
    <xf numFmtId="0" fontId="4" fillId="0" borderId="5" xfId="0" applyFont="1" applyFill="1" applyBorder="1" applyAlignment="1">
      <alignment horizontal="center"/>
    </xf>
    <xf numFmtId="164" fontId="5" fillId="0" borderId="7" xfId="1" applyNumberFormat="1" applyFont="1" applyFill="1" applyBorder="1" applyAlignment="1">
      <alignment horizontal="center"/>
    </xf>
    <xf numFmtId="0" fontId="6" fillId="0" borderId="2" xfId="0" applyFont="1" applyFill="1" applyBorder="1"/>
    <xf numFmtId="0" fontId="5" fillId="0" borderId="2" xfId="0" applyFont="1" applyFill="1" applyBorder="1" applyAlignment="1">
      <alignment horizontal="center"/>
    </xf>
    <xf numFmtId="0" fontId="5" fillId="0" borderId="10" xfId="0" applyFont="1" applyFill="1" applyBorder="1" applyAlignment="1">
      <alignment horizontal="center"/>
    </xf>
    <xf numFmtId="0" fontId="4" fillId="0" borderId="3" xfId="0" applyFont="1" applyFill="1" applyBorder="1"/>
    <xf numFmtId="0" fontId="5" fillId="0" borderId="10" xfId="0" applyFont="1" applyFill="1" applyBorder="1" applyAlignment="1">
      <alignment horizontal="left"/>
    </xf>
    <xf numFmtId="0" fontId="5" fillId="0" borderId="3" xfId="1" applyFont="1" applyFill="1" applyBorder="1" applyAlignment="1">
      <alignment horizontal="left"/>
    </xf>
    <xf numFmtId="0" fontId="5" fillId="0" borderId="10" xfId="1" applyFont="1" applyFill="1" applyBorder="1" applyAlignment="1"/>
    <xf numFmtId="0" fontId="5" fillId="0" borderId="4" xfId="1" applyFont="1" applyFill="1" applyBorder="1"/>
    <xf numFmtId="0" fontId="6" fillId="0" borderId="4" xfId="0" applyFont="1" applyFill="1" applyBorder="1" applyAlignment="1">
      <alignment horizontal="center"/>
    </xf>
    <xf numFmtId="0" fontId="5" fillId="0" borderId="7" xfId="0" applyFont="1" applyFill="1" applyBorder="1" applyAlignment="1">
      <alignment horizontal="center"/>
    </xf>
    <xf numFmtId="0" fontId="4" fillId="0" borderId="8" xfId="0" applyFont="1" applyFill="1" applyBorder="1"/>
    <xf numFmtId="0" fontId="4" fillId="0" borderId="12" xfId="0" applyFont="1" applyFill="1" applyBorder="1" applyAlignment="1">
      <alignment horizontal="left"/>
    </xf>
    <xf numFmtId="0" fontId="4" fillId="0" borderId="8" xfId="0" applyFont="1" applyFill="1" applyBorder="1" applyAlignment="1">
      <alignment horizontal="left"/>
    </xf>
    <xf numFmtId="0" fontId="4" fillId="0" borderId="12" xfId="0" applyFont="1" applyFill="1" applyBorder="1" applyAlignment="1"/>
    <xf numFmtId="0" fontId="5" fillId="0" borderId="9" xfId="1" applyFont="1" applyFill="1" applyBorder="1"/>
    <xf numFmtId="0" fontId="4" fillId="0" borderId="10" xfId="0" applyFont="1" applyFill="1" applyBorder="1" applyAlignment="1">
      <alignment horizontal="left"/>
    </xf>
    <xf numFmtId="0" fontId="4" fillId="0" borderId="10" xfId="0" applyFont="1" applyFill="1" applyBorder="1" applyAlignment="1"/>
    <xf numFmtId="164" fontId="4" fillId="0" borderId="7" xfId="1" applyNumberFormat="1" applyFont="1" applyFill="1" applyBorder="1" applyAlignment="1">
      <alignment horizontal="center"/>
    </xf>
    <xf numFmtId="0" fontId="4" fillId="0" borderId="8" xfId="1" applyFont="1" applyFill="1" applyBorder="1"/>
    <xf numFmtId="0" fontId="4" fillId="0" borderId="12" xfId="1" applyFont="1" applyFill="1" applyBorder="1" applyAlignment="1">
      <alignment horizontal="left"/>
    </xf>
    <xf numFmtId="0" fontId="7" fillId="0" borderId="3" xfId="0" applyFont="1" applyFill="1" applyBorder="1"/>
    <xf numFmtId="0" fontId="5" fillId="0" borderId="10" xfId="1" applyFont="1" applyFill="1" applyBorder="1" applyAlignment="1">
      <alignment horizontal="left" vertical="center"/>
    </xf>
    <xf numFmtId="0" fontId="5" fillId="0" borderId="3" xfId="1" applyFont="1" applyFill="1" applyBorder="1" applyAlignment="1">
      <alignment horizontal="left" vertical="center"/>
    </xf>
    <xf numFmtId="0" fontId="5" fillId="0" borderId="10" xfId="0" applyFont="1" applyFill="1" applyBorder="1" applyAlignment="1">
      <alignment vertical="center"/>
    </xf>
    <xf numFmtId="0" fontId="6" fillId="0" borderId="4" xfId="0" applyFont="1" applyFill="1" applyBorder="1"/>
    <xf numFmtId="0" fontId="5" fillId="0" borderId="4" xfId="0" applyFont="1" applyFill="1" applyBorder="1" applyAlignment="1">
      <alignment horizontal="center"/>
    </xf>
    <xf numFmtId="0" fontId="7" fillId="0" borderId="8" xfId="0" applyFont="1" applyFill="1" applyBorder="1"/>
    <xf numFmtId="0" fontId="5" fillId="0" borderId="12" xfId="1" applyFont="1" applyFill="1" applyBorder="1" applyAlignment="1">
      <alignment horizontal="left" vertical="center"/>
    </xf>
    <xf numFmtId="0" fontId="5" fillId="0" borderId="8" xfId="1" applyFont="1" applyFill="1" applyBorder="1" applyAlignment="1">
      <alignment horizontal="left" vertical="center"/>
    </xf>
    <xf numFmtId="0" fontId="5" fillId="0" borderId="12" xfId="0" applyFont="1" applyFill="1" applyBorder="1" applyAlignment="1">
      <alignment vertical="center"/>
    </xf>
    <xf numFmtId="0" fontId="5" fillId="0" borderId="9" xfId="0" applyFont="1" applyFill="1" applyBorder="1" applyAlignment="1">
      <alignment horizontal="center"/>
    </xf>
    <xf numFmtId="0" fontId="5" fillId="0" borderId="10" xfId="0" applyFont="1" applyFill="1" applyBorder="1" applyAlignment="1">
      <alignment horizontal="left"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8" xfId="0" applyFont="1" applyFill="1" applyBorder="1" applyAlignment="1">
      <alignment horizontal="left" vertical="center"/>
    </xf>
    <xf numFmtId="0" fontId="5" fillId="0" borderId="12" xfId="0" applyFont="1" applyFill="1" applyBorder="1" applyAlignment="1">
      <alignment horizontal="left" vertical="center"/>
    </xf>
    <xf numFmtId="0" fontId="5" fillId="0" borderId="9" xfId="0" applyFont="1" applyFill="1" applyBorder="1" applyAlignment="1">
      <alignment horizontal="left" vertical="center"/>
    </xf>
    <xf numFmtId="0" fontId="5" fillId="0" borderId="10" xfId="1" applyFont="1" applyFill="1" applyBorder="1" applyAlignment="1" applyProtection="1">
      <alignment vertical="center"/>
    </xf>
    <xf numFmtId="0" fontId="5" fillId="0" borderId="8" xfId="2" applyFont="1" applyFill="1" applyBorder="1" applyAlignment="1">
      <alignment horizontal="left"/>
    </xf>
    <xf numFmtId="0" fontId="5" fillId="0" borderId="12" xfId="2" applyFont="1" applyFill="1" applyBorder="1" applyAlignment="1">
      <alignment horizontal="left"/>
    </xf>
    <xf numFmtId="0" fontId="5" fillId="0" borderId="12" xfId="0" applyFont="1" applyFill="1" applyBorder="1" applyAlignment="1"/>
    <xf numFmtId="0" fontId="5" fillId="0" borderId="3" xfId="2" applyFont="1" applyFill="1" applyBorder="1" applyAlignment="1">
      <alignment horizontal="left"/>
    </xf>
    <xf numFmtId="0" fontId="5" fillId="0" borderId="10" xfId="2" applyFont="1" applyFill="1" applyBorder="1" applyAlignment="1">
      <alignment horizontal="left"/>
    </xf>
    <xf numFmtId="0" fontId="6" fillId="0" borderId="3" xfId="0" applyFont="1" applyFill="1" applyBorder="1"/>
    <xf numFmtId="0" fontId="5" fillId="0" borderId="10" xfId="0" applyFont="1" applyFill="1" applyBorder="1" applyAlignment="1"/>
    <xf numFmtId="0" fontId="6" fillId="0" borderId="3" xfId="0" applyFont="1" applyFill="1" applyBorder="1" applyAlignment="1">
      <alignment horizontal="left" vertical="center"/>
    </xf>
    <xf numFmtId="0" fontId="6" fillId="0" borderId="10" xfId="0" applyFont="1" applyFill="1" applyBorder="1" applyAlignment="1">
      <alignment horizontal="left"/>
    </xf>
    <xf numFmtId="0" fontId="6" fillId="0" borderId="10" xfId="0" applyFont="1" applyFill="1" applyBorder="1" applyAlignment="1"/>
    <xf numFmtId="0" fontId="1" fillId="0" borderId="10" xfId="0" applyFont="1" applyBorder="1" applyAlignment="1">
      <alignment horizontal="center"/>
    </xf>
    <xf numFmtId="0" fontId="1" fillId="0" borderId="0" xfId="0" applyFont="1"/>
    <xf numFmtId="0" fontId="6" fillId="0" borderId="10"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1" fillId="0" borderId="1" xfId="0" applyFont="1" applyFill="1" applyBorder="1"/>
    <xf numFmtId="0" fontId="3" fillId="0" borderId="13" xfId="0" applyFont="1" applyFill="1" applyBorder="1" applyAlignment="1">
      <alignment horizontal="left"/>
    </xf>
    <xf numFmtId="0" fontId="9" fillId="0" borderId="2" xfId="0" applyFont="1" applyFill="1" applyBorder="1" applyAlignment="1">
      <alignment horizontal="center"/>
    </xf>
    <xf numFmtId="0" fontId="10" fillId="0" borderId="4" xfId="0" applyFont="1" applyFill="1" applyBorder="1" applyAlignment="1">
      <alignment horizontal="center"/>
    </xf>
    <xf numFmtId="0" fontId="1" fillId="0" borderId="0" xfId="0" applyFont="1" applyAlignment="1">
      <alignment horizontal="center"/>
    </xf>
    <xf numFmtId="0" fontId="6" fillId="0" borderId="2" xfId="0" applyFont="1" applyBorder="1" applyAlignment="1">
      <alignment horizontal="center"/>
    </xf>
    <xf numFmtId="0" fontId="6" fillId="0" borderId="5" xfId="0" applyFont="1" applyBorder="1" applyAlignment="1">
      <alignment horizontal="center"/>
    </xf>
    <xf numFmtId="0" fontId="6" fillId="0" borderId="7" xfId="0" applyFont="1" applyBorder="1" applyAlignment="1">
      <alignment horizontal="center"/>
    </xf>
    <xf numFmtId="0" fontId="1" fillId="0" borderId="2" xfId="0" applyFont="1" applyBorder="1" applyAlignment="1">
      <alignment horizontal="center"/>
    </xf>
    <xf numFmtId="0" fontId="1" fillId="0" borderId="4" xfId="0" applyFont="1" applyBorder="1"/>
    <xf numFmtId="0" fontId="9" fillId="0" borderId="14" xfId="0" applyFont="1" applyFill="1" applyBorder="1" applyAlignment="1">
      <alignment horizontal="center"/>
    </xf>
    <xf numFmtId="0" fontId="10" fillId="0" borderId="13" xfId="0" applyFont="1" applyFill="1" applyBorder="1" applyAlignment="1">
      <alignment horizontal="center"/>
    </xf>
    <xf numFmtId="0" fontId="11" fillId="0" borderId="4" xfId="0" applyFont="1" applyBorder="1" applyAlignment="1">
      <alignment horizontal="center"/>
    </xf>
    <xf numFmtId="0" fontId="11" fillId="0" borderId="6" xfId="0" applyFont="1" applyBorder="1" applyAlignment="1">
      <alignment horizontal="center"/>
    </xf>
    <xf numFmtId="0" fontId="11" fillId="0" borderId="9" xfId="0" applyFont="1" applyBorder="1" applyAlignment="1">
      <alignment horizontal="center"/>
    </xf>
    <xf numFmtId="0" fontId="1" fillId="0" borderId="5" xfId="0" applyFont="1" applyBorder="1"/>
    <xf numFmtId="0" fontId="1" fillId="0" borderId="10" xfId="0" applyFont="1" applyBorder="1"/>
    <xf numFmtId="0" fontId="3" fillId="0" borderId="2" xfId="0" applyFont="1" applyBorder="1" applyAlignment="1">
      <alignment horizontal="center"/>
    </xf>
    <xf numFmtId="0" fontId="10" fillId="0" borderId="4" xfId="0" applyFont="1" applyBorder="1" applyAlignment="1">
      <alignment horizontal="center"/>
    </xf>
    <xf numFmtId="165" fontId="6" fillId="0" borderId="2" xfId="0" quotePrefix="1" applyNumberFormat="1" applyFont="1" applyBorder="1" applyAlignment="1">
      <alignment horizontal="center"/>
    </xf>
    <xf numFmtId="165" fontId="6" fillId="0" borderId="5" xfId="0" quotePrefix="1" applyNumberFormat="1" applyFont="1" applyBorder="1" applyAlignment="1">
      <alignment horizontal="center"/>
    </xf>
    <xf numFmtId="165" fontId="6" fillId="0" borderId="7" xfId="0" quotePrefix="1" applyNumberFormat="1" applyFont="1" applyBorder="1" applyAlignment="1">
      <alignment horizontal="center"/>
    </xf>
    <xf numFmtId="0" fontId="1" fillId="0" borderId="1" xfId="0" applyFont="1" applyBorder="1" applyAlignment="1">
      <alignment horizontal="center"/>
    </xf>
    <xf numFmtId="0" fontId="1" fillId="0" borderId="1" xfId="0" applyFont="1" applyBorder="1"/>
    <xf numFmtId="0" fontId="6" fillId="0" borderId="0"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6" fillId="0" borderId="6" xfId="0" applyFont="1" applyBorder="1" applyAlignment="1">
      <alignment horizontal="center"/>
    </xf>
    <xf numFmtId="0" fontId="6" fillId="0" borderId="8" xfId="0" applyFont="1" applyBorder="1" applyAlignment="1">
      <alignment horizontal="center"/>
    </xf>
    <xf numFmtId="0" fontId="6" fillId="0" borderId="9" xfId="0" applyFont="1" applyBorder="1" applyAlignment="1">
      <alignment horizontal="center"/>
    </xf>
    <xf numFmtId="165" fontId="6" fillId="0" borderId="4" xfId="0" applyNumberFormat="1" applyFont="1" applyBorder="1" applyAlignment="1">
      <alignment horizontal="center"/>
    </xf>
    <xf numFmtId="165" fontId="6" fillId="0" borderId="6" xfId="0" applyNumberFormat="1" applyFont="1" applyBorder="1" applyAlignment="1">
      <alignment horizontal="center"/>
    </xf>
    <xf numFmtId="165" fontId="6" fillId="0" borderId="9" xfId="0" applyNumberFormat="1" applyFont="1" applyBorder="1" applyAlignment="1">
      <alignment horizontal="center"/>
    </xf>
    <xf numFmtId="0" fontId="1" fillId="0" borderId="10" xfId="0" applyFont="1" applyBorder="1" applyAlignment="1">
      <alignment horizontal="left"/>
    </xf>
    <xf numFmtId="0" fontId="1" fillId="0" borderId="1" xfId="0" applyFont="1" applyBorder="1" applyAlignment="1">
      <alignment horizontal="left"/>
    </xf>
    <xf numFmtId="0" fontId="1" fillId="0" borderId="10" xfId="3" applyFont="1" applyBorder="1" applyAlignment="1">
      <alignment horizontal="left"/>
    </xf>
    <xf numFmtId="0" fontId="9" fillId="0" borderId="0" xfId="0" applyFont="1" applyFill="1" applyAlignment="1">
      <alignment horizontal="left" vertical="center"/>
    </xf>
    <xf numFmtId="0" fontId="4" fillId="0" borderId="0" xfId="0" applyFont="1" applyFill="1" applyBorder="1" applyAlignment="1">
      <alignment horizontal="center" vertical="center"/>
    </xf>
    <xf numFmtId="0" fontId="3" fillId="0" borderId="1" xfId="4" applyFont="1" applyFill="1" applyBorder="1" applyAlignment="1">
      <alignment horizontal="left" vertical="center"/>
    </xf>
    <xf numFmtId="0" fontId="3" fillId="0" borderId="1" xfId="4" applyFont="1" applyFill="1" applyBorder="1" applyAlignment="1">
      <alignment horizontal="center" vertical="center"/>
    </xf>
    <xf numFmtId="0" fontId="3" fillId="0" borderId="0" xfId="4" applyFont="1" applyFill="1" applyBorder="1" applyAlignment="1">
      <alignment horizontal="left" vertical="center"/>
    </xf>
    <xf numFmtId="0" fontId="5" fillId="0" borderId="1" xfId="4" applyFont="1" applyFill="1" applyBorder="1" applyAlignment="1">
      <alignment horizontal="left" vertical="center"/>
    </xf>
    <xf numFmtId="0" fontId="4" fillId="0" borderId="1" xfId="0" applyFont="1" applyFill="1" applyBorder="1" applyAlignment="1">
      <alignment horizontal="left" vertical="center"/>
    </xf>
    <xf numFmtId="0" fontId="5" fillId="0" borderId="1" xfId="4" applyFont="1" applyFill="1" applyBorder="1" applyAlignment="1">
      <alignment horizontal="center" vertical="center"/>
    </xf>
    <xf numFmtId="0" fontId="3" fillId="0" borderId="1" xfId="5" applyFont="1" applyFill="1" applyBorder="1" applyAlignment="1">
      <alignment horizontal="left" vertical="center"/>
    </xf>
    <xf numFmtId="0" fontId="5" fillId="0" borderId="1" xfId="5" applyFont="1" applyFill="1" applyBorder="1" applyAlignment="1">
      <alignment horizontal="left" vertical="center"/>
    </xf>
    <xf numFmtId="0" fontId="5" fillId="0" borderId="1" xfId="1" applyFont="1" applyFill="1" applyBorder="1" applyAlignment="1">
      <alignment horizontal="left" vertical="center"/>
    </xf>
    <xf numFmtId="0" fontId="5" fillId="0" borderId="1" xfId="5" applyFont="1" applyFill="1" applyBorder="1" applyAlignment="1">
      <alignment horizontal="center" vertical="center"/>
    </xf>
    <xf numFmtId="0" fontId="5" fillId="0" borderId="13" xfId="5" applyFont="1" applyFill="1" applyBorder="1" applyAlignment="1">
      <alignment horizontal="center" vertical="center"/>
    </xf>
    <xf numFmtId="0" fontId="5" fillId="0" borderId="0" xfId="0" applyFont="1" applyBorder="1" applyAlignment="1">
      <alignment horizontal="center"/>
    </xf>
    <xf numFmtId="1" fontId="5" fillId="0" borderId="0" xfId="0" applyNumberFormat="1" applyFont="1" applyBorder="1" applyAlignment="1">
      <alignment horizontal="center"/>
    </xf>
    <xf numFmtId="0" fontId="5" fillId="0" borderId="1" xfId="4" applyFont="1" applyFill="1" applyBorder="1" applyAlignment="1">
      <alignment horizontal="center"/>
    </xf>
    <xf numFmtId="0" fontId="3" fillId="0" borderId="1" xfId="4" applyFont="1" applyFill="1" applyBorder="1" applyAlignment="1">
      <alignment horizontal="left"/>
    </xf>
    <xf numFmtId="0" fontId="5" fillId="0" borderId="1" xfId="4" applyFont="1" applyFill="1" applyBorder="1" applyAlignment="1">
      <alignment horizontal="left"/>
    </xf>
    <xf numFmtId="0" fontId="3" fillId="0" borderId="0" xfId="4" applyFont="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center"/>
    </xf>
    <xf numFmtId="1" fontId="5" fillId="0" borderId="0" xfId="0" applyNumberFormat="1" applyFont="1" applyBorder="1" applyAlignment="1">
      <alignment horizontal="left"/>
    </xf>
    <xf numFmtId="0" fontId="1" fillId="0" borderId="2" xfId="0" applyFont="1" applyBorder="1"/>
    <xf numFmtId="0" fontId="11" fillId="0" borderId="3" xfId="0" applyFont="1" applyBorder="1" applyAlignment="1">
      <alignment horizontal="center"/>
    </xf>
    <xf numFmtId="0" fontId="11" fillId="0" borderId="0" xfId="0" applyFont="1" applyBorder="1" applyAlignment="1">
      <alignment horizontal="center"/>
    </xf>
    <xf numFmtId="0" fontId="11" fillId="0" borderId="8" xfId="0" applyFont="1" applyBorder="1" applyAlignment="1">
      <alignment horizontal="center"/>
    </xf>
    <xf numFmtId="0" fontId="1" fillId="0" borderId="3" xfId="0" applyFont="1" applyBorder="1"/>
    <xf numFmtId="0" fontId="3" fillId="0" borderId="2" xfId="0" applyFont="1" applyFill="1" applyBorder="1" applyAlignment="1">
      <alignment horizontal="left"/>
    </xf>
    <xf numFmtId="0" fontId="3" fillId="0" borderId="3" xfId="4" applyFont="1" applyBorder="1" applyAlignment="1">
      <alignment horizontal="left"/>
    </xf>
    <xf numFmtId="0" fontId="15" fillId="0" borderId="4" xfId="0" applyFont="1" applyFill="1" applyBorder="1" applyAlignment="1">
      <alignment horizontal="left"/>
    </xf>
    <xf numFmtId="1" fontId="6" fillId="0" borderId="3" xfId="0" applyNumberFormat="1" applyFont="1" applyBorder="1" applyAlignment="1">
      <alignment horizontal="center"/>
    </xf>
    <xf numFmtId="1" fontId="6" fillId="0" borderId="0" xfId="0" applyNumberFormat="1" applyFont="1" applyBorder="1" applyAlignment="1">
      <alignment horizontal="center"/>
    </xf>
    <xf numFmtId="1" fontId="6" fillId="0" borderId="8" xfId="0" applyNumberFormat="1" applyFont="1" applyBorder="1" applyAlignment="1">
      <alignment horizontal="center"/>
    </xf>
    <xf numFmtId="0" fontId="1" fillId="0" borderId="0" xfId="0" applyFont="1" applyBorder="1"/>
    <xf numFmtId="0" fontId="1" fillId="0" borderId="6" xfId="0" applyFont="1" applyBorder="1"/>
    <xf numFmtId="0" fontId="3" fillId="0" borderId="14" xfId="0" applyFont="1" applyFill="1" applyBorder="1" applyAlignment="1">
      <alignment horizontal="left"/>
    </xf>
    <xf numFmtId="0" fontId="3" fillId="0" borderId="15" xfId="4" applyFont="1" applyBorder="1" applyAlignment="1">
      <alignment horizontal="left"/>
    </xf>
    <xf numFmtId="0" fontId="15" fillId="0" borderId="13" xfId="0" applyFont="1" applyFill="1" applyBorder="1" applyAlignment="1">
      <alignment horizontal="left"/>
    </xf>
    <xf numFmtId="0" fontId="6" fillId="0" borderId="2" xfId="0" applyFont="1" applyBorder="1" applyAlignment="1">
      <alignment horizontal="center" vertical="top" wrapText="1"/>
    </xf>
    <xf numFmtId="0" fontId="6" fillId="0" borderId="5" xfId="0" applyFont="1" applyBorder="1" applyAlignment="1">
      <alignment horizontal="center" vertical="top" wrapText="1"/>
    </xf>
    <xf numFmtId="0" fontId="6" fillId="0" borderId="7" xfId="0" applyFont="1" applyBorder="1" applyAlignment="1">
      <alignment horizontal="center" vertical="top" wrapText="1"/>
    </xf>
    <xf numFmtId="0" fontId="5" fillId="0" borderId="11" xfId="1" applyFont="1" applyBorder="1" applyAlignment="1">
      <alignment horizontal="center" wrapText="1"/>
    </xf>
    <xf numFmtId="0" fontId="6" fillId="0" borderId="2" xfId="0" applyFont="1" applyBorder="1" applyAlignment="1">
      <alignment horizontal="center" vertical="top"/>
    </xf>
    <xf numFmtId="0" fontId="6" fillId="0" borderId="5" xfId="0" applyFont="1" applyBorder="1" applyAlignment="1">
      <alignment horizontal="center" vertical="top"/>
    </xf>
    <xf numFmtId="0" fontId="6" fillId="0" borderId="7" xfId="0" applyFont="1" applyBorder="1" applyAlignment="1">
      <alignment horizontal="center" vertical="top"/>
    </xf>
    <xf numFmtId="0" fontId="5" fillId="0" borderId="10" xfId="1" applyFont="1" applyBorder="1" applyAlignment="1">
      <alignment horizontal="center" wrapText="1"/>
    </xf>
    <xf numFmtId="0" fontId="5" fillId="0" borderId="12" xfId="1" applyFont="1" applyBorder="1" applyAlignment="1">
      <alignment horizontal="center" wrapText="1"/>
    </xf>
    <xf numFmtId="0" fontId="5" fillId="0" borderId="0" xfId="1" applyFont="1" applyBorder="1" applyAlignment="1">
      <alignment horizontal="center"/>
    </xf>
    <xf numFmtId="0" fontId="16" fillId="0" borderId="0" xfId="0" applyFont="1"/>
    <xf numFmtId="0" fontId="10" fillId="0" borderId="0" xfId="0" applyFont="1" applyFill="1" applyBorder="1" applyAlignment="1">
      <alignment horizontal="center"/>
    </xf>
    <xf numFmtId="0" fontId="3" fillId="0" borderId="6" xfId="0" applyFont="1" applyBorder="1" applyAlignment="1">
      <alignment horizontal="left" wrapText="1"/>
    </xf>
    <xf numFmtId="0" fontId="3" fillId="0" borderId="9" xfId="0" applyFont="1" applyBorder="1" applyAlignment="1">
      <alignment horizontal="left" wrapText="1"/>
    </xf>
    <xf numFmtId="0" fontId="5" fillId="0" borderId="0" xfId="0" applyFont="1" applyFill="1" applyBorder="1" applyAlignment="1">
      <alignment horizontal="center"/>
    </xf>
    <xf numFmtId="0" fontId="3" fillId="0" borderId="6" xfId="0" applyFont="1" applyBorder="1" applyAlignment="1">
      <alignment vertical="top"/>
    </xf>
    <xf numFmtId="0" fontId="1" fillId="0" borderId="0" xfId="0" applyFont="1" applyBorder="1" applyAlignment="1">
      <alignment horizontal="left"/>
    </xf>
    <xf numFmtId="1" fontId="6" fillId="0" borderId="2" xfId="0" applyNumberFormat="1" applyFont="1" applyBorder="1" applyAlignment="1">
      <alignment horizontal="center"/>
    </xf>
    <xf numFmtId="1" fontId="6" fillId="0" borderId="5" xfId="0" applyNumberFormat="1" applyFont="1" applyBorder="1" applyAlignment="1">
      <alignment horizontal="center"/>
    </xf>
    <xf numFmtId="1" fontId="6" fillId="0" borderId="7" xfId="0" applyNumberFormat="1" applyFont="1" applyBorder="1" applyAlignment="1">
      <alignment horizontal="center"/>
    </xf>
    <xf numFmtId="0" fontId="1" fillId="0" borderId="14" xfId="0" applyFont="1" applyBorder="1"/>
    <xf numFmtId="0" fontId="1" fillId="0" borderId="15" xfId="0" applyFont="1" applyBorder="1"/>
    <xf numFmtId="0" fontId="1" fillId="0" borderId="13" xfId="0" applyFont="1" applyBorder="1"/>
    <xf numFmtId="0" fontId="5" fillId="0" borderId="2" xfId="1" applyFont="1" applyBorder="1" applyAlignment="1">
      <alignment horizontal="center" wrapText="1"/>
    </xf>
    <xf numFmtId="0" fontId="5" fillId="0" borderId="5" xfId="1" applyFont="1" applyBorder="1" applyAlignment="1">
      <alignment horizontal="center" wrapText="1"/>
    </xf>
    <xf numFmtId="0" fontId="5" fillId="0" borderId="7" xfId="1" applyFont="1" applyBorder="1" applyAlignment="1">
      <alignment horizontal="center" wrapText="1"/>
    </xf>
    <xf numFmtId="0" fontId="5" fillId="0" borderId="2" xfId="1" applyFont="1" applyFill="1" applyBorder="1" applyAlignment="1">
      <alignment horizontal="center"/>
    </xf>
    <xf numFmtId="0" fontId="5" fillId="0" borderId="5" xfId="1" applyFont="1" applyFill="1" applyBorder="1" applyAlignment="1">
      <alignment horizontal="center"/>
    </xf>
    <xf numFmtId="0" fontId="5" fillId="0" borderId="7" xfId="1" applyFont="1" applyFill="1" applyBorder="1" applyAlignment="1">
      <alignment horizontal="center"/>
    </xf>
    <xf numFmtId="0" fontId="5" fillId="0" borderId="3" xfId="1" applyFont="1" applyBorder="1" applyAlignment="1">
      <alignment horizontal="center"/>
    </xf>
    <xf numFmtId="0" fontId="5" fillId="0" borderId="8" xfId="1" applyFont="1" applyBorder="1" applyAlignment="1">
      <alignment horizontal="center"/>
    </xf>
    <xf numFmtId="0" fontId="5" fillId="0" borderId="10" xfId="1" applyFont="1" applyFill="1" applyBorder="1" applyAlignment="1">
      <alignment horizontal="center"/>
    </xf>
    <xf numFmtId="0" fontId="5" fillId="0" borderId="11" xfId="1" applyFont="1" applyFill="1" applyBorder="1" applyAlignment="1">
      <alignment horizontal="center"/>
    </xf>
    <xf numFmtId="0" fontId="5" fillId="0" borderId="12" xfId="1" applyFont="1" applyFill="1" applyBorder="1" applyAlignment="1">
      <alignment horizontal="center"/>
    </xf>
    <xf numFmtId="0" fontId="5" fillId="0" borderId="4" xfId="1" applyFont="1" applyBorder="1" applyAlignment="1">
      <alignment horizontal="center"/>
    </xf>
    <xf numFmtId="0" fontId="5" fillId="0" borderId="6" xfId="1" applyFont="1" applyBorder="1" applyAlignment="1">
      <alignment horizontal="center"/>
    </xf>
    <xf numFmtId="0" fontId="5" fillId="0" borderId="9" xfId="1" applyFont="1" applyBorder="1" applyAlignment="1">
      <alignment horizontal="center"/>
    </xf>
    <xf numFmtId="0" fontId="9" fillId="0" borderId="3" xfId="0" applyFont="1" applyFill="1" applyBorder="1" applyAlignment="1">
      <alignment horizontal="center"/>
    </xf>
    <xf numFmtId="0" fontId="3" fillId="0" borderId="4" xfId="1" applyFont="1" applyBorder="1" applyAlignment="1">
      <alignment horizontal="center" wrapText="1"/>
    </xf>
    <xf numFmtId="0" fontId="3" fillId="0" borderId="6" xfId="1" applyFont="1" applyBorder="1" applyAlignment="1">
      <alignment horizontal="center" wrapText="1"/>
    </xf>
    <xf numFmtId="0" fontId="5" fillId="0" borderId="6" xfId="1" applyFont="1" applyBorder="1" applyAlignment="1">
      <alignment horizontal="center" wrapText="1"/>
    </xf>
    <xf numFmtId="0" fontId="3" fillId="0" borderId="9" xfId="1" applyFont="1" applyBorder="1" applyAlignment="1">
      <alignment horizontal="center" wrapText="1"/>
    </xf>
    <xf numFmtId="1" fontId="5" fillId="0" borderId="2" xfId="0" applyNumberFormat="1" applyFont="1" applyFill="1" applyBorder="1" applyAlignment="1">
      <alignment horizontal="center"/>
    </xf>
    <xf numFmtId="1" fontId="5" fillId="0" borderId="5" xfId="0" applyNumberFormat="1" applyFont="1" applyFill="1" applyBorder="1" applyAlignment="1">
      <alignment horizontal="center"/>
    </xf>
    <xf numFmtId="1" fontId="5" fillId="0" borderId="7" xfId="0" applyNumberFormat="1" applyFont="1" applyFill="1" applyBorder="1" applyAlignment="1">
      <alignment horizontal="center"/>
    </xf>
    <xf numFmtId="0" fontId="5" fillId="0" borderId="3" xfId="0" applyFont="1" applyFill="1" applyBorder="1" applyAlignment="1">
      <alignment horizontal="center"/>
    </xf>
    <xf numFmtId="0" fontId="5" fillId="0" borderId="8" xfId="0" applyFont="1" applyFill="1" applyBorder="1" applyAlignment="1">
      <alignment horizontal="center"/>
    </xf>
    <xf numFmtId="0" fontId="9" fillId="0" borderId="0" xfId="0" applyFont="1" applyFill="1" applyAlignment="1">
      <alignment horizontal="left"/>
    </xf>
    <xf numFmtId="0" fontId="5" fillId="0" borderId="0" xfId="0" applyFont="1" applyAlignment="1">
      <alignment horizontal="left" indent="1"/>
    </xf>
    <xf numFmtId="0" fontId="6" fillId="0" borderId="11" xfId="0" applyFont="1" applyFill="1" applyBorder="1" applyAlignment="1">
      <alignment horizontal="center"/>
    </xf>
    <xf numFmtId="0" fontId="1" fillId="0" borderId="0" xfId="0" applyFont="1" applyAlignment="1">
      <alignment horizontal="left"/>
    </xf>
    <xf numFmtId="0" fontId="3" fillId="0" borderId="4" xfId="0" applyFont="1" applyBorder="1" applyAlignment="1">
      <alignment horizontal="left" wrapText="1"/>
    </xf>
    <xf numFmtId="0" fontId="5" fillId="0" borderId="2" xfId="1" applyFont="1" applyBorder="1" applyAlignment="1">
      <alignment horizontal="center"/>
    </xf>
    <xf numFmtId="0" fontId="5" fillId="0" borderId="5" xfId="1" applyFont="1" applyBorder="1" applyAlignment="1">
      <alignment horizontal="center"/>
    </xf>
    <xf numFmtId="0" fontId="5" fillId="0" borderId="7" xfId="1" applyFont="1" applyBorder="1" applyAlignment="1">
      <alignment horizontal="center"/>
    </xf>
    <xf numFmtId="0" fontId="5" fillId="0" borderId="10" xfId="1" applyFont="1" applyBorder="1" applyAlignment="1">
      <alignment horizontal="center"/>
    </xf>
    <xf numFmtId="0" fontId="5" fillId="0" borderId="11" xfId="1" applyFont="1" applyBorder="1" applyAlignment="1">
      <alignment horizontal="center"/>
    </xf>
    <xf numFmtId="0" fontId="5" fillId="0" borderId="12" xfId="1" applyFont="1" applyBorder="1" applyAlignment="1">
      <alignment horizontal="center"/>
    </xf>
    <xf numFmtId="0" fontId="10" fillId="0" borderId="3" xfId="0" applyFont="1" applyFill="1" applyBorder="1" applyAlignment="1">
      <alignment horizontal="center"/>
    </xf>
    <xf numFmtId="0" fontId="5" fillId="2" borderId="2" xfId="1" applyFont="1" applyFill="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3" fillId="0" borderId="14" xfId="0" applyFont="1" applyBorder="1" applyAlignment="1">
      <alignment horizontal="center"/>
    </xf>
    <xf numFmtId="0" fontId="10" fillId="0" borderId="13" xfId="0" applyFont="1" applyBorder="1" applyAlignment="1">
      <alignment horizontal="center"/>
    </xf>
    <xf numFmtId="165" fontId="5" fillId="0" borderId="2" xfId="1" applyNumberFormat="1" applyFont="1" applyBorder="1" applyAlignment="1" applyProtection="1">
      <alignment horizontal="center"/>
    </xf>
    <xf numFmtId="165" fontId="5" fillId="0" borderId="5" xfId="1" applyNumberFormat="1" applyFont="1" applyBorder="1" applyAlignment="1" applyProtection="1">
      <alignment horizontal="center"/>
    </xf>
    <xf numFmtId="165" fontId="5" fillId="0" borderId="5" xfId="1" applyNumberFormat="1" applyFont="1" applyBorder="1" applyAlignment="1">
      <alignment horizontal="center"/>
    </xf>
    <xf numFmtId="165" fontId="5" fillId="0" borderId="7" xfId="1" applyNumberFormat="1" applyFont="1" applyBorder="1" applyAlignment="1">
      <alignment horizontal="center"/>
    </xf>
    <xf numFmtId="1" fontId="5" fillId="0" borderId="3" xfId="0" applyNumberFormat="1" applyFont="1" applyBorder="1" applyAlignment="1">
      <alignment horizontal="center"/>
    </xf>
    <xf numFmtId="1" fontId="5" fillId="0" borderId="8" xfId="0" applyNumberFormat="1" applyFont="1" applyBorder="1" applyAlignment="1">
      <alignment horizontal="center"/>
    </xf>
    <xf numFmtId="1" fontId="5" fillId="0" borderId="2" xfId="0" applyNumberFormat="1" applyFont="1" applyBorder="1" applyAlignment="1">
      <alignment horizontal="center"/>
    </xf>
    <xf numFmtId="1" fontId="5" fillId="0" borderId="5" xfId="0" applyNumberFormat="1" applyFont="1" applyBorder="1" applyAlignment="1">
      <alignment horizontal="center"/>
    </xf>
    <xf numFmtId="1" fontId="5" fillId="0" borderId="7" xfId="0" applyNumberFormat="1" applyFont="1" applyBorder="1" applyAlignment="1">
      <alignment horizontal="center"/>
    </xf>
    <xf numFmtId="1" fontId="5" fillId="0" borderId="2" xfId="1" applyNumberFormat="1" applyFont="1" applyBorder="1" applyAlignment="1">
      <alignment horizontal="center"/>
    </xf>
    <xf numFmtId="1" fontId="5" fillId="0" borderId="5" xfId="1" applyNumberFormat="1" applyFont="1" applyBorder="1" applyAlignment="1">
      <alignment horizontal="center"/>
    </xf>
    <xf numFmtId="1" fontId="5" fillId="0" borderId="7" xfId="1" applyNumberFormat="1" applyFont="1" applyBorder="1" applyAlignment="1">
      <alignment horizontal="center"/>
    </xf>
    <xf numFmtId="165" fontId="5" fillId="0" borderId="2" xfId="1" applyNumberFormat="1" applyFont="1" applyBorder="1" applyAlignment="1">
      <alignment horizontal="center"/>
    </xf>
    <xf numFmtId="0" fontId="5" fillId="0" borderId="5" xfId="1" applyNumberFormat="1" applyFont="1" applyFill="1" applyBorder="1" applyAlignment="1" applyProtection="1">
      <alignment horizontal="center"/>
      <protection locked="0"/>
    </xf>
    <xf numFmtId="0" fontId="5" fillId="0" borderId="2" xfId="1" applyNumberFormat="1" applyFont="1" applyFill="1" applyBorder="1" applyAlignment="1" applyProtection="1">
      <alignment horizontal="center"/>
      <protection locked="0"/>
    </xf>
    <xf numFmtId="0" fontId="5" fillId="0" borderId="7" xfId="1" applyNumberFormat="1" applyFont="1" applyFill="1" applyBorder="1" applyAlignment="1" applyProtection="1">
      <alignment horizontal="center"/>
      <protection locked="0"/>
    </xf>
    <xf numFmtId="0" fontId="5" fillId="0" borderId="2" xfId="0" applyFont="1" applyBorder="1" applyAlignment="1">
      <alignment horizontal="center"/>
    </xf>
    <xf numFmtId="0" fontId="5" fillId="0" borderId="5" xfId="0" applyFont="1" applyBorder="1" applyAlignment="1">
      <alignment horizontal="center"/>
    </xf>
    <xf numFmtId="0" fontId="5" fillId="0" borderId="7" xfId="0" applyFont="1" applyBorder="1" applyAlignment="1">
      <alignment horizontal="center"/>
    </xf>
    <xf numFmtId="0" fontId="5" fillId="2" borderId="11" xfId="0" applyFont="1" applyFill="1" applyBorder="1" applyAlignment="1">
      <alignment horizontal="center"/>
    </xf>
    <xf numFmtId="165" fontId="5" fillId="0" borderId="2" xfId="0" applyNumberFormat="1" applyFont="1" applyBorder="1" applyAlignment="1">
      <alignment horizontal="center"/>
    </xf>
    <xf numFmtId="165" fontId="5" fillId="0" borderId="5" xfId="0" applyNumberFormat="1" applyFont="1" applyBorder="1" applyAlignment="1">
      <alignment horizontal="center"/>
    </xf>
    <xf numFmtId="165" fontId="5" fillId="0" borderId="7" xfId="0" applyNumberFormat="1" applyFont="1" applyBorder="1" applyAlignment="1">
      <alignment horizontal="center"/>
    </xf>
    <xf numFmtId="0" fontId="3" fillId="0" borderId="0" xfId="1" applyFont="1" applyAlignment="1">
      <alignment vertical="top" wrapText="1"/>
    </xf>
    <xf numFmtId="0" fontId="3" fillId="0" borderId="0" xfId="1" applyFont="1" applyAlignment="1">
      <alignment horizontal="center" vertical="center"/>
    </xf>
    <xf numFmtId="0" fontId="1" fillId="0" borderId="0" xfId="0" applyFont="1" applyBorder="1" applyAlignment="1">
      <alignment horizontal="center"/>
    </xf>
    <xf numFmtId="0" fontId="6" fillId="0" borderId="5" xfId="0" applyFont="1" applyFill="1" applyBorder="1" applyAlignment="1">
      <alignment horizontal="center"/>
    </xf>
    <xf numFmtId="0" fontId="1" fillId="0" borderId="10" xfId="0" applyFont="1" applyFill="1" applyBorder="1" applyAlignment="1">
      <alignment horizontal="center"/>
    </xf>
    <xf numFmtId="49" fontId="20" fillId="0" borderId="0" xfId="1" applyNumberFormat="1" applyFont="1" applyBorder="1" applyAlignment="1">
      <alignment horizontal="center" vertical="center"/>
    </xf>
    <xf numFmtId="49" fontId="20" fillId="0" borderId="0" xfId="1" applyNumberFormat="1" applyFont="1" applyBorder="1" applyAlignment="1">
      <alignment horizontal="center"/>
    </xf>
    <xf numFmtId="49" fontId="20" fillId="0" borderId="0" xfId="1" applyNumberFormat="1" applyFont="1" applyBorder="1" applyAlignment="1">
      <alignment horizontal="center" vertical="center" wrapText="1"/>
    </xf>
    <xf numFmtId="49" fontId="20" fillId="0" borderId="10" xfId="1" applyNumberFormat="1" applyFont="1" applyBorder="1" applyAlignment="1">
      <alignment horizontal="center" vertical="center"/>
    </xf>
    <xf numFmtId="49" fontId="20" fillId="0" borderId="11" xfId="1" applyNumberFormat="1" applyFont="1" applyBorder="1" applyAlignment="1">
      <alignment horizontal="center" vertical="center"/>
    </xf>
    <xf numFmtId="49" fontId="20" fillId="0" borderId="11" xfId="1" applyNumberFormat="1" applyFont="1" applyBorder="1" applyAlignment="1">
      <alignment horizontal="center"/>
    </xf>
    <xf numFmtId="49" fontId="20" fillId="0" borderId="11" xfId="1" applyNumberFormat="1" applyFont="1" applyBorder="1" applyAlignment="1">
      <alignment horizontal="center" vertical="center" wrapText="1"/>
    </xf>
    <xf numFmtId="49" fontId="20" fillId="0" borderId="12" xfId="1" applyNumberFormat="1" applyFont="1" applyBorder="1" applyAlignment="1">
      <alignment horizontal="center" vertical="center"/>
    </xf>
    <xf numFmtId="0" fontId="21" fillId="0" borderId="1" xfId="0" applyFont="1" applyBorder="1" applyAlignment="1">
      <alignment horizontal="left"/>
    </xf>
    <xf numFmtId="0" fontId="23" fillId="0" borderId="11" xfId="0" applyFont="1" applyBorder="1"/>
    <xf numFmtId="165" fontId="24" fillId="0" borderId="10" xfId="0" applyNumberFormat="1" applyFont="1" applyBorder="1" applyAlignment="1">
      <alignment horizontal="center" vertical="center"/>
    </xf>
    <xf numFmtId="165" fontId="24" fillId="0" borderId="11" xfId="0" applyNumberFormat="1" applyFont="1" applyBorder="1" applyAlignment="1">
      <alignment horizontal="center" vertical="center"/>
    </xf>
    <xf numFmtId="165" fontId="24" fillId="0" borderId="11" xfId="0" applyNumberFormat="1" applyFont="1" applyBorder="1" applyAlignment="1">
      <alignment horizontal="center"/>
    </xf>
    <xf numFmtId="165" fontId="24" fillId="0" borderId="11" xfId="0" applyNumberFormat="1" applyFont="1" applyBorder="1" applyAlignment="1">
      <alignment horizontal="center" vertical="center" wrapText="1"/>
    </xf>
    <xf numFmtId="165" fontId="24" fillId="0" borderId="12" xfId="0" applyNumberFormat="1" applyFont="1" applyBorder="1" applyAlignment="1">
      <alignment horizontal="center" vertical="center"/>
    </xf>
    <xf numFmtId="1" fontId="24" fillId="0" borderId="2" xfId="0" applyNumberFormat="1" applyFont="1" applyBorder="1" applyAlignment="1">
      <alignment horizontal="center" vertical="center"/>
    </xf>
    <xf numFmtId="1" fontId="24" fillId="0" borderId="5" xfId="0" applyNumberFormat="1" applyFont="1" applyBorder="1" applyAlignment="1">
      <alignment horizontal="center" vertical="center"/>
    </xf>
    <xf numFmtId="1" fontId="24" fillId="0" borderId="5" xfId="0" applyNumberFormat="1" applyFont="1" applyBorder="1" applyAlignment="1">
      <alignment horizontal="center"/>
    </xf>
    <xf numFmtId="1" fontId="24" fillId="0" borderId="7" xfId="0" applyNumberFormat="1" applyFont="1" applyBorder="1" applyAlignment="1">
      <alignment horizontal="center" vertical="center"/>
    </xf>
    <xf numFmtId="0" fontId="20" fillId="0" borderId="2" xfId="1" applyNumberFormat="1" applyFont="1" applyBorder="1" applyAlignment="1">
      <alignment horizontal="center" vertical="center"/>
    </xf>
    <xf numFmtId="0" fontId="20" fillId="0" borderId="5" xfId="1" applyNumberFormat="1" applyFont="1" applyBorder="1" applyAlignment="1">
      <alignment horizontal="center" vertical="center"/>
    </xf>
    <xf numFmtId="0" fontId="20" fillId="0" borderId="5" xfId="6" applyNumberFormat="1" applyFont="1" applyBorder="1" applyAlignment="1">
      <alignment horizontal="center" vertical="center"/>
    </xf>
    <xf numFmtId="0" fontId="20" fillId="0" borderId="7" xfId="1" applyNumberFormat="1" applyFont="1" applyBorder="1" applyAlignment="1">
      <alignment horizontal="center" vertical="center"/>
    </xf>
    <xf numFmtId="0" fontId="25" fillId="0" borderId="2" xfId="1" applyFont="1" applyBorder="1" applyAlignment="1">
      <alignment horizontal="center"/>
    </xf>
    <xf numFmtId="0" fontId="25" fillId="0" borderId="5" xfId="1" applyFont="1" applyBorder="1" applyAlignment="1">
      <alignment horizontal="center"/>
    </xf>
    <xf numFmtId="0" fontId="25" fillId="0" borderId="7" xfId="1" applyFont="1" applyBorder="1" applyAlignment="1">
      <alignment horizontal="center"/>
    </xf>
    <xf numFmtId="0" fontId="25" fillId="0" borderId="10" xfId="1" applyFont="1" applyBorder="1" applyAlignment="1">
      <alignment horizontal="center"/>
    </xf>
    <xf numFmtId="0" fontId="25" fillId="0" borderId="11" xfId="1" applyFont="1" applyBorder="1" applyAlignment="1">
      <alignment horizontal="center"/>
    </xf>
    <xf numFmtId="0" fontId="26" fillId="0" borderId="11" xfId="1" applyFont="1" applyBorder="1" applyAlignment="1">
      <alignment horizontal="center" vertical="top"/>
    </xf>
    <xf numFmtId="0" fontId="25" fillId="0" borderId="12" xfId="1" applyFont="1" applyBorder="1" applyAlignment="1">
      <alignment horizontal="center"/>
    </xf>
    <xf numFmtId="0" fontId="20" fillId="0" borderId="2" xfId="1" applyNumberFormat="1" applyFont="1" applyBorder="1" applyAlignment="1">
      <alignment horizontal="center"/>
    </xf>
    <xf numFmtId="0" fontId="20" fillId="0" borderId="5" xfId="1" applyNumberFormat="1" applyFont="1" applyBorder="1" applyAlignment="1">
      <alignment horizontal="center"/>
    </xf>
    <xf numFmtId="49" fontId="20" fillId="0" borderId="5" xfId="1" applyNumberFormat="1" applyFont="1" applyFill="1" applyBorder="1" applyAlignment="1">
      <alignment horizontal="center"/>
    </xf>
    <xf numFmtId="0" fontId="20" fillId="0" borderId="7" xfId="1" applyNumberFormat="1" applyFont="1" applyBorder="1" applyAlignment="1">
      <alignment horizontal="center"/>
    </xf>
    <xf numFmtId="0" fontId="5" fillId="0" borderId="5" xfId="1" applyNumberFormat="1" applyFont="1" applyBorder="1" applyAlignment="1" applyProtection="1">
      <alignment horizontal="center"/>
      <protection locked="0"/>
    </xf>
    <xf numFmtId="0" fontId="5" fillId="0" borderId="2" xfId="1" applyNumberFormat="1" applyFont="1" applyBorder="1" applyAlignment="1" applyProtection="1">
      <alignment horizontal="center"/>
      <protection locked="0"/>
    </xf>
    <xf numFmtId="0" fontId="5" fillId="0" borderId="7" xfId="1" applyNumberFormat="1" applyFont="1" applyBorder="1" applyAlignment="1" applyProtection="1">
      <alignment horizontal="center"/>
      <protection locked="0"/>
    </xf>
    <xf numFmtId="0" fontId="25" fillId="0" borderId="11" xfId="1" applyNumberFormat="1" applyFont="1" applyBorder="1" applyAlignment="1" applyProtection="1">
      <alignment horizontal="center"/>
      <protection locked="0"/>
    </xf>
    <xf numFmtId="0" fontId="25" fillId="0" borderId="12" xfId="1" applyNumberFormat="1" applyFont="1" applyBorder="1" applyAlignment="1" applyProtection="1">
      <alignment horizontal="center"/>
      <protection locked="0"/>
    </xf>
    <xf numFmtId="0" fontId="17" fillId="0" borderId="2" xfId="0" applyFont="1" applyFill="1" applyBorder="1" applyAlignment="1">
      <alignment horizontal="center"/>
    </xf>
    <xf numFmtId="0" fontId="17" fillId="0" borderId="5" xfId="1" applyFont="1" applyFill="1" applyBorder="1" applyAlignment="1" applyProtection="1">
      <alignment horizontal="center"/>
    </xf>
    <xf numFmtId="0" fontId="17" fillId="0" borderId="5" xfId="0" applyFont="1" applyFill="1" applyBorder="1" applyAlignment="1">
      <alignment horizontal="center"/>
    </xf>
    <xf numFmtId="0" fontId="17" fillId="0" borderId="5" xfId="0" applyNumberFormat="1" applyFont="1" applyFill="1" applyBorder="1" applyAlignment="1">
      <alignment horizontal="center"/>
    </xf>
    <xf numFmtId="1" fontId="17" fillId="0" borderId="5" xfId="2" applyNumberFormat="1" applyFont="1" applyFill="1" applyBorder="1" applyAlignment="1">
      <alignment horizontal="center"/>
    </xf>
    <xf numFmtId="1" fontId="28" fillId="0" borderId="5" xfId="0" applyNumberFormat="1" applyFont="1" applyFill="1" applyBorder="1" applyAlignment="1">
      <alignment horizontal="center"/>
    </xf>
    <xf numFmtId="0" fontId="17" fillId="0" borderId="10" xfId="0" applyFont="1" applyFill="1" applyBorder="1" applyAlignment="1">
      <alignment horizontal="center"/>
    </xf>
    <xf numFmtId="0" fontId="17" fillId="0" borderId="11" xfId="0" applyFont="1" applyFill="1" applyBorder="1" applyAlignment="1">
      <alignment horizontal="center"/>
    </xf>
    <xf numFmtId="1" fontId="17" fillId="0" borderId="11" xfId="2" applyNumberFormat="1" applyFont="1" applyFill="1" applyBorder="1" applyAlignment="1">
      <alignment horizontal="center"/>
    </xf>
    <xf numFmtId="0" fontId="17" fillId="0" borderId="11" xfId="1" applyFont="1" applyFill="1" applyBorder="1" applyAlignment="1">
      <alignment horizontal="center"/>
    </xf>
    <xf numFmtId="0" fontId="28" fillId="0" borderId="11" xfId="0" applyFont="1" applyFill="1" applyBorder="1" applyAlignment="1">
      <alignment horizontal="center"/>
    </xf>
    <xf numFmtId="0" fontId="17" fillId="0" borderId="12" xfId="0" applyFont="1" applyFill="1" applyBorder="1" applyAlignment="1">
      <alignment horizontal="center"/>
    </xf>
    <xf numFmtId="0" fontId="17" fillId="0" borderId="11" xfId="0" quotePrefix="1" applyFont="1" applyFill="1" applyBorder="1" applyAlignment="1">
      <alignment horizontal="center"/>
    </xf>
    <xf numFmtId="165" fontId="6" fillId="0" borderId="2" xfId="0" applyNumberFormat="1" applyFont="1" applyBorder="1" applyAlignment="1">
      <alignment horizontal="center"/>
    </xf>
    <xf numFmtId="165" fontId="6" fillId="0" borderId="5" xfId="0" applyNumberFormat="1" applyFont="1" applyBorder="1" applyAlignment="1">
      <alignment horizontal="center"/>
    </xf>
    <xf numFmtId="165" fontId="6" fillId="0" borderId="7" xfId="0" applyNumberFormat="1" applyFont="1" applyBorder="1" applyAlignment="1">
      <alignment horizontal="center"/>
    </xf>
    <xf numFmtId="0" fontId="17" fillId="0" borderId="10" xfId="1" applyFont="1" applyBorder="1" applyAlignment="1">
      <alignment horizontal="center"/>
    </xf>
    <xf numFmtId="0" fontId="17" fillId="0" borderId="11" xfId="1" applyFont="1" applyBorder="1" applyAlignment="1">
      <alignment horizontal="center" wrapText="1"/>
    </xf>
    <xf numFmtId="0" fontId="17" fillId="0" borderId="12" xfId="1" applyFont="1" applyBorder="1" applyAlignment="1">
      <alignment horizontal="center" wrapText="1"/>
    </xf>
    <xf numFmtId="0" fontId="17" fillId="0" borderId="2" xfId="1" applyFont="1" applyBorder="1" applyAlignment="1">
      <alignment horizontal="center" wrapText="1"/>
    </xf>
    <xf numFmtId="0" fontId="17" fillId="0" borderId="5" xfId="1" applyFont="1" applyBorder="1" applyAlignment="1">
      <alignment horizontal="center" wrapText="1"/>
    </xf>
    <xf numFmtId="0" fontId="17" fillId="0" borderId="7" xfId="1" applyFont="1" applyBorder="1" applyAlignment="1">
      <alignment horizontal="center" wrapText="1"/>
    </xf>
    <xf numFmtId="0" fontId="17" fillId="0" borderId="4" xfId="0" applyFont="1" applyBorder="1" applyAlignment="1">
      <alignment horizontal="center"/>
    </xf>
    <xf numFmtId="0" fontId="17" fillId="0" borderId="6"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11" xfId="0" applyFont="1" applyBorder="1" applyAlignment="1">
      <alignment horizontal="center"/>
    </xf>
    <xf numFmtId="0" fontId="17" fillId="0" borderId="12" xfId="0" applyFont="1" applyBorder="1" applyAlignment="1">
      <alignment horizontal="center"/>
    </xf>
    <xf numFmtId="0" fontId="3" fillId="0" borderId="0" xfId="0" applyFont="1" applyBorder="1" applyAlignment="1">
      <alignment vertical="top"/>
    </xf>
    <xf numFmtId="0" fontId="17" fillId="0" borderId="2" xfId="1" applyFont="1" applyBorder="1" applyAlignment="1" applyProtection="1">
      <alignment horizontal="center" wrapText="1"/>
    </xf>
    <xf numFmtId="0" fontId="17" fillId="0" borderId="5" xfId="1" applyFont="1" applyBorder="1" applyAlignment="1" applyProtection="1">
      <alignment horizontal="center" wrapText="1"/>
    </xf>
    <xf numFmtId="0" fontId="17" fillId="0" borderId="5" xfId="1" applyNumberFormat="1" applyFont="1" applyBorder="1" applyAlignment="1" applyProtection="1">
      <alignment horizontal="center" wrapText="1"/>
    </xf>
    <xf numFmtId="165" fontId="17" fillId="0" borderId="5" xfId="0" applyNumberFormat="1" applyFont="1" applyBorder="1" applyAlignment="1">
      <alignment horizontal="center"/>
    </xf>
    <xf numFmtId="165" fontId="17" fillId="0" borderId="7" xfId="0" applyNumberFormat="1" applyFont="1" applyBorder="1" applyAlignment="1">
      <alignment horizontal="center"/>
    </xf>
    <xf numFmtId="0" fontId="29" fillId="0" borderId="1" xfId="1" applyFont="1" applyBorder="1" applyAlignment="1">
      <alignment vertical="top"/>
    </xf>
    <xf numFmtId="0" fontId="23" fillId="0" borderId="0" xfId="0" applyFont="1" applyBorder="1"/>
    <xf numFmtId="0" fontId="23" fillId="0" borderId="7" xfId="0" applyFont="1" applyBorder="1"/>
    <xf numFmtId="0" fontId="23" fillId="0" borderId="9" xfId="0" applyFont="1" applyBorder="1"/>
    <xf numFmtId="165" fontId="17" fillId="0" borderId="10" xfId="0" applyNumberFormat="1" applyFont="1" applyBorder="1" applyAlignment="1">
      <alignment horizontal="center"/>
    </xf>
    <xf numFmtId="165" fontId="17" fillId="0" borderId="11" xfId="0" applyNumberFormat="1" applyFont="1" applyBorder="1" applyAlignment="1">
      <alignment horizontal="center"/>
    </xf>
    <xf numFmtId="0" fontId="18" fillId="0" borderId="11" xfId="1" applyFont="1" applyBorder="1"/>
    <xf numFmtId="165" fontId="17" fillId="0" borderId="12" xfId="0" applyNumberFormat="1" applyFont="1" applyBorder="1" applyAlignment="1">
      <alignment horizontal="center"/>
    </xf>
    <xf numFmtId="0" fontId="27" fillId="0" borderId="2" xfId="1" applyNumberFormat="1" applyFont="1" applyFill="1" applyBorder="1" applyAlignment="1">
      <alignment horizontal="center" vertical="center" wrapText="1"/>
    </xf>
    <xf numFmtId="0" fontId="27" fillId="0" borderId="5" xfId="1" applyNumberFormat="1" applyFont="1" applyFill="1" applyBorder="1" applyAlignment="1">
      <alignment horizontal="center" vertical="center" wrapText="1"/>
    </xf>
    <xf numFmtId="0" fontId="25" fillId="0" borderId="5" xfId="1" applyNumberFormat="1" applyFont="1" applyFill="1" applyBorder="1" applyAlignment="1" applyProtection="1">
      <alignment horizontal="center" vertical="center" wrapText="1"/>
    </xf>
    <xf numFmtId="0" fontId="25" fillId="0" borderId="5" xfId="1" applyNumberFormat="1" applyFont="1" applyFill="1" applyBorder="1" applyAlignment="1">
      <alignment horizontal="center" vertical="center" wrapText="1"/>
    </xf>
    <xf numFmtId="0" fontId="26" fillId="0" borderId="5" xfId="1" applyFont="1" applyBorder="1" applyAlignment="1">
      <alignment horizontal="center" vertical="top" wrapText="1"/>
    </xf>
    <xf numFmtId="0" fontId="25" fillId="0" borderId="7" xfId="1" applyNumberFormat="1" applyFont="1" applyFill="1" applyBorder="1" applyAlignment="1">
      <alignment horizontal="center" vertical="center" wrapText="1"/>
    </xf>
    <xf numFmtId="1" fontId="5" fillId="0" borderId="2" xfId="1" applyNumberFormat="1" applyFont="1" applyFill="1" applyBorder="1" applyAlignment="1">
      <alignment horizontal="center"/>
    </xf>
    <xf numFmtId="1" fontId="5" fillId="0" borderId="5" xfId="1" applyNumberFormat="1" applyFont="1" applyFill="1" applyBorder="1" applyAlignment="1">
      <alignment horizontal="center"/>
    </xf>
    <xf numFmtId="0" fontId="11" fillId="0" borderId="4" xfId="0" applyFont="1" applyFill="1" applyBorder="1" applyAlignment="1">
      <alignment horizontal="center"/>
    </xf>
    <xf numFmtId="0" fontId="11" fillId="0" borderId="6" xfId="0" applyFont="1" applyFill="1" applyBorder="1" applyAlignment="1">
      <alignment horizontal="center"/>
    </xf>
    <xf numFmtId="1" fontId="5" fillId="0" borderId="7" xfId="1" applyNumberFormat="1" applyFont="1" applyFill="1" applyBorder="1" applyAlignment="1">
      <alignment horizontal="center"/>
    </xf>
    <xf numFmtId="0" fontId="11" fillId="0" borderId="9" xfId="0" applyFont="1" applyFill="1" applyBorder="1" applyAlignment="1">
      <alignment horizontal="center"/>
    </xf>
    <xf numFmtId="0" fontId="20" fillId="0" borderId="10" xfId="1" applyFont="1" applyFill="1" applyBorder="1" applyAlignment="1">
      <alignment horizontal="center" vertical="center"/>
    </xf>
    <xf numFmtId="0" fontId="20" fillId="0" borderId="11" xfId="1" applyFont="1" applyFill="1" applyBorder="1" applyAlignment="1">
      <alignment horizontal="center" vertical="center"/>
    </xf>
    <xf numFmtId="0" fontId="20" fillId="0" borderId="11" xfId="1" applyFont="1" applyBorder="1" applyAlignment="1">
      <alignment horizontal="center" vertical="center"/>
    </xf>
    <xf numFmtId="0" fontId="20" fillId="0" borderId="12" xfId="1" applyFont="1" applyBorder="1" applyAlignment="1">
      <alignment horizontal="center" vertical="center"/>
    </xf>
    <xf numFmtId="0" fontId="17" fillId="0" borderId="10" xfId="1" applyFont="1" applyBorder="1" applyAlignment="1">
      <alignment horizontal="center" wrapText="1"/>
    </xf>
    <xf numFmtId="0" fontId="25" fillId="0" borderId="2" xfId="1" applyNumberFormat="1" applyFont="1" applyFill="1" applyBorder="1" applyAlignment="1">
      <alignment horizontal="center" vertical="center" wrapText="1"/>
    </xf>
    <xf numFmtId="0" fontId="20" fillId="0" borderId="10" xfId="1" applyFont="1" applyBorder="1" applyAlignment="1">
      <alignment horizontal="center" vertical="center"/>
    </xf>
    <xf numFmtId="0" fontId="17" fillId="0" borderId="0" xfId="0" applyFont="1" applyAlignment="1">
      <alignment horizontal="center"/>
    </xf>
    <xf numFmtId="0" fontId="30" fillId="0" borderId="10" xfId="0" applyFont="1" applyFill="1" applyBorder="1" applyAlignment="1">
      <alignment horizontal="center"/>
    </xf>
    <xf numFmtId="0" fontId="30" fillId="0" borderId="11" xfId="0" applyFont="1" applyFill="1" applyBorder="1" applyAlignment="1">
      <alignment horizontal="center"/>
    </xf>
    <xf numFmtId="0" fontId="31" fillId="0" borderId="0" xfId="0" applyFont="1" applyFill="1" applyAlignment="1">
      <alignment horizontal="center"/>
    </xf>
    <xf numFmtId="0" fontId="29" fillId="0" borderId="0" xfId="1" applyFont="1" applyBorder="1" applyAlignment="1">
      <alignment vertical="top"/>
    </xf>
    <xf numFmtId="0" fontId="17" fillId="0" borderId="0" xfId="0" applyFont="1" applyBorder="1" applyAlignment="1">
      <alignment horizontal="center"/>
    </xf>
    <xf numFmtId="0" fontId="23" fillId="0" borderId="1" xfId="0" applyFont="1" applyBorder="1"/>
    <xf numFmtId="0" fontId="3" fillId="0" borderId="10" xfId="1" applyFont="1" applyBorder="1" applyAlignment="1">
      <alignment vertical="top"/>
    </xf>
    <xf numFmtId="0" fontId="17" fillId="0" borderId="2" xfId="0" applyFont="1" applyBorder="1" applyAlignment="1">
      <alignment horizontal="center"/>
    </xf>
    <xf numFmtId="0" fontId="17" fillId="0" borderId="5" xfId="0" applyFont="1" applyBorder="1" applyAlignment="1">
      <alignment horizontal="center"/>
    </xf>
    <xf numFmtId="0" fontId="30" fillId="0" borderId="4" xfId="0" applyFont="1" applyFill="1" applyBorder="1" applyAlignment="1">
      <alignment horizontal="center"/>
    </xf>
    <xf numFmtId="0" fontId="30" fillId="0" borderId="6" xfId="0" applyFont="1" applyFill="1" applyBorder="1" applyAlignment="1">
      <alignment horizontal="center"/>
    </xf>
    <xf numFmtId="0" fontId="32" fillId="0" borderId="0" xfId="0" applyNumberFormat="1" applyFont="1" applyBorder="1" applyAlignment="1">
      <alignment horizontal="center" vertical="top"/>
    </xf>
    <xf numFmtId="0" fontId="32" fillId="0" borderId="2" xfId="0" applyNumberFormat="1" applyFont="1" applyBorder="1" applyAlignment="1">
      <alignment horizontal="center" vertical="top"/>
    </xf>
    <xf numFmtId="0" fontId="32" fillId="0" borderId="5" xfId="0" applyNumberFormat="1" applyFont="1" applyBorder="1" applyAlignment="1">
      <alignment horizontal="center" vertical="top"/>
    </xf>
    <xf numFmtId="0" fontId="17" fillId="0" borderId="3" xfId="0" applyFont="1" applyBorder="1" applyAlignment="1">
      <alignment horizontal="center"/>
    </xf>
    <xf numFmtId="0" fontId="17" fillId="0" borderId="10" xfId="1" applyFont="1" applyFill="1" applyBorder="1" applyAlignment="1">
      <alignment horizontal="center"/>
    </xf>
    <xf numFmtId="0" fontId="17" fillId="0" borderId="8" xfId="0" applyFont="1" applyBorder="1" applyAlignment="1">
      <alignment horizontal="center"/>
    </xf>
    <xf numFmtId="0" fontId="17" fillId="0" borderId="7" xfId="0" applyFont="1" applyBorder="1" applyAlignment="1">
      <alignment horizontal="center"/>
    </xf>
    <xf numFmtId="0" fontId="32" fillId="0" borderId="7" xfId="0" applyNumberFormat="1" applyFont="1" applyBorder="1" applyAlignment="1">
      <alignment horizontal="center" vertical="top"/>
    </xf>
    <xf numFmtId="0" fontId="17" fillId="0" borderId="12" xfId="1" applyFont="1" applyFill="1" applyBorder="1" applyAlignment="1">
      <alignment horizontal="center"/>
    </xf>
    <xf numFmtId="49" fontId="20" fillId="0" borderId="12" xfId="1" applyNumberFormat="1" applyFont="1" applyBorder="1" applyAlignment="1">
      <alignment horizontal="center" vertical="center" wrapText="1"/>
    </xf>
    <xf numFmtId="49" fontId="20" fillId="0" borderId="10" xfId="1" applyNumberFormat="1" applyFont="1" applyBorder="1" applyAlignment="1">
      <alignment horizontal="center" vertical="center" wrapText="1"/>
    </xf>
    <xf numFmtId="0" fontId="28" fillId="0" borderId="12" xfId="0" applyFont="1" applyFill="1" applyBorder="1" applyAlignment="1">
      <alignment horizontal="center"/>
    </xf>
    <xf numFmtId="0" fontId="32" fillId="0" borderId="3" xfId="0" applyNumberFormat="1" applyFont="1" applyBorder="1" applyAlignment="1">
      <alignment horizontal="center" vertical="top"/>
    </xf>
    <xf numFmtId="0" fontId="32" fillId="0" borderId="8" xfId="0" applyNumberFormat="1" applyFont="1" applyBorder="1" applyAlignment="1">
      <alignment horizontal="center" vertical="top"/>
    </xf>
    <xf numFmtId="1" fontId="17" fillId="0" borderId="10" xfId="2" applyNumberFormat="1" applyFont="1" applyFill="1" applyBorder="1" applyAlignment="1">
      <alignment horizontal="center"/>
    </xf>
    <xf numFmtId="1" fontId="17" fillId="0" borderId="12" xfId="2" applyNumberFormat="1" applyFont="1" applyFill="1" applyBorder="1" applyAlignment="1">
      <alignment horizontal="center"/>
    </xf>
    <xf numFmtId="0" fontId="5" fillId="2" borderId="12" xfId="0" applyFont="1" applyFill="1" applyBorder="1" applyAlignment="1">
      <alignment horizontal="center"/>
    </xf>
    <xf numFmtId="0" fontId="26" fillId="0" borderId="10" xfId="1" applyFont="1" applyBorder="1" applyAlignment="1">
      <alignment horizontal="center" vertical="top"/>
    </xf>
    <xf numFmtId="165" fontId="17" fillId="0" borderId="2" xfId="0" applyNumberFormat="1" applyFont="1" applyBorder="1" applyAlignment="1">
      <alignment horizontal="center"/>
    </xf>
    <xf numFmtId="165" fontId="5" fillId="0" borderId="7" xfId="1" applyNumberFormat="1" applyFont="1" applyBorder="1" applyAlignment="1" applyProtection="1">
      <alignment horizontal="center"/>
    </xf>
    <xf numFmtId="0" fontId="17" fillId="0" borderId="7" xfId="1" applyFont="1" applyBorder="1" applyAlignment="1" applyProtection="1">
      <alignment horizontal="center" wrapText="1"/>
    </xf>
    <xf numFmtId="0" fontId="17" fillId="0" borderId="7" xfId="1" applyNumberFormat="1" applyFont="1" applyBorder="1" applyAlignment="1" applyProtection="1">
      <alignment horizontal="center" wrapText="1"/>
    </xf>
    <xf numFmtId="0" fontId="25" fillId="0" borderId="10" xfId="1" applyNumberFormat="1" applyFont="1" applyBorder="1" applyAlignment="1" applyProtection="1">
      <alignment horizontal="center"/>
      <protection locked="0"/>
    </xf>
    <xf numFmtId="165" fontId="24" fillId="0" borderId="12" xfId="0" applyNumberFormat="1" applyFont="1" applyBorder="1" applyAlignment="1">
      <alignment horizontal="center" vertical="center" wrapText="1"/>
    </xf>
    <xf numFmtId="165" fontId="24" fillId="0" borderId="10" xfId="0" applyNumberFormat="1" applyFont="1" applyBorder="1" applyAlignment="1">
      <alignment horizontal="center" vertical="center" wrapText="1"/>
    </xf>
    <xf numFmtId="0" fontId="18" fillId="0" borderId="12" xfId="1" applyFont="1" applyBorder="1"/>
    <xf numFmtId="0" fontId="17" fillId="0" borderId="11" xfId="1" applyFont="1" applyBorder="1" applyAlignment="1">
      <alignment horizontal="center"/>
    </xf>
    <xf numFmtId="0" fontId="17" fillId="0" borderId="12" xfId="1" applyFont="1" applyBorder="1" applyAlignment="1">
      <alignment horizontal="center"/>
    </xf>
    <xf numFmtId="0" fontId="26" fillId="0" borderId="2" xfId="1" applyFont="1" applyBorder="1" applyAlignment="1">
      <alignment horizontal="center" vertical="top" wrapText="1"/>
    </xf>
    <xf numFmtId="0" fontId="6" fillId="0" borderId="0" xfId="0" applyNumberFormat="1" applyFont="1"/>
    <xf numFmtId="0" fontId="17" fillId="0" borderId="7" xfId="0" applyNumberFormat="1" applyFont="1" applyFill="1" applyBorder="1" applyAlignment="1">
      <alignment horizontal="center"/>
    </xf>
    <xf numFmtId="1" fontId="28" fillId="0" borderId="7" xfId="0" applyNumberFormat="1" applyFont="1" applyFill="1" applyBorder="1" applyAlignment="1">
      <alignment horizontal="center"/>
    </xf>
    <xf numFmtId="0" fontId="31" fillId="0" borderId="3" xfId="0" applyFont="1" applyFill="1" applyBorder="1" applyAlignment="1">
      <alignment horizontal="center"/>
    </xf>
    <xf numFmtId="0" fontId="31" fillId="0" borderId="0" xfId="0" applyFont="1" applyFill="1" applyBorder="1" applyAlignment="1">
      <alignment horizontal="center"/>
    </xf>
    <xf numFmtId="0" fontId="4" fillId="0" borderId="0" xfId="1" applyFont="1" applyFill="1" applyBorder="1" applyAlignment="1">
      <alignment horizontal="center"/>
    </xf>
    <xf numFmtId="0" fontId="5" fillId="0" borderId="0" xfId="1" applyFont="1" applyFill="1" applyBorder="1" applyAlignment="1">
      <alignment horizontal="center"/>
    </xf>
    <xf numFmtId="0" fontId="4" fillId="0" borderId="0" xfId="0" applyFont="1" applyFill="1" applyBorder="1" applyAlignment="1">
      <alignment horizontal="center"/>
    </xf>
    <xf numFmtId="0" fontId="4" fillId="0" borderId="3" xfId="0" applyFont="1" applyFill="1" applyBorder="1" applyAlignment="1">
      <alignment horizontal="center"/>
    </xf>
    <xf numFmtId="0" fontId="4" fillId="0" borderId="8" xfId="0" applyFont="1" applyFill="1" applyBorder="1" applyAlignment="1">
      <alignment horizontal="center"/>
    </xf>
    <xf numFmtId="0" fontId="4" fillId="0" borderId="8" xfId="1" applyFont="1" applyFill="1" applyBorder="1" applyAlignment="1">
      <alignment horizontal="center"/>
    </xf>
    <xf numFmtId="1" fontId="5" fillId="0" borderId="0" xfId="1" applyNumberFormat="1" applyFont="1" applyFill="1" applyBorder="1" applyAlignment="1">
      <alignment horizontal="center"/>
    </xf>
    <xf numFmtId="0" fontId="7" fillId="0" borderId="0" xfId="0" applyFont="1" applyFill="1" applyBorder="1" applyAlignment="1">
      <alignment horizontal="center"/>
    </xf>
    <xf numFmtId="0" fontId="7" fillId="0" borderId="3" xfId="0" applyFont="1" applyFill="1" applyBorder="1" applyAlignment="1">
      <alignment horizontal="center"/>
    </xf>
    <xf numFmtId="0" fontId="7" fillId="0" borderId="8" xfId="0" applyFont="1" applyFill="1" applyBorder="1" applyAlignment="1">
      <alignment horizontal="center"/>
    </xf>
    <xf numFmtId="0" fontId="6" fillId="0" borderId="0" xfId="0" applyFont="1" applyFill="1" applyBorder="1" applyAlignment="1">
      <alignment horizontal="center"/>
    </xf>
    <xf numFmtId="0" fontId="5" fillId="0" borderId="0"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0" xfId="2" applyFont="1" applyFill="1" applyBorder="1" applyAlignment="1">
      <alignment horizontal="center"/>
    </xf>
    <xf numFmtId="0" fontId="5" fillId="0" borderId="8" xfId="2" applyFont="1" applyFill="1" applyBorder="1" applyAlignment="1">
      <alignment horizontal="center"/>
    </xf>
    <xf numFmtId="0" fontId="5" fillId="0" borderId="3" xfId="2" applyFont="1" applyFill="1" applyBorder="1" applyAlignment="1">
      <alignment horizontal="center"/>
    </xf>
    <xf numFmtId="0" fontId="6" fillId="0" borderId="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 xfId="0" applyFont="1" applyFill="1" applyBorder="1" applyAlignment="1">
      <alignment horizontal="center" vertical="center"/>
    </xf>
    <xf numFmtId="0" fontId="4" fillId="0" borderId="2" xfId="1" applyFont="1" applyFill="1" applyBorder="1" applyAlignment="1">
      <alignment horizontal="center"/>
    </xf>
    <xf numFmtId="0" fontId="4" fillId="0" borderId="5" xfId="1" applyFont="1" applyFill="1" applyBorder="1" applyAlignment="1">
      <alignment horizontal="center"/>
    </xf>
    <xf numFmtId="0" fontId="4" fillId="0" borderId="2" xfId="0" applyFont="1" applyFill="1" applyBorder="1" applyAlignment="1">
      <alignment horizontal="center"/>
    </xf>
    <xf numFmtId="0" fontId="4" fillId="0" borderId="7" xfId="0" applyFont="1" applyFill="1" applyBorder="1" applyAlignment="1">
      <alignment horizontal="center"/>
    </xf>
    <xf numFmtId="0" fontId="4" fillId="0" borderId="5" xfId="0" applyFont="1" applyFill="1" applyBorder="1" applyAlignment="1">
      <alignment horizontal="center" vertical="center"/>
    </xf>
    <xf numFmtId="0" fontId="4" fillId="0" borderId="7" xfId="1" applyFont="1" applyFill="1" applyBorder="1" applyAlignment="1">
      <alignment horizontal="center"/>
    </xf>
    <xf numFmtId="0" fontId="7" fillId="0" borderId="5" xfId="0" applyFont="1" applyFill="1" applyBorder="1" applyAlignment="1">
      <alignment horizontal="center"/>
    </xf>
    <xf numFmtId="0" fontId="7" fillId="0" borderId="2" xfId="0" applyFont="1" applyFill="1" applyBorder="1" applyAlignment="1">
      <alignment horizontal="center"/>
    </xf>
    <xf numFmtId="0" fontId="7" fillId="0" borderId="7" xfId="0" applyFont="1" applyFill="1" applyBorder="1" applyAlignment="1">
      <alignment horizontal="center"/>
    </xf>
    <xf numFmtId="0" fontId="5" fillId="0" borderId="5"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5" xfId="2" applyFont="1" applyFill="1" applyBorder="1" applyAlignment="1">
      <alignment horizontal="center"/>
    </xf>
    <xf numFmtId="0" fontId="5" fillId="0" borderId="7" xfId="2" applyFont="1" applyFill="1" applyBorder="1" applyAlignment="1">
      <alignment horizontal="center"/>
    </xf>
    <xf numFmtId="0" fontId="5" fillId="0" borderId="2" xfId="2" applyFont="1" applyFill="1" applyBorder="1" applyAlignment="1">
      <alignment horizontal="center"/>
    </xf>
    <xf numFmtId="0" fontId="6" fillId="0" borderId="2"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7" xfId="0" applyFont="1" applyFill="1" applyBorder="1" applyAlignment="1">
      <alignment horizontal="center" vertical="center"/>
    </xf>
    <xf numFmtId="0" fontId="3" fillId="0" borderId="3" xfId="0" applyFont="1" applyFill="1" applyBorder="1" applyAlignment="1">
      <alignment horizontal="center"/>
    </xf>
    <xf numFmtId="0" fontId="5" fillId="0" borderId="0" xfId="0" applyFont="1" applyAlignment="1">
      <alignment horizontal="center"/>
    </xf>
    <xf numFmtId="0" fontId="1" fillId="0" borderId="11" xfId="0" applyFont="1" applyBorder="1"/>
    <xf numFmtId="0" fontId="16" fillId="0" borderId="8" xfId="0" applyFont="1" applyBorder="1"/>
    <xf numFmtId="1" fontId="4" fillId="0" borderId="0" xfId="1" applyNumberFormat="1" applyFont="1" applyFill="1" applyBorder="1" applyAlignment="1">
      <alignment horizontal="center"/>
    </xf>
    <xf numFmtId="1" fontId="4" fillId="0" borderId="8" xfId="1" applyNumberFormat="1" applyFont="1" applyFill="1" applyBorder="1" applyAlignment="1">
      <alignment horizontal="center"/>
    </xf>
    <xf numFmtId="1" fontId="4" fillId="0" borderId="2" xfId="1" applyNumberFormat="1" applyFont="1" applyFill="1" applyBorder="1" applyAlignment="1">
      <alignment horizontal="center"/>
    </xf>
    <xf numFmtId="1" fontId="4" fillId="0" borderId="3" xfId="1" applyNumberFormat="1" applyFont="1" applyFill="1" applyBorder="1" applyAlignment="1">
      <alignment horizontal="center"/>
    </xf>
    <xf numFmtId="1" fontId="4" fillId="0" borderId="5" xfId="1" applyNumberFormat="1" applyFont="1" applyFill="1" applyBorder="1" applyAlignment="1">
      <alignment horizontal="center"/>
    </xf>
    <xf numFmtId="1" fontId="4" fillId="0" borderId="5" xfId="0" applyNumberFormat="1" applyFont="1" applyFill="1" applyBorder="1" applyAlignment="1">
      <alignment horizontal="center"/>
    </xf>
    <xf numFmtId="1" fontId="4" fillId="0" borderId="7" xfId="0" applyNumberFormat="1" applyFont="1" applyFill="1" applyBorder="1" applyAlignment="1">
      <alignment horizontal="center"/>
    </xf>
    <xf numFmtId="0" fontId="4" fillId="0" borderId="10" xfId="1" applyFont="1" applyFill="1" applyBorder="1" applyAlignment="1">
      <alignment horizontal="center"/>
    </xf>
    <xf numFmtId="0" fontId="4" fillId="0" borderId="11" xfId="1"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4" fillId="0" borderId="12" xfId="0" applyFont="1" applyFill="1" applyBorder="1" applyAlignment="1">
      <alignment horizontal="center"/>
    </xf>
    <xf numFmtId="0" fontId="4" fillId="0" borderId="11" xfId="0" applyFont="1" applyFill="1" applyBorder="1" applyAlignment="1">
      <alignment horizontal="center" vertical="center"/>
    </xf>
    <xf numFmtId="0" fontId="4" fillId="0" borderId="12" xfId="1" applyFont="1" applyFill="1" applyBorder="1" applyAlignment="1">
      <alignment horizontal="center"/>
    </xf>
    <xf numFmtId="1" fontId="5" fillId="0" borderId="11" xfId="1" applyNumberFormat="1" applyFont="1" applyFill="1" applyBorder="1" applyAlignment="1">
      <alignment horizontal="center"/>
    </xf>
    <xf numFmtId="0" fontId="7" fillId="0" borderId="11" xfId="0" applyFont="1" applyFill="1" applyBorder="1" applyAlignment="1">
      <alignment horizontal="center"/>
    </xf>
    <xf numFmtId="0" fontId="7" fillId="0" borderId="10" xfId="0" applyFont="1" applyFill="1" applyBorder="1" applyAlignment="1">
      <alignment horizontal="center"/>
    </xf>
    <xf numFmtId="0" fontId="7" fillId="0" borderId="12" xfId="0" applyFont="1" applyFill="1" applyBorder="1" applyAlignment="1">
      <alignment horizontal="center"/>
    </xf>
    <xf numFmtId="0" fontId="5" fillId="0" borderId="10"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1" xfId="2" applyFont="1" applyFill="1" applyBorder="1" applyAlignment="1">
      <alignment horizontal="center"/>
    </xf>
    <xf numFmtId="0" fontId="5" fillId="0" borderId="12" xfId="2" applyFont="1" applyFill="1" applyBorder="1" applyAlignment="1">
      <alignment horizontal="center"/>
    </xf>
    <xf numFmtId="0" fontId="5" fillId="0" borderId="10" xfId="2" applyFont="1" applyFill="1" applyBorder="1" applyAlignment="1">
      <alignment horizont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Fill="1" applyBorder="1" applyAlignment="1">
      <alignment horizontal="center" vertical="center"/>
    </xf>
    <xf numFmtId="0" fontId="5" fillId="0" borderId="1" xfId="0" applyFont="1" applyFill="1" applyBorder="1" applyAlignment="1">
      <alignment horizontal="left"/>
    </xf>
    <xf numFmtId="0" fontId="5" fillId="0" borderId="1" xfId="0" applyFont="1" applyFill="1" applyBorder="1" applyAlignment="1">
      <alignment horizontal="center" vertical="center"/>
    </xf>
    <xf numFmtId="1" fontId="5" fillId="0" borderId="1" xfId="0" applyNumberFormat="1" applyFont="1" applyFill="1" applyBorder="1" applyAlignment="1">
      <alignment horizontal="center" vertical="center"/>
    </xf>
    <xf numFmtId="0" fontId="6" fillId="0" borderId="1" xfId="0" applyFont="1" applyFill="1" applyBorder="1"/>
    <xf numFmtId="1" fontId="5" fillId="0" borderId="1" xfId="0" applyNumberFormat="1" applyFont="1" applyFill="1" applyBorder="1" applyAlignment="1">
      <alignment horizontal="center"/>
    </xf>
    <xf numFmtId="0" fontId="6" fillId="0" borderId="1" xfId="0" applyFont="1" applyFill="1" applyBorder="1" applyAlignment="1">
      <alignment horizontal="left" vertical="center"/>
    </xf>
    <xf numFmtId="0" fontId="5" fillId="0" borderId="1" xfId="4" applyFont="1" applyFill="1" applyBorder="1" applyAlignment="1">
      <alignment vertical="center"/>
    </xf>
    <xf numFmtId="0" fontId="5" fillId="0" borderId="1" xfId="5" applyFont="1" applyFill="1" applyBorder="1" applyAlignment="1">
      <alignment horizontal="center"/>
    </xf>
    <xf numFmtId="1" fontId="1" fillId="0" borderId="14" xfId="0" applyNumberFormat="1" applyFont="1" applyBorder="1" applyAlignment="1">
      <alignment horizontal="center"/>
    </xf>
    <xf numFmtId="0" fontId="1" fillId="0" borderId="1" xfId="0" applyFont="1" applyBorder="1" applyAlignment="1">
      <alignment horizontal="right"/>
    </xf>
    <xf numFmtId="0" fontId="6" fillId="0" borderId="15" xfId="0" applyFont="1" applyBorder="1"/>
    <xf numFmtId="0" fontId="6" fillId="0" borderId="13" xfId="0" applyFont="1" applyBorder="1"/>
    <xf numFmtId="165" fontId="1" fillId="0" borderId="14" xfId="0" applyNumberFormat="1" applyFont="1" applyBorder="1" applyAlignment="1">
      <alignment horizontal="center"/>
    </xf>
    <xf numFmtId="165" fontId="6" fillId="0" borderId="13" xfId="0" applyNumberFormat="1" applyFont="1" applyBorder="1"/>
    <xf numFmtId="0" fontId="1" fillId="0" borderId="2" xfId="0" applyFont="1" applyBorder="1" applyAlignment="1">
      <alignment horizontal="left"/>
    </xf>
    <xf numFmtId="0" fontId="1" fillId="0" borderId="4" xfId="0" applyFont="1" applyBorder="1" applyAlignment="1">
      <alignment horizontal="left"/>
    </xf>
    <xf numFmtId="0" fontId="1" fillId="0" borderId="3" xfId="0" applyFont="1" applyBorder="1" applyAlignment="1">
      <alignment horizontal="left"/>
    </xf>
    <xf numFmtId="0" fontId="1" fillId="0" borderId="14" xfId="0" applyFont="1" applyBorder="1" applyAlignment="1">
      <alignment horizontal="left"/>
    </xf>
    <xf numFmtId="0" fontId="1" fillId="0" borderId="13" xfId="0" applyFont="1" applyBorder="1" applyAlignment="1">
      <alignment horizontal="left"/>
    </xf>
    <xf numFmtId="0" fontId="1" fillId="0" borderId="7" xfId="0" applyFont="1" applyBorder="1"/>
    <xf numFmtId="0" fontId="1" fillId="0" borderId="8" xfId="0" applyFont="1" applyBorder="1"/>
    <xf numFmtId="0" fontId="1" fillId="0" borderId="9" xfId="0" applyFont="1" applyBorder="1"/>
    <xf numFmtId="0" fontId="34" fillId="0" borderId="0" xfId="5" applyFont="1" applyFill="1" applyBorder="1" applyAlignment="1" applyProtection="1">
      <alignment horizontal="left" vertical="center"/>
    </xf>
    <xf numFmtId="0" fontId="15" fillId="0" borderId="3" xfId="0" applyFont="1" applyFill="1" applyBorder="1" applyAlignment="1">
      <alignment horizontal="left"/>
    </xf>
    <xf numFmtId="0" fontId="3" fillId="0" borderId="14" xfId="0" applyFont="1" applyFill="1" applyBorder="1" applyAlignment="1">
      <alignment horizontal="center"/>
    </xf>
    <xf numFmtId="165" fontId="6" fillId="0" borderId="0" xfId="0" applyNumberFormat="1" applyFont="1" applyBorder="1" applyAlignment="1">
      <alignment horizontal="center"/>
    </xf>
    <xf numFmtId="0" fontId="3" fillId="0" borderId="2" xfId="0" applyNumberFormat="1" applyFont="1" applyFill="1" applyBorder="1" applyAlignment="1">
      <alignment horizontal="left"/>
    </xf>
    <xf numFmtId="1" fontId="6" fillId="0" borderId="15" xfId="0" applyNumberFormat="1" applyFont="1" applyBorder="1" applyAlignment="1">
      <alignment horizontal="center"/>
    </xf>
    <xf numFmtId="0" fontId="1" fillId="0" borderId="3" xfId="0" applyNumberFormat="1" applyFont="1" applyFill="1" applyBorder="1"/>
    <xf numFmtId="0" fontId="1" fillId="0" borderId="3" xfId="0" applyFont="1" applyFill="1" applyBorder="1"/>
    <xf numFmtId="0" fontId="1" fillId="0" borderId="0" xfId="0" applyNumberFormat="1" applyFont="1" applyFill="1" applyBorder="1"/>
    <xf numFmtId="0" fontId="1" fillId="0" borderId="0" xfId="0" applyFont="1" applyFill="1" applyBorder="1"/>
    <xf numFmtId="0" fontId="3" fillId="0" borderId="1" xfId="0" applyFont="1" applyFill="1" applyBorder="1" applyAlignment="1">
      <alignment horizontal="center"/>
    </xf>
    <xf numFmtId="0" fontId="5" fillId="0" borderId="1" xfId="0" applyFont="1" applyBorder="1" applyAlignment="1">
      <alignment horizontal="left"/>
    </xf>
    <xf numFmtId="1" fontId="5" fillId="0" borderId="1" xfId="5" applyNumberFormat="1" applyFont="1" applyFill="1" applyBorder="1" applyAlignment="1">
      <alignment horizontal="center" vertical="center"/>
    </xf>
    <xf numFmtId="0" fontId="5" fillId="0" borderId="10" xfId="1" applyFont="1" applyFill="1" applyBorder="1" applyAlignment="1">
      <alignment horizontal="center" vertical="center"/>
    </xf>
    <xf numFmtId="0" fontId="5" fillId="0" borderId="11" xfId="1" applyFont="1" applyFill="1" applyBorder="1" applyAlignment="1">
      <alignment horizontal="center" vertical="center"/>
    </xf>
    <xf numFmtId="0" fontId="5" fillId="0" borderId="12" xfId="1" applyFont="1" applyFill="1" applyBorder="1" applyAlignment="1">
      <alignment horizontal="center" vertical="center"/>
    </xf>
    <xf numFmtId="49" fontId="5" fillId="0" borderId="10" xfId="1" applyNumberFormat="1" applyFont="1" applyFill="1" applyBorder="1" applyAlignment="1">
      <alignment horizontal="center" vertical="center"/>
    </xf>
    <xf numFmtId="49" fontId="5" fillId="0" borderId="11" xfId="1" applyNumberFormat="1" applyFont="1" applyFill="1" applyBorder="1" applyAlignment="1">
      <alignment horizontal="center" vertical="center"/>
    </xf>
    <xf numFmtId="49" fontId="5" fillId="0" borderId="12" xfId="1" applyNumberFormat="1" applyFont="1" applyFill="1" applyBorder="1" applyAlignment="1">
      <alignment horizontal="center" vertical="center"/>
    </xf>
    <xf numFmtId="0" fontId="3" fillId="0" borderId="0" xfId="1" applyFont="1" applyFill="1"/>
    <xf numFmtId="0" fontId="5" fillId="0" borderId="2" xfId="1" applyNumberFormat="1" applyFont="1" applyFill="1" applyBorder="1" applyAlignment="1">
      <alignment horizontal="center" vertical="center"/>
    </xf>
    <xf numFmtId="0" fontId="5" fillId="0" borderId="5" xfId="1" applyNumberFormat="1" applyFont="1" applyFill="1" applyBorder="1" applyAlignment="1">
      <alignment horizontal="center" vertical="center"/>
    </xf>
    <xf numFmtId="0" fontId="5" fillId="0" borderId="7" xfId="1" applyNumberFormat="1" applyFont="1" applyFill="1" applyBorder="1" applyAlignment="1">
      <alignment horizontal="center" vertical="center"/>
    </xf>
    <xf numFmtId="0" fontId="6" fillId="0" borderId="10" xfId="0" applyFont="1" applyFill="1" applyBorder="1" applyAlignment="1">
      <alignment horizontal="center"/>
    </xf>
    <xf numFmtId="0" fontId="1" fillId="0" borderId="11" xfId="0" applyFont="1" applyFill="1" applyBorder="1" applyAlignment="1"/>
    <xf numFmtId="0" fontId="6" fillId="0" borderId="12" xfId="0" applyFont="1" applyFill="1" applyBorder="1" applyAlignment="1">
      <alignment horizontal="center"/>
    </xf>
    <xf numFmtId="0" fontId="1" fillId="0" borderId="12" xfId="0" applyFont="1" applyFill="1" applyBorder="1"/>
    <xf numFmtId="0" fontId="1" fillId="0" borderId="12" xfId="0" applyFont="1" applyFill="1" applyBorder="1" applyAlignment="1"/>
    <xf numFmtId="0" fontId="4" fillId="0" borderId="1" xfId="0" applyFont="1" applyFill="1" applyBorder="1" applyAlignment="1">
      <alignment horizontal="center" vertical="center"/>
    </xf>
    <xf numFmtId="49" fontId="6" fillId="0" borderId="6" xfId="0" applyNumberFormat="1" applyFont="1" applyBorder="1" applyAlignment="1">
      <alignment horizontal="center" vertical="center"/>
    </xf>
    <xf numFmtId="0" fontId="1" fillId="0" borderId="11" xfId="0" applyFont="1" applyFill="1" applyBorder="1" applyAlignment="1">
      <alignment horizontal="center"/>
    </xf>
    <xf numFmtId="49" fontId="6" fillId="0" borderId="11" xfId="0" applyNumberFormat="1" applyFont="1" applyBorder="1" applyAlignment="1">
      <alignment horizontal="center" vertical="center"/>
    </xf>
    <xf numFmtId="49" fontId="6" fillId="0" borderId="9" xfId="0" applyNumberFormat="1" applyFont="1" applyBorder="1" applyAlignment="1">
      <alignment horizontal="center" vertical="center"/>
    </xf>
    <xf numFmtId="49" fontId="6" fillId="0" borderId="12" xfId="0" applyNumberFormat="1" applyFont="1" applyBorder="1" applyAlignment="1">
      <alignment horizontal="center" vertical="center"/>
    </xf>
    <xf numFmtId="0" fontId="6" fillId="0" borderId="1" xfId="0" applyFont="1" applyBorder="1" applyAlignment="1">
      <alignment horizontal="center"/>
    </xf>
    <xf numFmtId="0" fontId="5" fillId="0" borderId="12" xfId="5" applyFont="1" applyFill="1" applyBorder="1" applyAlignment="1">
      <alignment horizontal="left" vertical="center"/>
    </xf>
    <xf numFmtId="0" fontId="4" fillId="0" borderId="1" xfId="0" applyFont="1" applyFill="1" applyBorder="1" applyAlignment="1">
      <alignment horizontal="left"/>
    </xf>
    <xf numFmtId="1" fontId="5" fillId="0" borderId="1" xfId="0" applyNumberFormat="1" applyFont="1" applyBorder="1" applyAlignment="1">
      <alignment horizontal="center"/>
    </xf>
    <xf numFmtId="0" fontId="5" fillId="0" borderId="0" xfId="0" applyFont="1" applyBorder="1" applyAlignment="1">
      <alignment horizontal="left"/>
    </xf>
    <xf numFmtId="0" fontId="5" fillId="0" borderId="0" xfId="5" applyFont="1" applyFill="1" applyBorder="1" applyAlignment="1">
      <alignment horizontal="left" vertical="center"/>
    </xf>
    <xf numFmtId="0" fontId="3" fillId="0" borderId="0" xfId="1" applyFont="1" applyAlignment="1">
      <alignment horizontal="left" vertical="center"/>
    </xf>
    <xf numFmtId="0" fontId="6" fillId="0" borderId="1" xfId="0" applyFont="1" applyBorder="1" applyAlignment="1">
      <alignment vertical="center"/>
    </xf>
    <xf numFmtId="0" fontId="6" fillId="0" borderId="8" xfId="0" applyFont="1" applyBorder="1"/>
  </cellXfs>
  <cellStyles count="9">
    <cellStyle name="chemes]_x000a__x000a_Sci-Fi=_x000a__x000a_Nature=_x000a__x000a_robin=_x000a__x000a__x000a__x000a_[SoundScheme.Nature]_x000a__x000a_SystemAsterisk=C:\SNDSYS" xfId="4"/>
    <cellStyle name="chemes]_x000a__x000a_Sci-Fi=_x000a__x000a_Nature=_x000a__x000a_robin=_x000a__x000a__x000a__x000a_[SoundScheme.Nature]_x000a__x000a_SystemAsterisk=C:\SNDSYS 10" xfId="5"/>
    <cellStyle name="chemes]_x000d__x000a_Sci-Fi=_x000d__x000a_Nature=_x000d__x000a_robin=_x000d__x000a__x000d__x000a_[SoundScheme.Nature]_x000d__x000a_SystemAsterisk=C:\SNDSYS" xfId="1"/>
    <cellStyle name="chemes]_x000d__x000a_Sci-Fi=_x000d__x000a_Nature=_x000d__x000a_robin=_x000d__x000a__x000d__x000a_[SoundScheme.Nature]_x000d__x000a_SystemAsterisk=C:\SNDSYS 3" xfId="6"/>
    <cellStyle name="Normal" xfId="0" builtinId="0"/>
    <cellStyle name="Normal 2" xfId="2"/>
    <cellStyle name="Normal 2 2" xfId="7"/>
    <cellStyle name="Normal 3" xfId="8"/>
    <cellStyle name="Standard 2" xfId="3"/>
  </cellStyles>
  <dxfs count="10">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workbookViewId="0">
      <selection activeCell="F6" sqref="F6"/>
    </sheetView>
  </sheetViews>
  <sheetFormatPr defaultColWidth="16.5703125" defaultRowHeight="12" x14ac:dyDescent="0.25"/>
  <cols>
    <col min="1" max="1" width="7.85546875" style="5" customWidth="1"/>
    <col min="2" max="2" width="15.7109375" style="5" customWidth="1"/>
    <col min="3" max="3" width="16" style="5" bestFit="1" customWidth="1"/>
    <col min="4" max="4" width="38" style="5" bestFit="1" customWidth="1"/>
    <col min="5" max="5" width="40.5703125" style="5" customWidth="1"/>
    <col min="6" max="6" width="11.5703125" style="162" customWidth="1"/>
    <col min="7" max="7" width="11.28515625" style="162" customWidth="1"/>
    <col min="8" max="8" width="10.5703125" style="162" customWidth="1"/>
    <col min="9" max="16384" width="16.5703125" style="5"/>
  </cols>
  <sheetData>
    <row r="1" spans="1:12" x14ac:dyDescent="0.25">
      <c r="A1" s="161" t="s">
        <v>343</v>
      </c>
    </row>
    <row r="2" spans="1:12" s="165" customFormat="1" x14ac:dyDescent="0.25">
      <c r="A2" s="163" t="s">
        <v>376</v>
      </c>
      <c r="B2" s="163" t="s">
        <v>377</v>
      </c>
      <c r="C2" s="163" t="s">
        <v>378</v>
      </c>
      <c r="D2" s="163" t="s">
        <v>379</v>
      </c>
      <c r="E2" s="163" t="s">
        <v>380</v>
      </c>
      <c r="F2" s="164" t="s">
        <v>381</v>
      </c>
      <c r="G2" s="164" t="s">
        <v>382</v>
      </c>
      <c r="H2" s="164" t="s">
        <v>383</v>
      </c>
    </row>
    <row r="3" spans="1:12" s="165" customFormat="1" x14ac:dyDescent="0.2">
      <c r="A3" s="163" t="s">
        <v>384</v>
      </c>
      <c r="B3" s="506" t="s">
        <v>385</v>
      </c>
      <c r="C3" s="506" t="s">
        <v>386</v>
      </c>
      <c r="D3" s="506" t="s">
        <v>387</v>
      </c>
      <c r="E3" s="166" t="s">
        <v>758</v>
      </c>
      <c r="F3" s="181" t="s">
        <v>388</v>
      </c>
      <c r="G3" s="181" t="s">
        <v>389</v>
      </c>
      <c r="H3" s="181">
        <v>1840</v>
      </c>
    </row>
    <row r="4" spans="1:12" s="165" customFormat="1" x14ac:dyDescent="0.2">
      <c r="A4" s="163" t="s">
        <v>749</v>
      </c>
      <c r="B4" s="506" t="s">
        <v>385</v>
      </c>
      <c r="C4" s="2" t="s">
        <v>750</v>
      </c>
      <c r="D4" s="2" t="s">
        <v>751</v>
      </c>
      <c r="E4" s="506" t="s">
        <v>752</v>
      </c>
      <c r="F4" s="181" t="s">
        <v>753</v>
      </c>
      <c r="G4" s="181" t="s">
        <v>754</v>
      </c>
      <c r="H4" s="181">
        <v>1558</v>
      </c>
    </row>
    <row r="5" spans="1:12" s="165" customFormat="1" x14ac:dyDescent="0.2">
      <c r="A5" s="163" t="s">
        <v>344</v>
      </c>
      <c r="B5" s="506" t="s">
        <v>467</v>
      </c>
      <c r="C5" s="506" t="s">
        <v>468</v>
      </c>
      <c r="D5" s="506" t="s">
        <v>469</v>
      </c>
      <c r="E5" s="506" t="s">
        <v>470</v>
      </c>
      <c r="F5" s="181" t="s">
        <v>861</v>
      </c>
      <c r="G5" s="176" t="s">
        <v>471</v>
      </c>
      <c r="H5" s="181">
        <v>156</v>
      </c>
    </row>
    <row r="6" spans="1:12" s="165" customFormat="1" x14ac:dyDescent="0.25">
      <c r="A6" s="163" t="s">
        <v>390</v>
      </c>
      <c r="B6" s="166" t="s">
        <v>391</v>
      </c>
      <c r="C6" s="166" t="s">
        <v>392</v>
      </c>
      <c r="D6" s="166" t="s">
        <v>393</v>
      </c>
      <c r="E6" s="167" t="s">
        <v>394</v>
      </c>
      <c r="F6" s="507" t="s">
        <v>395</v>
      </c>
      <c r="G6" s="507" t="s">
        <v>396</v>
      </c>
      <c r="H6" s="508">
        <v>-28</v>
      </c>
    </row>
    <row r="7" spans="1:12" s="165" customFormat="1" x14ac:dyDescent="0.2">
      <c r="A7" s="169" t="s">
        <v>672</v>
      </c>
      <c r="B7" s="170" t="s">
        <v>666</v>
      </c>
      <c r="C7" s="506" t="s">
        <v>673</v>
      </c>
      <c r="D7" s="506" t="s">
        <v>674</v>
      </c>
      <c r="E7" s="506" t="s">
        <v>675</v>
      </c>
      <c r="F7" s="172" t="s">
        <v>676</v>
      </c>
      <c r="G7" s="173" t="s">
        <v>677</v>
      </c>
      <c r="H7" s="172">
        <v>460</v>
      </c>
    </row>
    <row r="8" spans="1:12" s="165" customFormat="1" x14ac:dyDescent="0.2">
      <c r="A8" s="163" t="s">
        <v>522</v>
      </c>
      <c r="B8" s="506" t="s">
        <v>397</v>
      </c>
      <c r="C8" s="506" t="s">
        <v>527</v>
      </c>
      <c r="D8" s="506" t="s">
        <v>528</v>
      </c>
      <c r="E8" s="167" t="s">
        <v>529</v>
      </c>
      <c r="F8" s="172"/>
      <c r="G8" s="172"/>
      <c r="H8" s="168"/>
    </row>
    <row r="9" spans="1:12" s="165" customFormat="1" x14ac:dyDescent="0.2">
      <c r="A9" s="163" t="s">
        <v>489</v>
      </c>
      <c r="B9" s="166" t="s">
        <v>400</v>
      </c>
      <c r="C9" s="506" t="s">
        <v>490</v>
      </c>
      <c r="D9" s="506" t="s">
        <v>491</v>
      </c>
      <c r="E9" s="506" t="s">
        <v>492</v>
      </c>
      <c r="F9" s="176" t="s">
        <v>493</v>
      </c>
      <c r="G9" s="507" t="s">
        <v>494</v>
      </c>
      <c r="H9" s="168" t="s">
        <v>495</v>
      </c>
    </row>
    <row r="10" spans="1:12" s="165" customFormat="1" x14ac:dyDescent="0.2">
      <c r="A10" s="163" t="s">
        <v>513</v>
      </c>
      <c r="B10" s="166" t="s">
        <v>400</v>
      </c>
      <c r="C10" s="506" t="s">
        <v>517</v>
      </c>
      <c r="D10" s="506" t="s">
        <v>518</v>
      </c>
      <c r="E10" s="506" t="s">
        <v>519</v>
      </c>
      <c r="F10" s="176" t="s">
        <v>520</v>
      </c>
      <c r="G10" s="507" t="s">
        <v>521</v>
      </c>
      <c r="H10" s="168">
        <v>138</v>
      </c>
    </row>
    <row r="11" spans="1:12" s="165" customFormat="1" x14ac:dyDescent="0.2">
      <c r="A11" s="163" t="s">
        <v>496</v>
      </c>
      <c r="B11" s="166" t="s">
        <v>400</v>
      </c>
      <c r="C11" s="506" t="s">
        <v>500</v>
      </c>
      <c r="D11" s="509" t="s">
        <v>501</v>
      </c>
      <c r="E11" s="509" t="s">
        <v>502</v>
      </c>
      <c r="F11" s="176" t="s">
        <v>503</v>
      </c>
      <c r="G11" s="507" t="s">
        <v>504</v>
      </c>
      <c r="H11" s="168">
        <v>329</v>
      </c>
    </row>
    <row r="12" spans="1:12" s="165" customFormat="1" x14ac:dyDescent="0.25">
      <c r="A12" s="163" t="s">
        <v>399</v>
      </c>
      <c r="B12" s="166" t="s">
        <v>400</v>
      </c>
      <c r="C12" s="166" t="s">
        <v>401</v>
      </c>
      <c r="D12" s="166" t="s">
        <v>402</v>
      </c>
      <c r="E12" s="167" t="s">
        <v>403</v>
      </c>
      <c r="F12" s="507" t="s">
        <v>404</v>
      </c>
      <c r="G12" s="507" t="s">
        <v>511</v>
      </c>
      <c r="H12" s="508" t="s">
        <v>512</v>
      </c>
    </row>
    <row r="13" spans="1:12" s="165" customFormat="1" x14ac:dyDescent="0.2">
      <c r="A13" s="163" t="s">
        <v>405</v>
      </c>
      <c r="B13" s="166" t="s">
        <v>406</v>
      </c>
      <c r="C13" s="506" t="s">
        <v>407</v>
      </c>
      <c r="D13" s="506" t="s">
        <v>408</v>
      </c>
      <c r="E13" s="506" t="s">
        <v>409</v>
      </c>
      <c r="F13" s="181" t="s">
        <v>410</v>
      </c>
      <c r="G13" s="181" t="s">
        <v>411</v>
      </c>
      <c r="H13" s="510">
        <v>150</v>
      </c>
      <c r="J13" s="174"/>
      <c r="K13" s="174"/>
      <c r="L13" s="175"/>
    </row>
    <row r="14" spans="1:12" s="165" customFormat="1" x14ac:dyDescent="0.25">
      <c r="A14" s="169" t="s">
        <v>412</v>
      </c>
      <c r="B14" s="170" t="s">
        <v>413</v>
      </c>
      <c r="C14" s="170" t="s">
        <v>414</v>
      </c>
      <c r="D14" s="511" t="s">
        <v>415</v>
      </c>
      <c r="E14" s="171" t="s">
        <v>416</v>
      </c>
      <c r="F14" s="507" t="s">
        <v>593</v>
      </c>
      <c r="G14" s="507" t="s">
        <v>594</v>
      </c>
      <c r="H14" s="508">
        <v>1238</v>
      </c>
    </row>
    <row r="15" spans="1:12" s="165" customFormat="1" x14ac:dyDescent="0.25">
      <c r="A15" s="169" t="s">
        <v>417</v>
      </c>
      <c r="B15" s="170" t="s">
        <v>413</v>
      </c>
      <c r="C15" s="170" t="s">
        <v>418</v>
      </c>
      <c r="D15" s="170" t="s">
        <v>419</v>
      </c>
      <c r="E15" s="171" t="s">
        <v>420</v>
      </c>
      <c r="F15" s="172" t="s">
        <v>421</v>
      </c>
      <c r="G15" s="172" t="s">
        <v>550</v>
      </c>
      <c r="H15" s="172">
        <v>1030</v>
      </c>
    </row>
    <row r="16" spans="1:12" s="165" customFormat="1" x14ac:dyDescent="0.2">
      <c r="A16" s="169" t="s">
        <v>531</v>
      </c>
      <c r="B16" s="170" t="s">
        <v>413</v>
      </c>
      <c r="C16" s="506" t="s">
        <v>532</v>
      </c>
      <c r="D16" s="506" t="s">
        <v>533</v>
      </c>
      <c r="E16" s="506" t="s">
        <v>534</v>
      </c>
      <c r="F16" s="181" t="s">
        <v>535</v>
      </c>
      <c r="G16" s="181" t="s">
        <v>536</v>
      </c>
      <c r="H16" s="510">
        <v>1350</v>
      </c>
    </row>
    <row r="17" spans="1:9" s="165" customFormat="1" x14ac:dyDescent="0.2">
      <c r="A17" s="169" t="s">
        <v>580</v>
      </c>
      <c r="B17" s="506" t="s">
        <v>413</v>
      </c>
      <c r="C17" s="506" t="s">
        <v>581</v>
      </c>
      <c r="D17" s="506" t="s">
        <v>582</v>
      </c>
      <c r="E17" s="506" t="s">
        <v>583</v>
      </c>
      <c r="F17" s="181" t="s">
        <v>584</v>
      </c>
      <c r="G17" s="181" t="s">
        <v>585</v>
      </c>
      <c r="H17" s="510">
        <v>1720</v>
      </c>
    </row>
    <row r="18" spans="1:9" s="165" customFormat="1" x14ac:dyDescent="0.2">
      <c r="A18" s="169" t="s">
        <v>612</v>
      </c>
      <c r="B18" s="170" t="s">
        <v>423</v>
      </c>
      <c r="C18" s="506" t="s">
        <v>613</v>
      </c>
      <c r="D18" s="506" t="s">
        <v>614</v>
      </c>
      <c r="E18" s="506" t="s">
        <v>615</v>
      </c>
      <c r="F18" s="181" t="s">
        <v>616</v>
      </c>
      <c r="G18" s="181" t="s">
        <v>617</v>
      </c>
      <c r="H18" s="510">
        <v>740</v>
      </c>
    </row>
    <row r="19" spans="1:9" s="165" customFormat="1" x14ac:dyDescent="0.2">
      <c r="A19" s="169" t="s">
        <v>422</v>
      </c>
      <c r="B19" s="170" t="s">
        <v>423</v>
      </c>
      <c r="C19" s="512" t="s">
        <v>424</v>
      </c>
      <c r="D19" s="512" t="s">
        <v>425</v>
      </c>
      <c r="E19" s="506" t="s">
        <v>426</v>
      </c>
      <c r="F19" s="181" t="s">
        <v>427</v>
      </c>
      <c r="G19" s="507" t="s">
        <v>428</v>
      </c>
      <c r="H19" s="510" t="s">
        <v>429</v>
      </c>
    </row>
    <row r="20" spans="1:9" s="179" customFormat="1" x14ac:dyDescent="0.2">
      <c r="A20" s="177" t="s">
        <v>430</v>
      </c>
      <c r="B20" s="178" t="s">
        <v>431</v>
      </c>
      <c r="C20" s="506" t="s">
        <v>432</v>
      </c>
      <c r="D20" s="506" t="s">
        <v>433</v>
      </c>
      <c r="E20" s="506" t="s">
        <v>434</v>
      </c>
      <c r="F20" s="181" t="s">
        <v>435</v>
      </c>
      <c r="G20" s="181" t="s">
        <v>436</v>
      </c>
      <c r="H20" s="181">
        <v>60</v>
      </c>
    </row>
    <row r="21" spans="1:9" x14ac:dyDescent="0.2">
      <c r="A21" s="163" t="s">
        <v>736</v>
      </c>
      <c r="B21" s="166" t="s">
        <v>737</v>
      </c>
      <c r="C21" s="506" t="s">
        <v>738</v>
      </c>
      <c r="D21" s="506" t="s">
        <v>739</v>
      </c>
      <c r="E21" s="506" t="s">
        <v>740</v>
      </c>
      <c r="F21" s="181" t="s">
        <v>741</v>
      </c>
      <c r="G21" s="181" t="s">
        <v>742</v>
      </c>
      <c r="H21" s="168">
        <v>928</v>
      </c>
      <c r="I21" s="165"/>
    </row>
    <row r="22" spans="1:9" x14ac:dyDescent="0.2">
      <c r="A22" s="163" t="s">
        <v>823</v>
      </c>
      <c r="B22" s="166" t="s">
        <v>737</v>
      </c>
      <c r="C22" s="506" t="s">
        <v>824</v>
      </c>
      <c r="D22" s="5" t="s">
        <v>826</v>
      </c>
      <c r="E22" s="506" t="s">
        <v>825</v>
      </c>
      <c r="F22" s="181" t="s">
        <v>827</v>
      </c>
      <c r="G22" s="181" t="s">
        <v>828</v>
      </c>
      <c r="H22" s="556">
        <v>780</v>
      </c>
      <c r="I22" s="165"/>
    </row>
    <row r="23" spans="1:9" x14ac:dyDescent="0.2">
      <c r="A23" s="163" t="s">
        <v>769</v>
      </c>
      <c r="B23" s="166" t="s">
        <v>766</v>
      </c>
      <c r="C23" s="170" t="s">
        <v>770</v>
      </c>
      <c r="D23" s="170" t="s">
        <v>771</v>
      </c>
      <c r="E23" s="567" t="s">
        <v>850</v>
      </c>
      <c r="F23" s="181" t="s">
        <v>772</v>
      </c>
      <c r="G23" s="181" t="s">
        <v>773</v>
      </c>
      <c r="H23" s="168"/>
      <c r="I23" s="165"/>
    </row>
    <row r="24" spans="1:9" x14ac:dyDescent="0.2">
      <c r="A24" s="163" t="s">
        <v>438</v>
      </c>
      <c r="B24" s="506" t="s">
        <v>437</v>
      </c>
      <c r="C24" s="506" t="s">
        <v>439</v>
      </c>
      <c r="D24" s="506" t="s">
        <v>440</v>
      </c>
      <c r="E24" s="506" t="s">
        <v>858</v>
      </c>
      <c r="F24" s="181" t="s">
        <v>441</v>
      </c>
      <c r="G24" s="181" t="s">
        <v>442</v>
      </c>
      <c r="H24" s="510">
        <v>1000</v>
      </c>
      <c r="I24" s="165"/>
    </row>
    <row r="25" spans="1:9" x14ac:dyDescent="0.2">
      <c r="A25" s="163" t="s">
        <v>699</v>
      </c>
      <c r="B25" s="506" t="s">
        <v>437</v>
      </c>
      <c r="C25" s="506" t="s">
        <v>729</v>
      </c>
      <c r="D25" s="506" t="s">
        <v>730</v>
      </c>
      <c r="E25" s="166" t="s">
        <v>733</v>
      </c>
      <c r="F25" s="181" t="s">
        <v>731</v>
      </c>
      <c r="G25" s="181" t="s">
        <v>732</v>
      </c>
      <c r="H25" s="510">
        <v>600</v>
      </c>
      <c r="I25" s="165"/>
    </row>
    <row r="26" spans="1:9" x14ac:dyDescent="0.2">
      <c r="A26" s="163" t="s">
        <v>832</v>
      </c>
      <c r="B26" s="506" t="s">
        <v>437</v>
      </c>
      <c r="C26" s="566" t="s">
        <v>845</v>
      </c>
      <c r="D26" s="539" t="s">
        <v>846</v>
      </c>
      <c r="E26" s="539" t="s">
        <v>847</v>
      </c>
      <c r="F26" s="181" t="s">
        <v>848</v>
      </c>
      <c r="G26" s="181" t="s">
        <v>849</v>
      </c>
      <c r="H26" s="565">
        <v>41</v>
      </c>
      <c r="I26" s="165"/>
    </row>
    <row r="27" spans="1:9" x14ac:dyDescent="0.2">
      <c r="A27" s="169" t="s">
        <v>443</v>
      </c>
      <c r="B27" s="506" t="s">
        <v>437</v>
      </c>
      <c r="C27" s="170" t="s">
        <v>444</v>
      </c>
      <c r="D27" s="180" t="s">
        <v>445</v>
      </c>
      <c r="E27" s="180" t="s">
        <v>446</v>
      </c>
      <c r="F27" s="507" t="s">
        <v>447</v>
      </c>
      <c r="G27" s="507" t="s">
        <v>448</v>
      </c>
      <c r="H27" s="508">
        <v>1674</v>
      </c>
      <c r="I27" s="165"/>
    </row>
    <row r="28" spans="1:9" x14ac:dyDescent="0.2">
      <c r="A28" s="169" t="s">
        <v>834</v>
      </c>
      <c r="B28" s="506" t="s">
        <v>437</v>
      </c>
      <c r="C28" s="539" t="s">
        <v>841</v>
      </c>
      <c r="D28" s="569" t="s">
        <v>860</v>
      </c>
      <c r="E28" s="564" t="s">
        <v>842</v>
      </c>
      <c r="F28" s="507" t="s">
        <v>843</v>
      </c>
      <c r="G28" s="507" t="s">
        <v>844</v>
      </c>
      <c r="H28" s="565">
        <v>760</v>
      </c>
      <c r="I28" s="165"/>
    </row>
    <row r="29" spans="1:9" x14ac:dyDescent="0.2">
      <c r="A29" s="169" t="s">
        <v>449</v>
      </c>
      <c r="B29" s="506" t="s">
        <v>437</v>
      </c>
      <c r="C29" s="563" t="s">
        <v>450</v>
      </c>
      <c r="D29" s="24" t="s">
        <v>795</v>
      </c>
      <c r="E29" s="107" t="s">
        <v>451</v>
      </c>
      <c r="F29" s="507" t="s">
        <v>452</v>
      </c>
      <c r="G29" s="507" t="s">
        <v>453</v>
      </c>
      <c r="H29" s="508">
        <v>12</v>
      </c>
      <c r="I29" s="165"/>
    </row>
    <row r="30" spans="1:9" x14ac:dyDescent="0.2">
      <c r="A30" s="169" t="s">
        <v>833</v>
      </c>
      <c r="B30" s="506" t="s">
        <v>437</v>
      </c>
      <c r="C30" s="170" t="s">
        <v>837</v>
      </c>
      <c r="D30" s="539" t="s">
        <v>838</v>
      </c>
      <c r="E30" s="167" t="s">
        <v>859</v>
      </c>
      <c r="F30" s="507" t="s">
        <v>839</v>
      </c>
      <c r="G30" s="507" t="s">
        <v>840</v>
      </c>
      <c r="H30" s="562">
        <v>1010</v>
      </c>
      <c r="I30" s="165"/>
    </row>
    <row r="31" spans="1:9" x14ac:dyDescent="0.2">
      <c r="A31" s="169" t="s">
        <v>678</v>
      </c>
      <c r="B31" s="170" t="s">
        <v>437</v>
      </c>
      <c r="C31" s="506" t="s">
        <v>679</v>
      </c>
      <c r="D31" s="506" t="s">
        <v>680</v>
      </c>
      <c r="E31" s="167" t="s">
        <v>681</v>
      </c>
      <c r="F31" s="172" t="s">
        <v>682</v>
      </c>
      <c r="G31" s="172" t="s">
        <v>683</v>
      </c>
      <c r="H31" s="540">
        <v>750</v>
      </c>
      <c r="I31" s="165"/>
    </row>
    <row r="32" spans="1:9" s="165" customFormat="1" x14ac:dyDescent="0.2">
      <c r="A32" s="163" t="s">
        <v>456</v>
      </c>
      <c r="B32" s="166" t="s">
        <v>454</v>
      </c>
      <c r="C32" s="166" t="s">
        <v>457</v>
      </c>
      <c r="D32" s="166" t="s">
        <v>455</v>
      </c>
      <c r="E32" s="166" t="s">
        <v>398</v>
      </c>
      <c r="F32" s="168" t="s">
        <v>458</v>
      </c>
      <c r="G32" s="168" t="s">
        <v>459</v>
      </c>
      <c r="H32" s="513">
        <v>374</v>
      </c>
    </row>
    <row r="33" spans="1:9" s="165" customFormat="1" x14ac:dyDescent="0.2">
      <c r="A33" s="163" t="s">
        <v>461</v>
      </c>
      <c r="B33" s="509" t="s">
        <v>460</v>
      </c>
      <c r="C33" s="166" t="s">
        <v>462</v>
      </c>
      <c r="D33" s="506" t="s">
        <v>463</v>
      </c>
      <c r="E33" s="506" t="s">
        <v>464</v>
      </c>
      <c r="F33" s="168" t="s">
        <v>465</v>
      </c>
      <c r="G33" s="168" t="s">
        <v>466</v>
      </c>
      <c r="H33" s="168">
        <v>1334</v>
      </c>
    </row>
    <row r="37" spans="1:9" x14ac:dyDescent="0.2">
      <c r="F37" s="149"/>
      <c r="G37" s="149"/>
    </row>
    <row r="39" spans="1:9" x14ac:dyDescent="0.2">
      <c r="G39" s="174"/>
      <c r="H39" s="174"/>
      <c r="I39" s="182"/>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2"/>
  <sheetViews>
    <sheetView workbookViewId="0">
      <pane ySplit="2" topLeftCell="A3" activePane="bottomLeft" state="frozen"/>
      <selection pane="bottomLeft" activeCell="L153" sqref="L153"/>
    </sheetView>
  </sheetViews>
  <sheetFormatPr defaultRowHeight="12" x14ac:dyDescent="0.2"/>
  <cols>
    <col min="1" max="1" width="15.85546875" style="10" customWidth="1"/>
    <col min="2" max="2" width="11.7109375" style="14" customWidth="1"/>
    <col min="3" max="3" width="9.140625" style="10"/>
    <col min="4" max="4" width="29.28515625" style="10" customWidth="1"/>
    <col min="5" max="5" width="15.85546875" style="10" customWidth="1"/>
    <col min="6" max="6" width="20.85546875" style="10" customWidth="1"/>
    <col min="7" max="7" width="12.42578125" style="10" customWidth="1"/>
    <col min="8" max="8" width="16.140625" style="10" customWidth="1"/>
    <col min="9" max="9" width="12.140625" style="10" customWidth="1"/>
    <col min="10" max="16384" width="9.140625" style="10"/>
  </cols>
  <sheetData>
    <row r="1" spans="1:9" ht="23.25" customHeight="1" x14ac:dyDescent="0.2">
      <c r="A1" s="15" t="s">
        <v>343</v>
      </c>
    </row>
    <row r="2" spans="1:9" x14ac:dyDescent="0.2">
      <c r="A2" s="16" t="s">
        <v>0</v>
      </c>
      <c r="B2" s="66" t="s">
        <v>1</v>
      </c>
      <c r="C2" s="63" t="s">
        <v>2</v>
      </c>
      <c r="D2" s="17" t="s">
        <v>3</v>
      </c>
      <c r="E2" s="52" t="s">
        <v>4</v>
      </c>
      <c r="F2" s="17" t="s">
        <v>5</v>
      </c>
      <c r="G2" s="39" t="s">
        <v>6</v>
      </c>
      <c r="H2" s="18" t="s">
        <v>7</v>
      </c>
      <c r="I2" s="34" t="s">
        <v>8</v>
      </c>
    </row>
    <row r="3" spans="1:9" x14ac:dyDescent="0.2">
      <c r="A3" s="19" t="s">
        <v>9</v>
      </c>
      <c r="B3" s="67">
        <v>950189</v>
      </c>
      <c r="C3" s="64">
        <v>1</v>
      </c>
      <c r="D3" s="1" t="s">
        <v>10</v>
      </c>
      <c r="E3" s="40" t="s">
        <v>11</v>
      </c>
      <c r="F3" s="1"/>
      <c r="G3" s="40" t="s">
        <v>12</v>
      </c>
      <c r="H3" s="20"/>
      <c r="I3" s="35"/>
    </row>
    <row r="4" spans="1:9" x14ac:dyDescent="0.2">
      <c r="A4" s="19" t="s">
        <v>9</v>
      </c>
      <c r="B4" s="67">
        <v>951027</v>
      </c>
      <c r="C4" s="64">
        <v>2</v>
      </c>
      <c r="D4" s="1" t="s">
        <v>13</v>
      </c>
      <c r="E4" s="40" t="s">
        <v>11</v>
      </c>
      <c r="F4" s="1"/>
      <c r="G4" s="40" t="s">
        <v>14</v>
      </c>
      <c r="H4" s="20"/>
      <c r="I4" s="35"/>
    </row>
    <row r="5" spans="1:9" x14ac:dyDescent="0.2">
      <c r="A5" s="19" t="s">
        <v>9</v>
      </c>
      <c r="B5" s="67">
        <v>950129</v>
      </c>
      <c r="C5" s="64">
        <v>3</v>
      </c>
      <c r="D5" s="1" t="s">
        <v>15</v>
      </c>
      <c r="E5" s="40" t="s">
        <v>11</v>
      </c>
      <c r="F5" s="1"/>
      <c r="G5" s="40" t="s">
        <v>16</v>
      </c>
      <c r="H5" s="20"/>
      <c r="I5" s="35"/>
    </row>
    <row r="6" spans="1:9" x14ac:dyDescent="0.2">
      <c r="A6" s="19" t="s">
        <v>9</v>
      </c>
      <c r="B6" s="67">
        <v>950590</v>
      </c>
      <c r="C6" s="64">
        <v>4</v>
      </c>
      <c r="D6" s="1" t="s">
        <v>17</v>
      </c>
      <c r="E6" s="40" t="s">
        <v>11</v>
      </c>
      <c r="F6" s="1"/>
      <c r="G6" s="40" t="s">
        <v>18</v>
      </c>
      <c r="H6" s="20"/>
      <c r="I6" s="35"/>
    </row>
    <row r="7" spans="1:9" x14ac:dyDescent="0.2">
      <c r="A7" s="19" t="s">
        <v>9</v>
      </c>
      <c r="B7" s="67">
        <v>20986</v>
      </c>
      <c r="C7" s="64">
        <v>5</v>
      </c>
      <c r="D7" s="1" t="s">
        <v>19</v>
      </c>
      <c r="E7" s="40" t="s">
        <v>11</v>
      </c>
      <c r="F7" s="1"/>
      <c r="G7" s="40" t="s">
        <v>20</v>
      </c>
      <c r="H7" s="20"/>
      <c r="I7" s="35"/>
    </row>
    <row r="8" spans="1:9" x14ac:dyDescent="0.2">
      <c r="A8" s="19" t="s">
        <v>9</v>
      </c>
      <c r="B8" s="67"/>
      <c r="C8" s="64">
        <v>6</v>
      </c>
      <c r="D8" s="1" t="s">
        <v>21</v>
      </c>
      <c r="E8" s="40"/>
      <c r="F8" s="1"/>
      <c r="G8" s="40"/>
      <c r="H8" s="20"/>
      <c r="I8" s="35"/>
    </row>
    <row r="9" spans="1:9" x14ac:dyDescent="0.2">
      <c r="A9" s="19" t="s">
        <v>9</v>
      </c>
      <c r="B9" s="68">
        <v>130261</v>
      </c>
      <c r="C9" s="64">
        <v>7</v>
      </c>
      <c r="D9" s="11" t="s">
        <v>22</v>
      </c>
      <c r="E9" s="40" t="s">
        <v>23</v>
      </c>
      <c r="F9" s="12" t="s">
        <v>24</v>
      </c>
      <c r="G9" s="41" t="s">
        <v>25</v>
      </c>
      <c r="H9" s="21" t="s">
        <v>26</v>
      </c>
      <c r="I9" s="36">
        <v>1</v>
      </c>
    </row>
    <row r="10" spans="1:9" x14ac:dyDescent="0.2">
      <c r="A10" s="19" t="s">
        <v>9</v>
      </c>
      <c r="B10" s="68">
        <v>130200</v>
      </c>
      <c r="C10" s="64">
        <v>8</v>
      </c>
      <c r="D10" s="12" t="s">
        <v>27</v>
      </c>
      <c r="E10" s="53" t="s">
        <v>28</v>
      </c>
      <c r="F10" s="3" t="s">
        <v>29</v>
      </c>
      <c r="G10" s="42" t="s">
        <v>30</v>
      </c>
      <c r="H10" s="21" t="s">
        <v>26</v>
      </c>
      <c r="I10" s="36">
        <v>7</v>
      </c>
    </row>
    <row r="11" spans="1:9" x14ac:dyDescent="0.2">
      <c r="A11" s="19" t="s">
        <v>9</v>
      </c>
      <c r="B11" s="68">
        <v>130276</v>
      </c>
      <c r="C11" s="64">
        <v>9</v>
      </c>
      <c r="D11" s="12" t="s">
        <v>31</v>
      </c>
      <c r="E11" s="54" t="s">
        <v>32</v>
      </c>
      <c r="F11" s="3" t="s">
        <v>33</v>
      </c>
      <c r="G11" s="42" t="s">
        <v>30</v>
      </c>
      <c r="H11" s="21" t="s">
        <v>26</v>
      </c>
      <c r="I11" s="36">
        <v>10</v>
      </c>
    </row>
    <row r="12" spans="1:9" x14ac:dyDescent="0.2">
      <c r="A12" s="19" t="s">
        <v>9</v>
      </c>
      <c r="B12" s="68">
        <v>130256</v>
      </c>
      <c r="C12" s="64">
        <v>10</v>
      </c>
      <c r="D12" s="12" t="s">
        <v>34</v>
      </c>
      <c r="E12" s="55" t="s">
        <v>35</v>
      </c>
      <c r="F12" s="3" t="s">
        <v>36</v>
      </c>
      <c r="G12" s="43" t="s">
        <v>37</v>
      </c>
      <c r="H12" s="21" t="s">
        <v>26</v>
      </c>
      <c r="I12" s="36">
        <v>11</v>
      </c>
    </row>
    <row r="13" spans="1:9" x14ac:dyDescent="0.2">
      <c r="A13" s="72" t="s">
        <v>9</v>
      </c>
      <c r="B13" s="73">
        <v>130181</v>
      </c>
      <c r="C13" s="74">
        <v>11</v>
      </c>
      <c r="D13" s="75" t="s">
        <v>38</v>
      </c>
      <c r="E13" s="76" t="s">
        <v>39</v>
      </c>
      <c r="F13" s="77" t="s">
        <v>40</v>
      </c>
      <c r="G13" s="78" t="s">
        <v>30</v>
      </c>
      <c r="H13" s="79" t="s">
        <v>26</v>
      </c>
      <c r="I13" s="80">
        <v>16</v>
      </c>
    </row>
    <row r="14" spans="1:9" x14ac:dyDescent="0.2">
      <c r="A14" s="19" t="s">
        <v>9</v>
      </c>
      <c r="B14" s="68">
        <v>130270</v>
      </c>
      <c r="C14" s="64">
        <v>12</v>
      </c>
      <c r="D14" s="12" t="s">
        <v>41</v>
      </c>
      <c r="E14" s="53" t="s">
        <v>42</v>
      </c>
      <c r="F14" s="3" t="s">
        <v>43</v>
      </c>
      <c r="G14" s="42" t="s">
        <v>30</v>
      </c>
      <c r="H14" s="21" t="s">
        <v>26</v>
      </c>
      <c r="I14" s="36">
        <v>17</v>
      </c>
    </row>
    <row r="15" spans="1:9" x14ac:dyDescent="0.2">
      <c r="A15" s="19" t="s">
        <v>9</v>
      </c>
      <c r="B15" s="68">
        <v>130179</v>
      </c>
      <c r="C15" s="64">
        <v>13</v>
      </c>
      <c r="D15" s="12" t="s">
        <v>44</v>
      </c>
      <c r="E15" s="53" t="s">
        <v>45</v>
      </c>
      <c r="F15" s="3" t="s">
        <v>29</v>
      </c>
      <c r="G15" s="42" t="s">
        <v>30</v>
      </c>
      <c r="H15" s="21" t="s">
        <v>26</v>
      </c>
      <c r="I15" s="36">
        <v>20</v>
      </c>
    </row>
    <row r="16" spans="1:9" x14ac:dyDescent="0.2">
      <c r="A16" s="19" t="s">
        <v>9</v>
      </c>
      <c r="B16" s="68">
        <v>130259</v>
      </c>
      <c r="C16" s="64">
        <v>14</v>
      </c>
      <c r="D16" s="12" t="s">
        <v>34</v>
      </c>
      <c r="E16" s="55" t="s">
        <v>35</v>
      </c>
      <c r="F16" s="3" t="s">
        <v>46</v>
      </c>
      <c r="G16" s="43" t="s">
        <v>37</v>
      </c>
      <c r="H16" s="21" t="s">
        <v>26</v>
      </c>
      <c r="I16" s="36">
        <v>22</v>
      </c>
    </row>
    <row r="17" spans="1:9" x14ac:dyDescent="0.2">
      <c r="A17" s="19" t="s">
        <v>9</v>
      </c>
      <c r="B17" s="68">
        <v>130029</v>
      </c>
      <c r="C17" s="64">
        <v>15</v>
      </c>
      <c r="D17" s="12" t="s">
        <v>47</v>
      </c>
      <c r="E17" s="56" t="s">
        <v>48</v>
      </c>
      <c r="F17" s="12" t="s">
        <v>49</v>
      </c>
      <c r="G17" s="44" t="s">
        <v>37</v>
      </c>
      <c r="H17" s="21" t="s">
        <v>26</v>
      </c>
      <c r="I17" s="36">
        <v>25</v>
      </c>
    </row>
    <row r="18" spans="1:9" x14ac:dyDescent="0.2">
      <c r="A18" s="19" t="s">
        <v>9</v>
      </c>
      <c r="B18" s="68">
        <v>130036</v>
      </c>
      <c r="C18" s="64">
        <v>16</v>
      </c>
      <c r="D18" s="11" t="s">
        <v>50</v>
      </c>
      <c r="E18" s="57" t="s">
        <v>51</v>
      </c>
      <c r="F18" s="12" t="s">
        <v>52</v>
      </c>
      <c r="G18" s="45" t="s">
        <v>25</v>
      </c>
      <c r="H18" s="21" t="s">
        <v>26</v>
      </c>
      <c r="I18" s="36">
        <v>26</v>
      </c>
    </row>
    <row r="19" spans="1:9" x14ac:dyDescent="0.2">
      <c r="A19" s="19" t="s">
        <v>9</v>
      </c>
      <c r="B19" s="68">
        <v>130109</v>
      </c>
      <c r="C19" s="64">
        <v>17</v>
      </c>
      <c r="D19" s="12" t="s">
        <v>53</v>
      </c>
      <c r="E19" s="56" t="s">
        <v>54</v>
      </c>
      <c r="F19" s="12" t="s">
        <v>55</v>
      </c>
      <c r="G19" s="44" t="s">
        <v>37</v>
      </c>
      <c r="H19" s="21" t="s">
        <v>26</v>
      </c>
      <c r="I19" s="36">
        <v>29</v>
      </c>
    </row>
    <row r="20" spans="1:9" x14ac:dyDescent="0.2">
      <c r="A20" s="19" t="s">
        <v>9</v>
      </c>
      <c r="B20" s="68">
        <v>130370</v>
      </c>
      <c r="C20" s="64">
        <v>18</v>
      </c>
      <c r="D20" s="12" t="s">
        <v>56</v>
      </c>
      <c r="E20" s="56" t="s">
        <v>57</v>
      </c>
      <c r="F20" s="4" t="s">
        <v>58</v>
      </c>
      <c r="G20" s="44" t="s">
        <v>37</v>
      </c>
      <c r="H20" s="21" t="s">
        <v>26</v>
      </c>
      <c r="I20" s="36">
        <v>30</v>
      </c>
    </row>
    <row r="21" spans="1:9" x14ac:dyDescent="0.2">
      <c r="A21" s="19" t="s">
        <v>9</v>
      </c>
      <c r="B21" s="68">
        <v>130574</v>
      </c>
      <c r="C21" s="64">
        <v>19</v>
      </c>
      <c r="D21" s="12" t="s">
        <v>59</v>
      </c>
      <c r="E21" s="57" t="s">
        <v>60</v>
      </c>
      <c r="F21" s="5" t="s">
        <v>61</v>
      </c>
      <c r="G21" s="45" t="s">
        <v>25</v>
      </c>
      <c r="H21" s="21" t="s">
        <v>26</v>
      </c>
      <c r="I21" s="36">
        <v>38</v>
      </c>
    </row>
    <row r="22" spans="1:9" x14ac:dyDescent="0.2">
      <c r="A22" s="30" t="s">
        <v>9</v>
      </c>
      <c r="B22" s="81">
        <v>130318</v>
      </c>
      <c r="C22" s="65">
        <v>20</v>
      </c>
      <c r="D22" s="82" t="s">
        <v>62</v>
      </c>
      <c r="E22" s="83" t="s">
        <v>63</v>
      </c>
      <c r="F22" s="84" t="s">
        <v>64</v>
      </c>
      <c r="G22" s="85" t="s">
        <v>37</v>
      </c>
      <c r="H22" s="86" t="s">
        <v>26</v>
      </c>
      <c r="I22" s="38">
        <v>39</v>
      </c>
    </row>
    <row r="23" spans="1:9" x14ac:dyDescent="0.2">
      <c r="A23" s="19" t="s">
        <v>9</v>
      </c>
      <c r="B23" s="68">
        <v>130575</v>
      </c>
      <c r="C23" s="64">
        <v>21</v>
      </c>
      <c r="D23" s="12" t="s">
        <v>59</v>
      </c>
      <c r="E23" s="57" t="s">
        <v>60</v>
      </c>
      <c r="F23" s="5" t="s">
        <v>65</v>
      </c>
      <c r="G23" s="45" t="s">
        <v>25</v>
      </c>
      <c r="H23" s="21" t="s">
        <v>26</v>
      </c>
      <c r="I23" s="36">
        <v>42</v>
      </c>
    </row>
    <row r="24" spans="1:9" x14ac:dyDescent="0.2">
      <c r="A24" s="19" t="s">
        <v>9</v>
      </c>
      <c r="B24" s="68">
        <v>130538</v>
      </c>
      <c r="C24" s="64">
        <v>22</v>
      </c>
      <c r="D24" s="12" t="s">
        <v>66</v>
      </c>
      <c r="E24" s="53" t="s">
        <v>67</v>
      </c>
      <c r="F24" s="3" t="s">
        <v>68</v>
      </c>
      <c r="G24" s="42" t="s">
        <v>30</v>
      </c>
      <c r="H24" s="21" t="s">
        <v>26</v>
      </c>
      <c r="I24" s="36">
        <v>44</v>
      </c>
    </row>
    <row r="25" spans="1:9" x14ac:dyDescent="0.2">
      <c r="A25" s="19" t="s">
        <v>9</v>
      </c>
      <c r="B25" s="68">
        <v>130180</v>
      </c>
      <c r="C25" s="64">
        <v>23</v>
      </c>
      <c r="D25" s="12" t="s">
        <v>69</v>
      </c>
      <c r="E25" s="53" t="s">
        <v>70</v>
      </c>
      <c r="F25" s="3" t="s">
        <v>29</v>
      </c>
      <c r="G25" s="42" t="s">
        <v>30</v>
      </c>
      <c r="H25" s="21" t="s">
        <v>26</v>
      </c>
      <c r="I25" s="36">
        <v>58</v>
      </c>
    </row>
    <row r="26" spans="1:9" x14ac:dyDescent="0.2">
      <c r="A26" s="19" t="s">
        <v>9</v>
      </c>
      <c r="B26" s="68">
        <v>130283</v>
      </c>
      <c r="C26" s="64">
        <v>24</v>
      </c>
      <c r="D26" s="12" t="s">
        <v>71</v>
      </c>
      <c r="E26" s="55" t="s">
        <v>72</v>
      </c>
      <c r="F26" s="3" t="s">
        <v>73</v>
      </c>
      <c r="G26" s="43" t="s">
        <v>37</v>
      </c>
      <c r="H26" s="21" t="s">
        <v>26</v>
      </c>
      <c r="I26" s="36">
        <v>59</v>
      </c>
    </row>
    <row r="27" spans="1:9" x14ac:dyDescent="0.2">
      <c r="A27" s="19" t="s">
        <v>9</v>
      </c>
      <c r="B27" s="68">
        <v>130189</v>
      </c>
      <c r="C27" s="64">
        <v>25</v>
      </c>
      <c r="D27" s="12" t="s">
        <v>74</v>
      </c>
      <c r="E27" s="55" t="s">
        <v>75</v>
      </c>
      <c r="F27" s="3" t="s">
        <v>24</v>
      </c>
      <c r="G27" s="43" t="s">
        <v>37</v>
      </c>
      <c r="H27" s="21" t="s">
        <v>26</v>
      </c>
      <c r="I27" s="36">
        <v>64</v>
      </c>
    </row>
    <row r="28" spans="1:9" x14ac:dyDescent="0.2">
      <c r="A28" s="19" t="s">
        <v>9</v>
      </c>
      <c r="B28" s="68">
        <v>130027</v>
      </c>
      <c r="C28" s="64">
        <v>26</v>
      </c>
      <c r="D28" s="12" t="s">
        <v>76</v>
      </c>
      <c r="E28" s="55" t="s">
        <v>77</v>
      </c>
      <c r="F28" s="12" t="s">
        <v>78</v>
      </c>
      <c r="G28" s="43" t="s">
        <v>37</v>
      </c>
      <c r="H28" s="21" t="s">
        <v>26</v>
      </c>
      <c r="I28" s="36">
        <v>65</v>
      </c>
    </row>
    <row r="29" spans="1:9" x14ac:dyDescent="0.2">
      <c r="A29" s="19" t="s">
        <v>9</v>
      </c>
      <c r="B29" s="68">
        <v>130049</v>
      </c>
      <c r="C29" s="64">
        <v>27</v>
      </c>
      <c r="D29" s="5" t="s">
        <v>59</v>
      </c>
      <c r="E29" s="57" t="s">
        <v>60</v>
      </c>
      <c r="F29" s="12" t="s">
        <v>79</v>
      </c>
      <c r="G29" s="45" t="s">
        <v>25</v>
      </c>
      <c r="H29" s="21" t="s">
        <v>26</v>
      </c>
      <c r="I29" s="36">
        <v>66</v>
      </c>
    </row>
    <row r="30" spans="1:9" x14ac:dyDescent="0.2">
      <c r="A30" s="19" t="s">
        <v>9</v>
      </c>
      <c r="B30" s="68">
        <v>130051</v>
      </c>
      <c r="C30" s="64">
        <v>28</v>
      </c>
      <c r="D30" s="5" t="s">
        <v>59</v>
      </c>
      <c r="E30" s="56" t="s">
        <v>80</v>
      </c>
      <c r="F30" s="12" t="s">
        <v>81</v>
      </c>
      <c r="G30" s="44" t="s">
        <v>37</v>
      </c>
      <c r="H30" s="21" t="s">
        <v>26</v>
      </c>
      <c r="I30" s="36">
        <v>67</v>
      </c>
    </row>
    <row r="31" spans="1:9" x14ac:dyDescent="0.2">
      <c r="A31" s="19" t="s">
        <v>9</v>
      </c>
      <c r="B31" s="68">
        <v>130313</v>
      </c>
      <c r="C31" s="64">
        <v>29</v>
      </c>
      <c r="D31" s="12" t="s">
        <v>38</v>
      </c>
      <c r="E31" s="53" t="s">
        <v>39</v>
      </c>
      <c r="F31" s="3" t="s">
        <v>82</v>
      </c>
      <c r="G31" s="42" t="s">
        <v>30</v>
      </c>
      <c r="H31" s="21" t="s">
        <v>26</v>
      </c>
      <c r="I31" s="36">
        <v>69</v>
      </c>
    </row>
    <row r="32" spans="1:9" x14ac:dyDescent="0.2">
      <c r="A32" s="19" t="s">
        <v>9</v>
      </c>
      <c r="B32" s="68">
        <v>130537</v>
      </c>
      <c r="C32" s="64">
        <v>30</v>
      </c>
      <c r="D32" s="12" t="s">
        <v>66</v>
      </c>
      <c r="E32" s="53" t="s">
        <v>67</v>
      </c>
      <c r="F32" s="3" t="s">
        <v>83</v>
      </c>
      <c r="G32" s="42" t="s">
        <v>30</v>
      </c>
      <c r="H32" s="21" t="s">
        <v>26</v>
      </c>
      <c r="I32" s="36">
        <v>75</v>
      </c>
    </row>
    <row r="33" spans="1:9" x14ac:dyDescent="0.2">
      <c r="A33" s="72" t="s">
        <v>9</v>
      </c>
      <c r="B33" s="73">
        <v>130213</v>
      </c>
      <c r="C33" s="74">
        <v>31</v>
      </c>
      <c r="D33" s="75" t="s">
        <v>84</v>
      </c>
      <c r="E33" s="87" t="s">
        <v>85</v>
      </c>
      <c r="F33" s="75" t="s">
        <v>86</v>
      </c>
      <c r="G33" s="88" t="s">
        <v>37</v>
      </c>
      <c r="H33" s="79" t="s">
        <v>26</v>
      </c>
      <c r="I33" s="551">
        <v>82</v>
      </c>
    </row>
    <row r="34" spans="1:9" x14ac:dyDescent="0.2">
      <c r="A34" s="19" t="s">
        <v>9</v>
      </c>
      <c r="B34" s="68">
        <v>130080</v>
      </c>
      <c r="C34" s="64">
        <v>32</v>
      </c>
      <c r="D34" s="11" t="s">
        <v>87</v>
      </c>
      <c r="E34" s="55" t="s">
        <v>88</v>
      </c>
      <c r="F34" s="12" t="s">
        <v>89</v>
      </c>
      <c r="G34" s="43" t="s">
        <v>37</v>
      </c>
      <c r="H34" s="21" t="s">
        <v>26</v>
      </c>
      <c r="I34" s="248">
        <v>92</v>
      </c>
    </row>
    <row r="35" spans="1:9" x14ac:dyDescent="0.2">
      <c r="A35" s="19" t="s">
        <v>9</v>
      </c>
      <c r="B35" s="68">
        <v>130114</v>
      </c>
      <c r="C35" s="64">
        <v>33</v>
      </c>
      <c r="D35" s="2" t="s">
        <v>90</v>
      </c>
      <c r="E35" s="55" t="s">
        <v>91</v>
      </c>
      <c r="F35" s="12" t="s">
        <v>24</v>
      </c>
      <c r="G35" s="43" t="s">
        <v>37</v>
      </c>
      <c r="H35" s="21" t="s">
        <v>26</v>
      </c>
      <c r="I35" s="248">
        <v>94</v>
      </c>
    </row>
    <row r="36" spans="1:9" x14ac:dyDescent="0.2">
      <c r="A36" s="19" t="s">
        <v>9</v>
      </c>
      <c r="B36" s="68">
        <v>130138</v>
      </c>
      <c r="C36" s="64">
        <v>34</v>
      </c>
      <c r="D36" s="5" t="s">
        <v>92</v>
      </c>
      <c r="E36" s="55" t="s">
        <v>77</v>
      </c>
      <c r="F36" s="12" t="s">
        <v>93</v>
      </c>
      <c r="G36" s="43" t="s">
        <v>37</v>
      </c>
      <c r="H36" s="21" t="s">
        <v>26</v>
      </c>
      <c r="I36" s="248">
        <v>96</v>
      </c>
    </row>
    <row r="37" spans="1:9" x14ac:dyDescent="0.2">
      <c r="A37" s="19" t="s">
        <v>9</v>
      </c>
      <c r="B37" s="68">
        <v>130381</v>
      </c>
      <c r="C37" s="64">
        <v>35</v>
      </c>
      <c r="D37" s="12" t="s">
        <v>94</v>
      </c>
      <c r="E37" s="53" t="s">
        <v>95</v>
      </c>
      <c r="F37" s="3" t="s">
        <v>43</v>
      </c>
      <c r="G37" s="42" t="s">
        <v>30</v>
      </c>
      <c r="H37" s="21" t="s">
        <v>26</v>
      </c>
      <c r="I37" s="248">
        <v>101</v>
      </c>
    </row>
    <row r="38" spans="1:9" x14ac:dyDescent="0.2">
      <c r="A38" s="19" t="s">
        <v>9</v>
      </c>
      <c r="B38" s="68">
        <v>130056</v>
      </c>
      <c r="C38" s="64">
        <v>36</v>
      </c>
      <c r="D38" s="5" t="s">
        <v>96</v>
      </c>
      <c r="E38" s="56" t="s">
        <v>97</v>
      </c>
      <c r="F38" s="12" t="s">
        <v>98</v>
      </c>
      <c r="G38" s="44" t="s">
        <v>37</v>
      </c>
      <c r="H38" s="21" t="s">
        <v>26</v>
      </c>
      <c r="I38" s="248">
        <v>103</v>
      </c>
    </row>
    <row r="39" spans="1:9" x14ac:dyDescent="0.2">
      <c r="A39" s="19" t="s">
        <v>9</v>
      </c>
      <c r="B39" s="68">
        <v>130115</v>
      </c>
      <c r="C39" s="64">
        <v>37</v>
      </c>
      <c r="D39" s="2" t="s">
        <v>90</v>
      </c>
      <c r="E39" s="56" t="s">
        <v>99</v>
      </c>
      <c r="F39" s="12" t="s">
        <v>100</v>
      </c>
      <c r="G39" s="44" t="s">
        <v>37</v>
      </c>
      <c r="H39" s="21" t="s">
        <v>26</v>
      </c>
      <c r="I39" s="248">
        <v>107</v>
      </c>
    </row>
    <row r="40" spans="1:9" x14ac:dyDescent="0.2">
      <c r="A40" s="19" t="s">
        <v>9</v>
      </c>
      <c r="B40" s="68">
        <v>130486</v>
      </c>
      <c r="C40" s="64">
        <v>38</v>
      </c>
      <c r="D40" s="12" t="s">
        <v>101</v>
      </c>
      <c r="E40" s="55" t="s">
        <v>102</v>
      </c>
      <c r="F40" s="3" t="s">
        <v>78</v>
      </c>
      <c r="G40" s="43" t="s">
        <v>37</v>
      </c>
      <c r="H40" s="21" t="s">
        <v>26</v>
      </c>
      <c r="I40" s="248">
        <v>109</v>
      </c>
    </row>
    <row r="41" spans="1:9" x14ac:dyDescent="0.2">
      <c r="A41" s="19" t="s">
        <v>9</v>
      </c>
      <c r="B41" s="68">
        <v>130190</v>
      </c>
      <c r="C41" s="64">
        <v>39</v>
      </c>
      <c r="D41" s="12" t="s">
        <v>103</v>
      </c>
      <c r="E41" s="56" t="s">
        <v>104</v>
      </c>
      <c r="F41" s="12" t="s">
        <v>55</v>
      </c>
      <c r="G41" s="44" t="s">
        <v>37</v>
      </c>
      <c r="H41" s="21" t="s">
        <v>26</v>
      </c>
      <c r="I41" s="248">
        <v>113</v>
      </c>
    </row>
    <row r="42" spans="1:9" x14ac:dyDescent="0.2">
      <c r="A42" s="30" t="s">
        <v>9</v>
      </c>
      <c r="B42" s="89">
        <v>950189</v>
      </c>
      <c r="C42" s="65">
        <v>40</v>
      </c>
      <c r="D42" s="90" t="s">
        <v>10</v>
      </c>
      <c r="E42" s="91" t="s">
        <v>11</v>
      </c>
      <c r="F42" s="90"/>
      <c r="G42" s="91" t="s">
        <v>12</v>
      </c>
      <c r="H42" s="86"/>
      <c r="I42" s="554"/>
    </row>
    <row r="43" spans="1:9" x14ac:dyDescent="0.2">
      <c r="A43" s="19" t="s">
        <v>9</v>
      </c>
      <c r="B43" s="68">
        <v>130237</v>
      </c>
      <c r="C43" s="64">
        <v>41</v>
      </c>
      <c r="D43" s="13" t="s">
        <v>105</v>
      </c>
      <c r="E43" s="54" t="s">
        <v>106</v>
      </c>
      <c r="F43" s="12" t="s">
        <v>107</v>
      </c>
      <c r="G43" s="42" t="s">
        <v>30</v>
      </c>
      <c r="H43" s="21" t="s">
        <v>26</v>
      </c>
      <c r="I43" s="551">
        <v>116</v>
      </c>
    </row>
    <row r="44" spans="1:9" x14ac:dyDescent="0.2">
      <c r="A44" s="19" t="s">
        <v>9</v>
      </c>
      <c r="B44" s="68">
        <v>130092</v>
      </c>
      <c r="C44" s="64">
        <v>42</v>
      </c>
      <c r="D44" s="12" t="s">
        <v>108</v>
      </c>
      <c r="E44" s="55" t="s">
        <v>109</v>
      </c>
      <c r="F44" s="12" t="s">
        <v>24</v>
      </c>
      <c r="G44" s="43" t="s">
        <v>37</v>
      </c>
      <c r="H44" s="21" t="s">
        <v>26</v>
      </c>
      <c r="I44" s="248">
        <v>117</v>
      </c>
    </row>
    <row r="45" spans="1:9" x14ac:dyDescent="0.2">
      <c r="A45" s="19" t="s">
        <v>9</v>
      </c>
      <c r="B45" s="68">
        <v>130317</v>
      </c>
      <c r="C45" s="64">
        <v>43</v>
      </c>
      <c r="D45" s="12" t="s">
        <v>90</v>
      </c>
      <c r="E45" s="53" t="s">
        <v>110</v>
      </c>
      <c r="F45" s="3" t="s">
        <v>68</v>
      </c>
      <c r="G45" s="42" t="s">
        <v>30</v>
      </c>
      <c r="H45" s="21" t="s">
        <v>26</v>
      </c>
      <c r="I45" s="248">
        <v>121</v>
      </c>
    </row>
    <row r="46" spans="1:9" x14ac:dyDescent="0.2">
      <c r="A46" s="19" t="s">
        <v>9</v>
      </c>
      <c r="B46" s="68">
        <v>140033</v>
      </c>
      <c r="C46" s="64">
        <v>44</v>
      </c>
      <c r="D46" s="22" t="s">
        <v>111</v>
      </c>
      <c r="E46" s="58" t="s">
        <v>112</v>
      </c>
      <c r="F46" s="7" t="s">
        <v>113</v>
      </c>
      <c r="G46" s="46" t="s">
        <v>37</v>
      </c>
      <c r="H46" s="23" t="s">
        <v>114</v>
      </c>
      <c r="I46" s="248">
        <v>9001</v>
      </c>
    </row>
    <row r="47" spans="1:9" x14ac:dyDescent="0.2">
      <c r="A47" s="19" t="s">
        <v>9</v>
      </c>
      <c r="B47" s="68">
        <v>140034</v>
      </c>
      <c r="C47" s="64">
        <v>45</v>
      </c>
      <c r="D47" s="22" t="s">
        <v>115</v>
      </c>
      <c r="E47" s="58" t="s">
        <v>116</v>
      </c>
      <c r="F47" s="7" t="s">
        <v>117</v>
      </c>
      <c r="G47" s="46" t="s">
        <v>37</v>
      </c>
      <c r="H47" s="23" t="s">
        <v>114</v>
      </c>
      <c r="I47" s="248">
        <v>9002</v>
      </c>
    </row>
    <row r="48" spans="1:9" x14ac:dyDescent="0.2">
      <c r="A48" s="19" t="s">
        <v>9</v>
      </c>
      <c r="B48" s="68">
        <v>140577</v>
      </c>
      <c r="C48" s="64">
        <v>46</v>
      </c>
      <c r="D48" s="22" t="s">
        <v>118</v>
      </c>
      <c r="E48" s="59" t="s">
        <v>119</v>
      </c>
      <c r="F48" s="24" t="s">
        <v>120</v>
      </c>
      <c r="G48" s="47" t="s">
        <v>25</v>
      </c>
      <c r="H48" s="23" t="s">
        <v>114</v>
      </c>
      <c r="I48" s="248">
        <v>9048</v>
      </c>
    </row>
    <row r="49" spans="1:9" x14ac:dyDescent="0.2">
      <c r="A49" s="19" t="s">
        <v>9</v>
      </c>
      <c r="B49" s="68">
        <v>140058</v>
      </c>
      <c r="C49" s="64">
        <v>47</v>
      </c>
      <c r="D49" s="22" t="s">
        <v>121</v>
      </c>
      <c r="E49" s="59" t="s">
        <v>122</v>
      </c>
      <c r="F49" s="24" t="s">
        <v>123</v>
      </c>
      <c r="G49" s="46" t="s">
        <v>25</v>
      </c>
      <c r="H49" s="23" t="s">
        <v>114</v>
      </c>
      <c r="I49" s="248">
        <v>9005</v>
      </c>
    </row>
    <row r="50" spans="1:9" x14ac:dyDescent="0.2">
      <c r="A50" s="19" t="s">
        <v>9</v>
      </c>
      <c r="B50" s="68">
        <v>140061</v>
      </c>
      <c r="C50" s="64">
        <v>48</v>
      </c>
      <c r="D50" s="22" t="s">
        <v>124</v>
      </c>
      <c r="E50" s="59" t="s">
        <v>125</v>
      </c>
      <c r="F50" s="24" t="s">
        <v>126</v>
      </c>
      <c r="G50" s="46" t="s">
        <v>25</v>
      </c>
      <c r="H50" s="23" t="s">
        <v>114</v>
      </c>
      <c r="I50" s="248">
        <v>9006</v>
      </c>
    </row>
    <row r="51" spans="1:9" x14ac:dyDescent="0.2">
      <c r="A51" s="19" t="s">
        <v>9</v>
      </c>
      <c r="B51" s="68">
        <v>140078</v>
      </c>
      <c r="C51" s="64">
        <v>49</v>
      </c>
      <c r="D51" s="22" t="s">
        <v>127</v>
      </c>
      <c r="E51" s="58" t="s">
        <v>128</v>
      </c>
      <c r="F51" s="7" t="s">
        <v>129</v>
      </c>
      <c r="G51" s="46" t="s">
        <v>37</v>
      </c>
      <c r="H51" s="23" t="s">
        <v>114</v>
      </c>
      <c r="I51" s="248">
        <v>9008</v>
      </c>
    </row>
    <row r="52" spans="1:9" x14ac:dyDescent="0.2">
      <c r="A52" s="19" t="s">
        <v>9</v>
      </c>
      <c r="B52" s="68">
        <v>140094</v>
      </c>
      <c r="C52" s="64">
        <v>50</v>
      </c>
      <c r="D52" s="22" t="s">
        <v>130</v>
      </c>
      <c r="E52" s="58" t="s">
        <v>131</v>
      </c>
      <c r="F52" s="7" t="s">
        <v>132</v>
      </c>
      <c r="G52" s="48" t="s">
        <v>37</v>
      </c>
      <c r="H52" s="23" t="s">
        <v>114</v>
      </c>
      <c r="I52" s="248">
        <v>9009</v>
      </c>
    </row>
    <row r="53" spans="1:9" x14ac:dyDescent="0.2">
      <c r="A53" s="72" t="s">
        <v>9</v>
      </c>
      <c r="B53" s="73">
        <v>140207</v>
      </c>
      <c r="C53" s="74">
        <v>51</v>
      </c>
      <c r="D53" s="92" t="s">
        <v>133</v>
      </c>
      <c r="E53" s="93" t="s">
        <v>134</v>
      </c>
      <c r="F53" s="94" t="s">
        <v>135</v>
      </c>
      <c r="G53" s="95" t="s">
        <v>37</v>
      </c>
      <c r="H53" s="96" t="s">
        <v>114</v>
      </c>
      <c r="I53" s="551">
        <v>9013</v>
      </c>
    </row>
    <row r="54" spans="1:9" x14ac:dyDescent="0.2">
      <c r="A54" s="19" t="s">
        <v>9</v>
      </c>
      <c r="B54" s="68">
        <v>140233</v>
      </c>
      <c r="C54" s="64">
        <v>52</v>
      </c>
      <c r="D54" s="22" t="s">
        <v>136</v>
      </c>
      <c r="E54" s="58" t="s">
        <v>137</v>
      </c>
      <c r="F54" s="7" t="s">
        <v>129</v>
      </c>
      <c r="G54" s="46" t="s">
        <v>37</v>
      </c>
      <c r="H54" s="23" t="s">
        <v>114</v>
      </c>
      <c r="I54" s="248">
        <v>9015</v>
      </c>
    </row>
    <row r="55" spans="1:9" x14ac:dyDescent="0.2">
      <c r="A55" s="19" t="s">
        <v>9</v>
      </c>
      <c r="B55" s="68">
        <v>140263</v>
      </c>
      <c r="C55" s="64">
        <v>53</v>
      </c>
      <c r="D55" s="22" t="s">
        <v>138</v>
      </c>
      <c r="E55" s="58" t="s">
        <v>139</v>
      </c>
      <c r="F55" s="7" t="s">
        <v>140</v>
      </c>
      <c r="G55" s="48" t="s">
        <v>37</v>
      </c>
      <c r="H55" s="23" t="s">
        <v>114</v>
      </c>
      <c r="I55" s="248">
        <v>9018</v>
      </c>
    </row>
    <row r="56" spans="1:9" x14ac:dyDescent="0.2">
      <c r="A56" s="19" t="s">
        <v>9</v>
      </c>
      <c r="B56" s="68">
        <v>140314</v>
      </c>
      <c r="C56" s="64">
        <v>54</v>
      </c>
      <c r="D56" s="22" t="s">
        <v>141</v>
      </c>
      <c r="E56" s="58" t="s">
        <v>142</v>
      </c>
      <c r="F56" s="25" t="s">
        <v>143</v>
      </c>
      <c r="G56" s="46" t="s">
        <v>37</v>
      </c>
      <c r="H56" s="23" t="s">
        <v>114</v>
      </c>
      <c r="I56" s="248">
        <v>9020</v>
      </c>
    </row>
    <row r="57" spans="1:9" x14ac:dyDescent="0.2">
      <c r="A57" s="19" t="s">
        <v>9</v>
      </c>
      <c r="B57" s="68">
        <v>140446</v>
      </c>
      <c r="C57" s="64">
        <v>55</v>
      </c>
      <c r="D57" s="22" t="s">
        <v>144</v>
      </c>
      <c r="E57" s="59" t="s">
        <v>145</v>
      </c>
      <c r="F57" s="24" t="s">
        <v>146</v>
      </c>
      <c r="G57" s="46" t="s">
        <v>25</v>
      </c>
      <c r="H57" s="23" t="s">
        <v>114</v>
      </c>
      <c r="I57" s="248">
        <v>9022</v>
      </c>
    </row>
    <row r="58" spans="1:9" x14ac:dyDescent="0.2">
      <c r="A58" s="19" t="s">
        <v>9</v>
      </c>
      <c r="B58" s="68">
        <v>140006</v>
      </c>
      <c r="C58" s="64">
        <v>56</v>
      </c>
      <c r="D58" s="22" t="s">
        <v>147</v>
      </c>
      <c r="E58" s="59" t="s">
        <v>148</v>
      </c>
      <c r="F58" s="24" t="s">
        <v>149</v>
      </c>
      <c r="G58" s="46" t="s">
        <v>25</v>
      </c>
      <c r="H58" s="23" t="s">
        <v>114</v>
      </c>
      <c r="I58" s="248">
        <v>9026</v>
      </c>
    </row>
    <row r="59" spans="1:9" x14ac:dyDescent="0.2">
      <c r="A59" s="19" t="s">
        <v>9</v>
      </c>
      <c r="B59" s="68">
        <v>140095</v>
      </c>
      <c r="C59" s="64">
        <v>57</v>
      </c>
      <c r="D59" s="22" t="s">
        <v>150</v>
      </c>
      <c r="E59" s="58" t="s">
        <v>151</v>
      </c>
      <c r="F59" s="7" t="s">
        <v>152</v>
      </c>
      <c r="G59" s="46" t="s">
        <v>37</v>
      </c>
      <c r="H59" s="23" t="s">
        <v>114</v>
      </c>
      <c r="I59" s="248">
        <v>9029</v>
      </c>
    </row>
    <row r="60" spans="1:9" x14ac:dyDescent="0.2">
      <c r="A60" s="19" t="s">
        <v>9</v>
      </c>
      <c r="B60" s="68">
        <v>140108</v>
      </c>
      <c r="C60" s="64">
        <v>58</v>
      </c>
      <c r="D60" s="22" t="s">
        <v>153</v>
      </c>
      <c r="E60" s="59" t="s">
        <v>154</v>
      </c>
      <c r="F60" s="24" t="s">
        <v>155</v>
      </c>
      <c r="G60" s="46" t="s">
        <v>156</v>
      </c>
      <c r="H60" s="23" t="s">
        <v>114</v>
      </c>
      <c r="I60" s="248">
        <v>9030</v>
      </c>
    </row>
    <row r="61" spans="1:9" x14ac:dyDescent="0.2">
      <c r="A61" s="19" t="s">
        <v>9</v>
      </c>
      <c r="B61" s="68">
        <v>140209</v>
      </c>
      <c r="C61" s="64">
        <v>59</v>
      </c>
      <c r="D61" s="22" t="s">
        <v>157</v>
      </c>
      <c r="E61" s="58" t="s">
        <v>158</v>
      </c>
      <c r="F61" s="7" t="s">
        <v>132</v>
      </c>
      <c r="G61" s="46" t="s">
        <v>37</v>
      </c>
      <c r="H61" s="23" t="s">
        <v>114</v>
      </c>
      <c r="I61" s="248">
        <v>9035</v>
      </c>
    </row>
    <row r="62" spans="1:9" x14ac:dyDescent="0.2">
      <c r="A62" s="30" t="s">
        <v>9</v>
      </c>
      <c r="B62" s="81">
        <v>140226</v>
      </c>
      <c r="C62" s="65">
        <v>60</v>
      </c>
      <c r="D62" s="98" t="s">
        <v>159</v>
      </c>
      <c r="E62" s="99" t="s">
        <v>160</v>
      </c>
      <c r="F62" s="100" t="s">
        <v>161</v>
      </c>
      <c r="G62" s="101" t="s">
        <v>37</v>
      </c>
      <c r="H62" s="32" t="s">
        <v>114</v>
      </c>
      <c r="I62" s="553">
        <v>9036</v>
      </c>
    </row>
    <row r="63" spans="1:9" x14ac:dyDescent="0.2">
      <c r="A63" s="19" t="s">
        <v>9</v>
      </c>
      <c r="B63" s="68">
        <v>140236</v>
      </c>
      <c r="C63" s="64">
        <v>61</v>
      </c>
      <c r="D63" s="22" t="s">
        <v>162</v>
      </c>
      <c r="E63" s="58" t="s">
        <v>163</v>
      </c>
      <c r="F63" s="7" t="s">
        <v>164</v>
      </c>
      <c r="G63" s="46" t="s">
        <v>37</v>
      </c>
      <c r="H63" s="23" t="s">
        <v>114</v>
      </c>
      <c r="I63" s="248">
        <v>9037</v>
      </c>
    </row>
    <row r="64" spans="1:9" x14ac:dyDescent="0.2">
      <c r="A64" s="19" t="s">
        <v>9</v>
      </c>
      <c r="B64" s="68">
        <v>140237</v>
      </c>
      <c r="C64" s="64">
        <v>62</v>
      </c>
      <c r="D64" s="22" t="s">
        <v>162</v>
      </c>
      <c r="E64" s="58" t="s">
        <v>163</v>
      </c>
      <c r="F64" s="7" t="s">
        <v>132</v>
      </c>
      <c r="G64" s="46" t="s">
        <v>37</v>
      </c>
      <c r="H64" s="23" t="s">
        <v>114</v>
      </c>
      <c r="I64" s="248">
        <v>9038</v>
      </c>
    </row>
    <row r="65" spans="1:9" x14ac:dyDescent="0.2">
      <c r="A65" s="19" t="s">
        <v>9</v>
      </c>
      <c r="B65" s="68">
        <v>140292</v>
      </c>
      <c r="C65" s="64">
        <v>63</v>
      </c>
      <c r="D65" s="22" t="s">
        <v>165</v>
      </c>
      <c r="E65" s="58" t="s">
        <v>166</v>
      </c>
      <c r="F65" s="7" t="s">
        <v>140</v>
      </c>
      <c r="G65" s="48" t="s">
        <v>37</v>
      </c>
      <c r="H65" s="23" t="s">
        <v>114</v>
      </c>
      <c r="I65" s="248">
        <v>9041</v>
      </c>
    </row>
    <row r="66" spans="1:9" x14ac:dyDescent="0.2">
      <c r="A66" s="19" t="s">
        <v>9</v>
      </c>
      <c r="B66" s="68">
        <v>140293</v>
      </c>
      <c r="C66" s="64">
        <v>64</v>
      </c>
      <c r="D66" s="22" t="s">
        <v>167</v>
      </c>
      <c r="E66" s="58" t="s">
        <v>168</v>
      </c>
      <c r="F66" s="7" t="s">
        <v>169</v>
      </c>
      <c r="G66" s="48" t="s">
        <v>37</v>
      </c>
      <c r="H66" s="23" t="s">
        <v>114</v>
      </c>
      <c r="I66" s="248">
        <v>9042</v>
      </c>
    </row>
    <row r="67" spans="1:9" x14ac:dyDescent="0.2">
      <c r="A67" s="19" t="s">
        <v>9</v>
      </c>
      <c r="B67" s="68">
        <v>140296</v>
      </c>
      <c r="C67" s="64">
        <v>65</v>
      </c>
      <c r="D67" s="22" t="s">
        <v>170</v>
      </c>
      <c r="E67" s="58" t="s">
        <v>171</v>
      </c>
      <c r="F67" s="7" t="s">
        <v>140</v>
      </c>
      <c r="G67" s="48" t="s">
        <v>37</v>
      </c>
      <c r="H67" s="23" t="s">
        <v>114</v>
      </c>
      <c r="I67" s="248">
        <v>9043</v>
      </c>
    </row>
    <row r="68" spans="1:9" x14ac:dyDescent="0.2">
      <c r="A68" s="19" t="s">
        <v>9</v>
      </c>
      <c r="B68" s="68">
        <v>140464</v>
      </c>
      <c r="C68" s="64">
        <v>66</v>
      </c>
      <c r="D68" s="22" t="s">
        <v>172</v>
      </c>
      <c r="E68" s="59" t="s">
        <v>173</v>
      </c>
      <c r="F68" s="24" t="s">
        <v>174</v>
      </c>
      <c r="G68" s="46" t="s">
        <v>25</v>
      </c>
      <c r="H68" s="23" t="s">
        <v>114</v>
      </c>
      <c r="I68" s="248">
        <v>9045</v>
      </c>
    </row>
    <row r="69" spans="1:9" x14ac:dyDescent="0.2">
      <c r="A69" s="19" t="s">
        <v>9</v>
      </c>
      <c r="B69" s="68">
        <v>140499</v>
      </c>
      <c r="C69" s="64">
        <v>67</v>
      </c>
      <c r="D69" s="22" t="s">
        <v>127</v>
      </c>
      <c r="E69" s="58" t="s">
        <v>128</v>
      </c>
      <c r="F69" s="25" t="s">
        <v>132</v>
      </c>
      <c r="G69" s="46" t="s">
        <v>37</v>
      </c>
      <c r="H69" s="23" t="s">
        <v>114</v>
      </c>
      <c r="I69" s="248">
        <v>9047</v>
      </c>
    </row>
    <row r="70" spans="1:9" x14ac:dyDescent="0.2">
      <c r="A70" s="19" t="s">
        <v>9</v>
      </c>
      <c r="B70" s="68">
        <v>140580</v>
      </c>
      <c r="C70" s="64">
        <v>68</v>
      </c>
      <c r="D70" s="22" t="s">
        <v>118</v>
      </c>
      <c r="E70" s="59" t="s">
        <v>119</v>
      </c>
      <c r="F70" s="24" t="s">
        <v>175</v>
      </c>
      <c r="G70" s="46" t="s">
        <v>25</v>
      </c>
      <c r="H70" s="23" t="s">
        <v>114</v>
      </c>
      <c r="I70" s="248">
        <v>9050</v>
      </c>
    </row>
    <row r="71" spans="1:9" x14ac:dyDescent="0.2">
      <c r="A71" s="19" t="s">
        <v>9</v>
      </c>
      <c r="B71" s="68">
        <v>140069</v>
      </c>
      <c r="C71" s="64">
        <v>69</v>
      </c>
      <c r="D71" s="22" t="s">
        <v>176</v>
      </c>
      <c r="E71" s="58" t="s">
        <v>177</v>
      </c>
      <c r="F71" s="7" t="s">
        <v>178</v>
      </c>
      <c r="G71" s="46" t="s">
        <v>37</v>
      </c>
      <c r="H71" s="23" t="s">
        <v>114</v>
      </c>
      <c r="I71" s="248">
        <v>9053</v>
      </c>
    </row>
    <row r="72" spans="1:9" x14ac:dyDescent="0.2">
      <c r="A72" s="19" t="s">
        <v>9</v>
      </c>
      <c r="B72" s="68">
        <v>140144</v>
      </c>
      <c r="C72" s="64">
        <v>70</v>
      </c>
      <c r="D72" s="22" t="s">
        <v>179</v>
      </c>
      <c r="E72" s="59" t="s">
        <v>180</v>
      </c>
      <c r="F72" s="24" t="s">
        <v>181</v>
      </c>
      <c r="G72" s="46" t="s">
        <v>25</v>
      </c>
      <c r="H72" s="23" t="s">
        <v>114</v>
      </c>
      <c r="I72" s="248">
        <v>9056</v>
      </c>
    </row>
    <row r="73" spans="1:9" x14ac:dyDescent="0.2">
      <c r="A73" s="72" t="s">
        <v>9</v>
      </c>
      <c r="B73" s="73">
        <v>140151</v>
      </c>
      <c r="C73" s="74">
        <v>71</v>
      </c>
      <c r="D73" s="92" t="s">
        <v>182</v>
      </c>
      <c r="E73" s="103" t="s">
        <v>183</v>
      </c>
      <c r="F73" s="104" t="s">
        <v>184</v>
      </c>
      <c r="G73" s="95" t="s">
        <v>25</v>
      </c>
      <c r="H73" s="96" t="s">
        <v>114</v>
      </c>
      <c r="I73" s="551">
        <v>9058</v>
      </c>
    </row>
    <row r="74" spans="1:9" x14ac:dyDescent="0.2">
      <c r="A74" s="19" t="s">
        <v>9</v>
      </c>
      <c r="B74" s="68">
        <v>140155</v>
      </c>
      <c r="C74" s="64">
        <v>72</v>
      </c>
      <c r="D74" s="22" t="s">
        <v>185</v>
      </c>
      <c r="E74" s="58" t="s">
        <v>186</v>
      </c>
      <c r="F74" s="7" t="s">
        <v>140</v>
      </c>
      <c r="G74" s="48" t="s">
        <v>37</v>
      </c>
      <c r="H74" s="23" t="s">
        <v>114</v>
      </c>
      <c r="I74" s="248">
        <v>9059</v>
      </c>
    </row>
    <row r="75" spans="1:9" x14ac:dyDescent="0.2">
      <c r="A75" s="19" t="s">
        <v>9</v>
      </c>
      <c r="B75" s="68">
        <v>140156</v>
      </c>
      <c r="C75" s="64">
        <v>73</v>
      </c>
      <c r="D75" s="22" t="s">
        <v>185</v>
      </c>
      <c r="E75" s="58" t="s">
        <v>186</v>
      </c>
      <c r="F75" s="7" t="s">
        <v>187</v>
      </c>
      <c r="G75" s="48" t="s">
        <v>37</v>
      </c>
      <c r="H75" s="23" t="s">
        <v>114</v>
      </c>
      <c r="I75" s="248">
        <v>9060</v>
      </c>
    </row>
    <row r="76" spans="1:9" x14ac:dyDescent="0.2">
      <c r="A76" s="19" t="s">
        <v>9</v>
      </c>
      <c r="B76" s="68">
        <v>140165</v>
      </c>
      <c r="C76" s="64">
        <v>74</v>
      </c>
      <c r="D76" s="22" t="s">
        <v>188</v>
      </c>
      <c r="E76" s="58" t="s">
        <v>189</v>
      </c>
      <c r="F76" s="7" t="s">
        <v>190</v>
      </c>
      <c r="G76" s="46" t="s">
        <v>37</v>
      </c>
      <c r="H76" s="23" t="s">
        <v>114</v>
      </c>
      <c r="I76" s="248">
        <v>9061</v>
      </c>
    </row>
    <row r="77" spans="1:9" x14ac:dyDescent="0.2">
      <c r="A77" s="19" t="s">
        <v>9</v>
      </c>
      <c r="B77" s="68">
        <v>140178</v>
      </c>
      <c r="C77" s="64">
        <v>75</v>
      </c>
      <c r="D77" s="22" t="s">
        <v>191</v>
      </c>
      <c r="E77" s="58" t="s">
        <v>192</v>
      </c>
      <c r="F77" s="7" t="s">
        <v>193</v>
      </c>
      <c r="G77" s="48" t="s">
        <v>37</v>
      </c>
      <c r="H77" s="23" t="s">
        <v>114</v>
      </c>
      <c r="I77" s="248">
        <v>9063</v>
      </c>
    </row>
    <row r="78" spans="1:9" x14ac:dyDescent="0.2">
      <c r="A78" s="19" t="s">
        <v>9</v>
      </c>
      <c r="B78" s="68">
        <v>140182</v>
      </c>
      <c r="C78" s="64">
        <v>76</v>
      </c>
      <c r="D78" s="22" t="s">
        <v>194</v>
      </c>
      <c r="E78" s="58" t="s">
        <v>195</v>
      </c>
      <c r="F78" s="7" t="s">
        <v>196</v>
      </c>
      <c r="G78" s="48" t="s">
        <v>37</v>
      </c>
      <c r="H78" s="23" t="s">
        <v>114</v>
      </c>
      <c r="I78" s="248">
        <v>9065</v>
      </c>
    </row>
    <row r="79" spans="1:9" x14ac:dyDescent="0.2">
      <c r="A79" s="19" t="s">
        <v>9</v>
      </c>
      <c r="B79" s="68">
        <v>140222</v>
      </c>
      <c r="C79" s="64">
        <v>77</v>
      </c>
      <c r="D79" s="22" t="s">
        <v>197</v>
      </c>
      <c r="E79" s="58" t="s">
        <v>198</v>
      </c>
      <c r="F79" s="7" t="s">
        <v>190</v>
      </c>
      <c r="G79" s="46" t="s">
        <v>37</v>
      </c>
      <c r="H79" s="23" t="s">
        <v>114</v>
      </c>
      <c r="I79" s="248">
        <v>9067</v>
      </c>
    </row>
    <row r="80" spans="1:9" x14ac:dyDescent="0.2">
      <c r="A80" s="19" t="s">
        <v>9</v>
      </c>
      <c r="B80" s="68">
        <v>140274</v>
      </c>
      <c r="C80" s="64">
        <v>78</v>
      </c>
      <c r="D80" s="22" t="s">
        <v>199</v>
      </c>
      <c r="E80" s="58" t="s">
        <v>200</v>
      </c>
      <c r="F80" s="7" t="s">
        <v>135</v>
      </c>
      <c r="G80" s="48" t="s">
        <v>37</v>
      </c>
      <c r="H80" s="23" t="s">
        <v>114</v>
      </c>
      <c r="I80" s="248">
        <v>9070</v>
      </c>
    </row>
    <row r="81" spans="1:9" x14ac:dyDescent="0.2">
      <c r="A81" s="19" t="s">
        <v>9</v>
      </c>
      <c r="B81" s="68">
        <v>140366</v>
      </c>
      <c r="C81" s="64">
        <v>79</v>
      </c>
      <c r="D81" s="22" t="s">
        <v>201</v>
      </c>
      <c r="E81" s="59" t="s">
        <v>202</v>
      </c>
      <c r="F81" s="24" t="s">
        <v>203</v>
      </c>
      <c r="G81" s="46" t="s">
        <v>156</v>
      </c>
      <c r="H81" s="23" t="s">
        <v>114</v>
      </c>
      <c r="I81" s="248">
        <v>9075</v>
      </c>
    </row>
    <row r="82" spans="1:9" x14ac:dyDescent="0.2">
      <c r="A82" s="30" t="s">
        <v>9</v>
      </c>
      <c r="B82" s="89">
        <v>951027</v>
      </c>
      <c r="C82" s="65">
        <v>80</v>
      </c>
      <c r="D82" s="90" t="s">
        <v>13</v>
      </c>
      <c r="E82" s="91" t="s">
        <v>11</v>
      </c>
      <c r="F82" s="90"/>
      <c r="G82" s="91" t="s">
        <v>14</v>
      </c>
      <c r="H82" s="32"/>
      <c r="I82" s="555"/>
    </row>
    <row r="83" spans="1:9" x14ac:dyDescent="0.2">
      <c r="A83" s="19" t="s">
        <v>9</v>
      </c>
      <c r="B83" s="68">
        <v>120454</v>
      </c>
      <c r="C83" s="64">
        <v>81</v>
      </c>
      <c r="D83" s="26" t="s">
        <v>204</v>
      </c>
      <c r="E83" s="60"/>
      <c r="F83" s="9"/>
      <c r="G83" s="49" t="s">
        <v>205</v>
      </c>
      <c r="H83" s="27" t="s">
        <v>206</v>
      </c>
      <c r="I83" s="64">
        <v>8</v>
      </c>
    </row>
    <row r="84" spans="1:9" x14ac:dyDescent="0.2">
      <c r="A84" s="19" t="s">
        <v>9</v>
      </c>
      <c r="B84" s="68">
        <v>120455</v>
      </c>
      <c r="C84" s="64">
        <v>82</v>
      </c>
      <c r="D84" s="26" t="s">
        <v>207</v>
      </c>
      <c r="E84" s="60"/>
      <c r="F84" s="9"/>
      <c r="G84" s="49" t="s">
        <v>205</v>
      </c>
      <c r="H84" s="27" t="s">
        <v>206</v>
      </c>
      <c r="I84" s="64">
        <v>9</v>
      </c>
    </row>
    <row r="85" spans="1:9" x14ac:dyDescent="0.2">
      <c r="A85" s="19" t="s">
        <v>9</v>
      </c>
      <c r="B85" s="68">
        <v>120456</v>
      </c>
      <c r="C85" s="64">
        <v>83</v>
      </c>
      <c r="D85" s="26" t="s">
        <v>208</v>
      </c>
      <c r="E85" s="60"/>
      <c r="F85" s="9"/>
      <c r="G85" s="49" t="s">
        <v>205</v>
      </c>
      <c r="H85" s="27" t="s">
        <v>206</v>
      </c>
      <c r="I85" s="64">
        <v>10</v>
      </c>
    </row>
    <row r="86" spans="1:9" x14ac:dyDescent="0.2">
      <c r="A86" s="19" t="s">
        <v>9</v>
      </c>
      <c r="B86" s="68">
        <v>120461</v>
      </c>
      <c r="C86" s="64">
        <v>84</v>
      </c>
      <c r="D86" s="26" t="s">
        <v>209</v>
      </c>
      <c r="E86" s="60"/>
      <c r="F86" s="9"/>
      <c r="G86" s="49" t="s">
        <v>205</v>
      </c>
      <c r="H86" s="27" t="s">
        <v>206</v>
      </c>
      <c r="I86" s="64">
        <v>11</v>
      </c>
    </row>
    <row r="87" spans="1:9" x14ac:dyDescent="0.2">
      <c r="A87" s="19" t="s">
        <v>9</v>
      </c>
      <c r="B87" s="68">
        <v>140855</v>
      </c>
      <c r="C87" s="64">
        <v>85</v>
      </c>
      <c r="D87" s="24" t="s">
        <v>210</v>
      </c>
      <c r="E87" s="59" t="s">
        <v>211</v>
      </c>
      <c r="F87" s="24"/>
      <c r="G87" s="46" t="s">
        <v>212</v>
      </c>
      <c r="H87" s="27" t="s">
        <v>206</v>
      </c>
      <c r="I87" s="64">
        <v>12</v>
      </c>
    </row>
    <row r="88" spans="1:9" x14ac:dyDescent="0.2">
      <c r="A88" s="19" t="s">
        <v>9</v>
      </c>
      <c r="B88" s="68">
        <v>140856</v>
      </c>
      <c r="C88" s="64">
        <v>86</v>
      </c>
      <c r="D88" s="24" t="s">
        <v>213</v>
      </c>
      <c r="E88" s="59" t="s">
        <v>214</v>
      </c>
      <c r="F88" s="24"/>
      <c r="G88" s="46" t="s">
        <v>212</v>
      </c>
      <c r="H88" s="27" t="s">
        <v>206</v>
      </c>
      <c r="I88" s="64">
        <v>13</v>
      </c>
    </row>
    <row r="89" spans="1:9" x14ac:dyDescent="0.2">
      <c r="A89" s="19" t="s">
        <v>9</v>
      </c>
      <c r="B89" s="68">
        <v>140857</v>
      </c>
      <c r="C89" s="64">
        <v>87</v>
      </c>
      <c r="D89" s="24" t="s">
        <v>215</v>
      </c>
      <c r="E89" s="59" t="s">
        <v>216</v>
      </c>
      <c r="F89" s="24"/>
      <c r="G89" s="46" t="s">
        <v>212</v>
      </c>
      <c r="H89" s="27" t="s">
        <v>206</v>
      </c>
      <c r="I89" s="64">
        <v>14</v>
      </c>
    </row>
    <row r="90" spans="1:9" x14ac:dyDescent="0.2">
      <c r="A90" s="19" t="s">
        <v>9</v>
      </c>
      <c r="B90" s="68">
        <v>140859</v>
      </c>
      <c r="C90" s="64">
        <v>88</v>
      </c>
      <c r="D90" s="24" t="s">
        <v>217</v>
      </c>
      <c r="E90" s="59" t="s">
        <v>218</v>
      </c>
      <c r="F90" s="24"/>
      <c r="G90" s="46" t="s">
        <v>212</v>
      </c>
      <c r="H90" s="27" t="s">
        <v>206</v>
      </c>
      <c r="I90" s="64">
        <v>16</v>
      </c>
    </row>
    <row r="91" spans="1:9" x14ac:dyDescent="0.2">
      <c r="A91" s="19" t="s">
        <v>9</v>
      </c>
      <c r="B91" s="68">
        <v>140860</v>
      </c>
      <c r="C91" s="64">
        <v>89</v>
      </c>
      <c r="D91" s="24" t="s">
        <v>217</v>
      </c>
      <c r="E91" s="59" t="s">
        <v>219</v>
      </c>
      <c r="F91" s="24"/>
      <c r="G91" s="46" t="s">
        <v>212</v>
      </c>
      <c r="H91" s="27" t="s">
        <v>206</v>
      </c>
      <c r="I91" s="64">
        <v>17</v>
      </c>
    </row>
    <row r="92" spans="1:9" x14ac:dyDescent="0.2">
      <c r="A92" s="19" t="s">
        <v>9</v>
      </c>
      <c r="B92" s="68">
        <v>140863</v>
      </c>
      <c r="C92" s="64">
        <v>90</v>
      </c>
      <c r="D92" s="24" t="s">
        <v>220</v>
      </c>
      <c r="E92" s="59" t="s">
        <v>221</v>
      </c>
      <c r="F92" s="24"/>
      <c r="G92" s="46" t="s">
        <v>212</v>
      </c>
      <c r="H92" s="27" t="s">
        <v>206</v>
      </c>
      <c r="I92" s="64">
        <v>18</v>
      </c>
    </row>
    <row r="93" spans="1:9" x14ac:dyDescent="0.2">
      <c r="A93" s="72" t="s">
        <v>9</v>
      </c>
      <c r="B93" s="73">
        <v>140867</v>
      </c>
      <c r="C93" s="74">
        <v>91</v>
      </c>
      <c r="D93" s="104" t="s">
        <v>222</v>
      </c>
      <c r="E93" s="103" t="s">
        <v>223</v>
      </c>
      <c r="F93" s="104"/>
      <c r="G93" s="95" t="s">
        <v>212</v>
      </c>
      <c r="H93" s="105" t="s">
        <v>206</v>
      </c>
      <c r="I93" s="74">
        <v>23</v>
      </c>
    </row>
    <row r="94" spans="1:9" x14ac:dyDescent="0.2">
      <c r="A94" s="19" t="s">
        <v>9</v>
      </c>
      <c r="B94" s="68">
        <v>140870</v>
      </c>
      <c r="C94" s="64">
        <v>92</v>
      </c>
      <c r="D94" s="24" t="s">
        <v>224</v>
      </c>
      <c r="E94" s="59" t="s">
        <v>225</v>
      </c>
      <c r="F94" s="24"/>
      <c r="G94" s="46" t="s">
        <v>226</v>
      </c>
      <c r="H94" s="27" t="s">
        <v>206</v>
      </c>
      <c r="I94" s="64">
        <v>25</v>
      </c>
    </row>
    <row r="95" spans="1:9" x14ac:dyDescent="0.2">
      <c r="A95" s="19" t="s">
        <v>9</v>
      </c>
      <c r="B95" s="68">
        <v>140879</v>
      </c>
      <c r="C95" s="64">
        <v>93</v>
      </c>
      <c r="D95" s="24" t="s">
        <v>227</v>
      </c>
      <c r="E95" s="59" t="s">
        <v>228</v>
      </c>
      <c r="F95" s="24"/>
      <c r="G95" s="46" t="s">
        <v>226</v>
      </c>
      <c r="H95" s="27" t="s">
        <v>206</v>
      </c>
      <c r="I95" s="64">
        <v>29</v>
      </c>
    </row>
    <row r="96" spans="1:9" x14ac:dyDescent="0.2">
      <c r="A96" s="19" t="s">
        <v>9</v>
      </c>
      <c r="B96" s="68">
        <v>140890</v>
      </c>
      <c r="C96" s="64">
        <v>94</v>
      </c>
      <c r="D96" s="24" t="s">
        <v>229</v>
      </c>
      <c r="E96" s="59" t="s">
        <v>230</v>
      </c>
      <c r="F96" s="24"/>
      <c r="G96" s="46" t="s">
        <v>226</v>
      </c>
      <c r="H96" s="27" t="s">
        <v>206</v>
      </c>
      <c r="I96" s="64">
        <v>32</v>
      </c>
    </row>
    <row r="97" spans="1:9" x14ac:dyDescent="0.2">
      <c r="A97" s="19" t="s">
        <v>9</v>
      </c>
      <c r="B97" s="68">
        <v>140891</v>
      </c>
      <c r="C97" s="64">
        <v>95</v>
      </c>
      <c r="D97" s="24" t="s">
        <v>229</v>
      </c>
      <c r="E97" s="59" t="s">
        <v>231</v>
      </c>
      <c r="F97" s="24"/>
      <c r="G97" s="46" t="s">
        <v>226</v>
      </c>
      <c r="H97" s="27" t="s">
        <v>206</v>
      </c>
      <c r="I97" s="64">
        <v>33</v>
      </c>
    </row>
    <row r="98" spans="1:9" x14ac:dyDescent="0.2">
      <c r="A98" s="19" t="s">
        <v>9</v>
      </c>
      <c r="B98" s="68">
        <v>140892</v>
      </c>
      <c r="C98" s="64">
        <v>96</v>
      </c>
      <c r="D98" s="24" t="s">
        <v>229</v>
      </c>
      <c r="E98" s="59" t="s">
        <v>232</v>
      </c>
      <c r="F98" s="24"/>
      <c r="G98" s="46" t="s">
        <v>226</v>
      </c>
      <c r="H98" s="27" t="s">
        <v>206</v>
      </c>
      <c r="I98" s="64">
        <v>34</v>
      </c>
    </row>
    <row r="99" spans="1:9" x14ac:dyDescent="0.2">
      <c r="A99" s="19" t="s">
        <v>9</v>
      </c>
      <c r="B99" s="68">
        <v>140893</v>
      </c>
      <c r="C99" s="64">
        <v>97</v>
      </c>
      <c r="D99" s="24" t="s">
        <v>229</v>
      </c>
      <c r="E99" s="59" t="s">
        <v>233</v>
      </c>
      <c r="F99" s="24"/>
      <c r="G99" s="46" t="s">
        <v>226</v>
      </c>
      <c r="H99" s="27" t="s">
        <v>206</v>
      </c>
      <c r="I99" s="64">
        <v>35</v>
      </c>
    </row>
    <row r="100" spans="1:9" x14ac:dyDescent="0.2">
      <c r="A100" s="19" t="s">
        <v>9</v>
      </c>
      <c r="B100" s="68">
        <v>140899</v>
      </c>
      <c r="C100" s="64">
        <v>98</v>
      </c>
      <c r="D100" s="24" t="s">
        <v>224</v>
      </c>
      <c r="E100" s="59" t="s">
        <v>234</v>
      </c>
      <c r="F100" s="24"/>
      <c r="G100" s="46" t="s">
        <v>226</v>
      </c>
      <c r="H100" s="27" t="s">
        <v>206</v>
      </c>
      <c r="I100" s="64">
        <v>39</v>
      </c>
    </row>
    <row r="101" spans="1:9" x14ac:dyDescent="0.2">
      <c r="A101" s="19" t="s">
        <v>9</v>
      </c>
      <c r="B101" s="68">
        <v>140902</v>
      </c>
      <c r="C101" s="64">
        <v>99</v>
      </c>
      <c r="D101" s="24" t="s">
        <v>224</v>
      </c>
      <c r="E101" s="59" t="s">
        <v>235</v>
      </c>
      <c r="F101" s="24"/>
      <c r="G101" s="46" t="s">
        <v>226</v>
      </c>
      <c r="H101" s="27" t="s">
        <v>206</v>
      </c>
      <c r="I101" s="64">
        <v>43</v>
      </c>
    </row>
    <row r="102" spans="1:9" x14ac:dyDescent="0.2">
      <c r="A102" s="30" t="s">
        <v>9</v>
      </c>
      <c r="B102" s="81">
        <v>140904</v>
      </c>
      <c r="C102" s="65">
        <v>100</v>
      </c>
      <c r="D102" s="106" t="s">
        <v>236</v>
      </c>
      <c r="E102" s="107"/>
      <c r="F102" s="106"/>
      <c r="G102" s="101" t="s">
        <v>237</v>
      </c>
      <c r="H102" s="108" t="s">
        <v>206</v>
      </c>
      <c r="I102" s="65">
        <v>44</v>
      </c>
    </row>
    <row r="103" spans="1:9" x14ac:dyDescent="0.2">
      <c r="A103" s="19" t="s">
        <v>9</v>
      </c>
      <c r="B103" s="67">
        <v>950189</v>
      </c>
      <c r="C103" s="64">
        <v>101</v>
      </c>
      <c r="D103" s="1" t="s">
        <v>10</v>
      </c>
      <c r="E103" s="40" t="s">
        <v>11</v>
      </c>
      <c r="F103" s="1"/>
      <c r="G103" s="40" t="s">
        <v>12</v>
      </c>
      <c r="H103" s="27"/>
      <c r="I103" s="552"/>
    </row>
    <row r="104" spans="1:9" x14ac:dyDescent="0.2">
      <c r="A104" s="19" t="s">
        <v>9</v>
      </c>
      <c r="B104" s="67">
        <v>951027</v>
      </c>
      <c r="C104" s="64">
        <v>102</v>
      </c>
      <c r="D104" s="1" t="s">
        <v>13</v>
      </c>
      <c r="E104" s="40" t="s">
        <v>11</v>
      </c>
      <c r="F104" s="1"/>
      <c r="G104" s="40" t="s">
        <v>14</v>
      </c>
      <c r="H104" s="27"/>
      <c r="I104" s="552"/>
    </row>
    <row r="105" spans="1:9" x14ac:dyDescent="0.2">
      <c r="A105" s="19" t="s">
        <v>9</v>
      </c>
      <c r="B105" s="67">
        <v>950129</v>
      </c>
      <c r="C105" s="64">
        <v>103</v>
      </c>
      <c r="D105" s="1" t="s">
        <v>15</v>
      </c>
      <c r="E105" s="40" t="s">
        <v>11</v>
      </c>
      <c r="F105" s="1"/>
      <c r="G105" s="40" t="s">
        <v>16</v>
      </c>
      <c r="H105" s="27"/>
      <c r="I105" s="552"/>
    </row>
    <row r="106" spans="1:9" x14ac:dyDescent="0.2">
      <c r="A106" s="19" t="s">
        <v>9</v>
      </c>
      <c r="B106" s="67">
        <v>950590</v>
      </c>
      <c r="C106" s="64">
        <v>104</v>
      </c>
      <c r="D106" s="1" t="s">
        <v>17</v>
      </c>
      <c r="E106" s="40" t="s">
        <v>11</v>
      </c>
      <c r="F106" s="1"/>
      <c r="G106" s="40" t="s">
        <v>18</v>
      </c>
      <c r="H106" s="27"/>
      <c r="I106" s="552"/>
    </row>
    <row r="107" spans="1:9" x14ac:dyDescent="0.2">
      <c r="A107" s="19" t="s">
        <v>9</v>
      </c>
      <c r="B107" s="67">
        <v>20986</v>
      </c>
      <c r="C107" s="64">
        <v>105</v>
      </c>
      <c r="D107" s="1" t="s">
        <v>19</v>
      </c>
      <c r="E107" s="40" t="s">
        <v>11</v>
      </c>
      <c r="F107" s="1"/>
      <c r="G107" s="40" t="s">
        <v>20</v>
      </c>
      <c r="H107" s="27"/>
      <c r="I107" s="552"/>
    </row>
    <row r="108" spans="1:9" x14ac:dyDescent="0.2">
      <c r="A108" s="19" t="s">
        <v>9</v>
      </c>
      <c r="B108" s="67"/>
      <c r="C108" s="64">
        <v>106</v>
      </c>
      <c r="D108" s="1" t="s">
        <v>21</v>
      </c>
      <c r="E108" s="40"/>
      <c r="F108" s="1"/>
      <c r="G108" s="40"/>
      <c r="H108" s="27"/>
      <c r="I108" s="552"/>
    </row>
    <row r="109" spans="1:9" x14ac:dyDescent="0.2">
      <c r="A109" s="19" t="s">
        <v>9</v>
      </c>
      <c r="B109" s="68">
        <v>140905</v>
      </c>
      <c r="C109" s="64">
        <v>107</v>
      </c>
      <c r="D109" s="24" t="s">
        <v>238</v>
      </c>
      <c r="E109" s="59"/>
      <c r="F109" s="24"/>
      <c r="G109" s="46" t="s">
        <v>237</v>
      </c>
      <c r="H109" s="27" t="s">
        <v>206</v>
      </c>
      <c r="I109" s="64">
        <v>45</v>
      </c>
    </row>
    <row r="110" spans="1:9" x14ac:dyDescent="0.2">
      <c r="A110" s="19" t="s">
        <v>9</v>
      </c>
      <c r="B110" s="68">
        <v>140907</v>
      </c>
      <c r="C110" s="64">
        <v>108</v>
      </c>
      <c r="D110" s="24" t="s">
        <v>239</v>
      </c>
      <c r="E110" s="59"/>
      <c r="F110" s="24"/>
      <c r="G110" s="46" t="s">
        <v>237</v>
      </c>
      <c r="H110" s="27" t="s">
        <v>206</v>
      </c>
      <c r="I110" s="64">
        <v>46</v>
      </c>
    </row>
    <row r="111" spans="1:9" x14ac:dyDescent="0.2">
      <c r="A111" s="19" t="s">
        <v>9</v>
      </c>
      <c r="B111" s="68">
        <v>140908</v>
      </c>
      <c r="C111" s="64">
        <v>109</v>
      </c>
      <c r="D111" s="24" t="s">
        <v>240</v>
      </c>
      <c r="E111" s="59"/>
      <c r="F111" s="24"/>
      <c r="G111" s="46" t="s">
        <v>237</v>
      </c>
      <c r="H111" s="27" t="s">
        <v>206</v>
      </c>
      <c r="I111" s="64">
        <v>47</v>
      </c>
    </row>
    <row r="112" spans="1:9" x14ac:dyDescent="0.2">
      <c r="A112" s="19" t="s">
        <v>9</v>
      </c>
      <c r="B112" s="68">
        <v>140912</v>
      </c>
      <c r="C112" s="64">
        <v>110</v>
      </c>
      <c r="D112" s="24" t="s">
        <v>241</v>
      </c>
      <c r="E112" s="59"/>
      <c r="F112" s="24"/>
      <c r="G112" s="50" t="s">
        <v>242</v>
      </c>
      <c r="H112" s="27" t="s">
        <v>206</v>
      </c>
      <c r="I112" s="64">
        <v>51</v>
      </c>
    </row>
    <row r="113" spans="1:9" x14ac:dyDescent="0.2">
      <c r="A113" s="72" t="s">
        <v>9</v>
      </c>
      <c r="B113" s="73">
        <v>140913</v>
      </c>
      <c r="C113" s="74">
        <v>111</v>
      </c>
      <c r="D113" s="104" t="s">
        <v>243</v>
      </c>
      <c r="E113" s="103"/>
      <c r="F113" s="104"/>
      <c r="G113" s="109" t="s">
        <v>242</v>
      </c>
      <c r="H113" s="105" t="s">
        <v>206</v>
      </c>
      <c r="I113" s="74">
        <v>52</v>
      </c>
    </row>
    <row r="114" spans="1:9" x14ac:dyDescent="0.2">
      <c r="A114" s="19" t="s">
        <v>9</v>
      </c>
      <c r="B114" s="68">
        <v>120034</v>
      </c>
      <c r="C114" s="64">
        <v>112</v>
      </c>
      <c r="D114" s="24" t="s">
        <v>244</v>
      </c>
      <c r="E114" s="59"/>
      <c r="F114" s="24"/>
      <c r="G114" s="50" t="s">
        <v>245</v>
      </c>
      <c r="H114" s="27" t="s">
        <v>206</v>
      </c>
      <c r="I114" s="64">
        <v>88</v>
      </c>
    </row>
    <row r="115" spans="1:9" x14ac:dyDescent="0.2">
      <c r="A115" s="19" t="s">
        <v>9</v>
      </c>
      <c r="B115" s="68">
        <v>150814</v>
      </c>
      <c r="C115" s="64">
        <v>113</v>
      </c>
      <c r="D115" s="6" t="s">
        <v>246</v>
      </c>
      <c r="E115" s="53"/>
      <c r="F115" s="28"/>
      <c r="G115" s="45" t="s">
        <v>37</v>
      </c>
      <c r="H115" s="27" t="s">
        <v>206</v>
      </c>
      <c r="I115" s="64">
        <v>93</v>
      </c>
    </row>
    <row r="116" spans="1:9" x14ac:dyDescent="0.2">
      <c r="A116" s="19" t="s">
        <v>9</v>
      </c>
      <c r="B116" s="68">
        <v>150818</v>
      </c>
      <c r="C116" s="64">
        <v>114</v>
      </c>
      <c r="D116" s="6" t="s">
        <v>247</v>
      </c>
      <c r="E116" s="53"/>
      <c r="F116" s="28"/>
      <c r="G116" s="45" t="s">
        <v>226</v>
      </c>
      <c r="H116" s="27" t="s">
        <v>206</v>
      </c>
      <c r="I116" s="64">
        <v>97</v>
      </c>
    </row>
    <row r="117" spans="1:9" x14ac:dyDescent="0.2">
      <c r="A117" s="19" t="s">
        <v>9</v>
      </c>
      <c r="B117" s="68">
        <v>150819</v>
      </c>
      <c r="C117" s="64">
        <v>115</v>
      </c>
      <c r="D117" s="6" t="s">
        <v>248</v>
      </c>
      <c r="E117" s="53"/>
      <c r="F117" s="28"/>
      <c r="G117" s="45" t="s">
        <v>37</v>
      </c>
      <c r="H117" s="27" t="s">
        <v>206</v>
      </c>
      <c r="I117" s="64">
        <v>98</v>
      </c>
    </row>
    <row r="118" spans="1:9" x14ac:dyDescent="0.2">
      <c r="A118" s="19" t="s">
        <v>9</v>
      </c>
      <c r="B118" s="68">
        <v>150821</v>
      </c>
      <c r="C118" s="64">
        <v>116</v>
      </c>
      <c r="D118" s="6" t="s">
        <v>249</v>
      </c>
      <c r="E118" s="53"/>
      <c r="F118" s="28"/>
      <c r="G118" s="45" t="s">
        <v>226</v>
      </c>
      <c r="H118" s="27" t="s">
        <v>206</v>
      </c>
      <c r="I118" s="64">
        <v>101</v>
      </c>
    </row>
    <row r="119" spans="1:9" x14ac:dyDescent="0.2">
      <c r="A119" s="19" t="s">
        <v>9</v>
      </c>
      <c r="B119" s="68">
        <v>150823</v>
      </c>
      <c r="C119" s="64">
        <v>117</v>
      </c>
      <c r="D119" s="6" t="s">
        <v>250</v>
      </c>
      <c r="E119" s="53"/>
      <c r="F119" s="28"/>
      <c r="G119" s="45" t="s">
        <v>226</v>
      </c>
      <c r="H119" s="27" t="s">
        <v>206</v>
      </c>
      <c r="I119" s="64">
        <v>103</v>
      </c>
    </row>
    <row r="120" spans="1:9" x14ac:dyDescent="0.2">
      <c r="A120" s="19" t="s">
        <v>9</v>
      </c>
      <c r="B120" s="68">
        <v>150825</v>
      </c>
      <c r="C120" s="64">
        <v>118</v>
      </c>
      <c r="D120" s="8" t="s">
        <v>251</v>
      </c>
      <c r="E120" s="61" t="s">
        <v>251</v>
      </c>
      <c r="F120" s="9" t="s">
        <v>11</v>
      </c>
      <c r="G120" s="45" t="s">
        <v>252</v>
      </c>
      <c r="H120" s="27" t="s">
        <v>206</v>
      </c>
      <c r="I120" s="64">
        <v>105</v>
      </c>
    </row>
    <row r="121" spans="1:9" x14ac:dyDescent="0.2">
      <c r="A121" s="19" t="s">
        <v>9</v>
      </c>
      <c r="B121" s="68">
        <v>150826</v>
      </c>
      <c r="C121" s="64">
        <v>119</v>
      </c>
      <c r="D121" s="8" t="s">
        <v>253</v>
      </c>
      <c r="E121" s="61" t="s">
        <v>254</v>
      </c>
      <c r="F121" s="9" t="s">
        <v>255</v>
      </c>
      <c r="G121" s="45" t="s">
        <v>252</v>
      </c>
      <c r="H121" s="27" t="s">
        <v>206</v>
      </c>
      <c r="I121" s="64">
        <v>106</v>
      </c>
    </row>
    <row r="122" spans="1:9" x14ac:dyDescent="0.2">
      <c r="A122" s="30" t="s">
        <v>9</v>
      </c>
      <c r="B122" s="81">
        <v>150827</v>
      </c>
      <c r="C122" s="65">
        <v>120</v>
      </c>
      <c r="D122" s="110" t="s">
        <v>256</v>
      </c>
      <c r="E122" s="111" t="s">
        <v>256</v>
      </c>
      <c r="F122" s="31" t="s">
        <v>11</v>
      </c>
      <c r="G122" s="112" t="s">
        <v>252</v>
      </c>
      <c r="H122" s="108" t="s">
        <v>206</v>
      </c>
      <c r="I122" s="65">
        <v>107</v>
      </c>
    </row>
    <row r="123" spans="1:9" x14ac:dyDescent="0.2">
      <c r="A123" s="19" t="s">
        <v>9</v>
      </c>
      <c r="B123" s="68">
        <v>150828</v>
      </c>
      <c r="C123" s="64">
        <v>121</v>
      </c>
      <c r="D123" s="8" t="s">
        <v>257</v>
      </c>
      <c r="E123" s="61" t="s">
        <v>258</v>
      </c>
      <c r="F123" s="9" t="s">
        <v>255</v>
      </c>
      <c r="G123" s="45" t="s">
        <v>252</v>
      </c>
      <c r="H123" s="27" t="s">
        <v>206</v>
      </c>
      <c r="I123" s="64">
        <v>108</v>
      </c>
    </row>
    <row r="124" spans="1:9" x14ac:dyDescent="0.2">
      <c r="A124" s="19" t="s">
        <v>9</v>
      </c>
      <c r="B124" s="68">
        <v>150829</v>
      </c>
      <c r="C124" s="64">
        <v>122</v>
      </c>
      <c r="D124" s="8" t="s">
        <v>259</v>
      </c>
      <c r="E124" s="61" t="s">
        <v>259</v>
      </c>
      <c r="F124" s="9" t="s">
        <v>11</v>
      </c>
      <c r="G124" s="45" t="s">
        <v>252</v>
      </c>
      <c r="H124" s="27" t="s">
        <v>206</v>
      </c>
      <c r="I124" s="64">
        <v>109</v>
      </c>
    </row>
    <row r="125" spans="1:9" x14ac:dyDescent="0.2">
      <c r="A125" s="19" t="s">
        <v>9</v>
      </c>
      <c r="B125" s="68">
        <v>150830</v>
      </c>
      <c r="C125" s="64">
        <v>123</v>
      </c>
      <c r="D125" s="8" t="s">
        <v>260</v>
      </c>
      <c r="E125" s="61" t="s">
        <v>261</v>
      </c>
      <c r="F125" s="9" t="s">
        <v>255</v>
      </c>
      <c r="G125" s="45" t="s">
        <v>252</v>
      </c>
      <c r="H125" s="27" t="s">
        <v>206</v>
      </c>
      <c r="I125" s="64">
        <v>110</v>
      </c>
    </row>
    <row r="126" spans="1:9" x14ac:dyDescent="0.2">
      <c r="A126" s="19" t="s">
        <v>9</v>
      </c>
      <c r="B126" s="68">
        <v>150831</v>
      </c>
      <c r="C126" s="64">
        <v>124</v>
      </c>
      <c r="D126" s="8" t="s">
        <v>260</v>
      </c>
      <c r="E126" s="61" t="s">
        <v>262</v>
      </c>
      <c r="F126" s="9" t="s">
        <v>255</v>
      </c>
      <c r="G126" s="45" t="s">
        <v>252</v>
      </c>
      <c r="H126" s="27" t="s">
        <v>206</v>
      </c>
      <c r="I126" s="64">
        <v>111</v>
      </c>
    </row>
    <row r="127" spans="1:9" x14ac:dyDescent="0.2">
      <c r="A127" s="19" t="s">
        <v>9</v>
      </c>
      <c r="B127" s="68">
        <v>150832</v>
      </c>
      <c r="C127" s="64">
        <v>125</v>
      </c>
      <c r="D127" s="8" t="s">
        <v>263</v>
      </c>
      <c r="E127" s="61" t="s">
        <v>263</v>
      </c>
      <c r="F127" s="9" t="s">
        <v>11</v>
      </c>
      <c r="G127" s="45" t="s">
        <v>252</v>
      </c>
      <c r="H127" s="27" t="s">
        <v>206</v>
      </c>
      <c r="I127" s="64">
        <v>112</v>
      </c>
    </row>
    <row r="128" spans="1:9" x14ac:dyDescent="0.2">
      <c r="A128" s="19" t="s">
        <v>9</v>
      </c>
      <c r="B128" s="68">
        <v>150833</v>
      </c>
      <c r="C128" s="64">
        <v>126</v>
      </c>
      <c r="D128" s="8" t="s">
        <v>253</v>
      </c>
      <c r="E128" s="61" t="s">
        <v>264</v>
      </c>
      <c r="F128" s="9" t="s">
        <v>255</v>
      </c>
      <c r="G128" s="45" t="s">
        <v>252</v>
      </c>
      <c r="H128" s="27" t="s">
        <v>206</v>
      </c>
      <c r="I128" s="64">
        <v>113</v>
      </c>
    </row>
    <row r="129" spans="1:9" x14ac:dyDescent="0.2">
      <c r="A129" s="19" t="s">
        <v>9</v>
      </c>
      <c r="B129" s="68">
        <v>150834</v>
      </c>
      <c r="C129" s="64">
        <v>127</v>
      </c>
      <c r="D129" s="8" t="s">
        <v>265</v>
      </c>
      <c r="E129" s="61" t="s">
        <v>266</v>
      </c>
      <c r="F129" s="9" t="s">
        <v>255</v>
      </c>
      <c r="G129" s="45" t="s">
        <v>252</v>
      </c>
      <c r="H129" s="27" t="s">
        <v>206</v>
      </c>
      <c r="I129" s="64">
        <v>114</v>
      </c>
    </row>
    <row r="130" spans="1:9" x14ac:dyDescent="0.2">
      <c r="A130" s="19" t="s">
        <v>9</v>
      </c>
      <c r="B130" s="68">
        <v>150835</v>
      </c>
      <c r="C130" s="64">
        <v>128</v>
      </c>
      <c r="D130" s="8" t="s">
        <v>267</v>
      </c>
      <c r="E130" s="61" t="s">
        <v>267</v>
      </c>
      <c r="F130" s="9" t="s">
        <v>11</v>
      </c>
      <c r="G130" s="45" t="s">
        <v>252</v>
      </c>
      <c r="H130" s="27" t="s">
        <v>206</v>
      </c>
      <c r="I130" s="64">
        <v>115</v>
      </c>
    </row>
    <row r="131" spans="1:9" x14ac:dyDescent="0.2">
      <c r="A131" s="19" t="s">
        <v>9</v>
      </c>
      <c r="B131" s="68">
        <v>150836</v>
      </c>
      <c r="C131" s="64">
        <v>129</v>
      </c>
      <c r="D131" s="8" t="s">
        <v>268</v>
      </c>
      <c r="E131" s="61" t="s">
        <v>268</v>
      </c>
      <c r="F131" s="9" t="s">
        <v>11</v>
      </c>
      <c r="G131" s="45" t="s">
        <v>252</v>
      </c>
      <c r="H131" s="27" t="s">
        <v>206</v>
      </c>
      <c r="I131" s="64">
        <v>116</v>
      </c>
    </row>
    <row r="132" spans="1:9" x14ac:dyDescent="0.2">
      <c r="A132" s="19" t="s">
        <v>9</v>
      </c>
      <c r="B132" s="68">
        <v>150837</v>
      </c>
      <c r="C132" s="64">
        <v>130</v>
      </c>
      <c r="D132" s="8" t="s">
        <v>269</v>
      </c>
      <c r="E132" s="61" t="s">
        <v>269</v>
      </c>
      <c r="F132" s="9" t="s">
        <v>11</v>
      </c>
      <c r="G132" s="45" t="s">
        <v>252</v>
      </c>
      <c r="H132" s="27" t="s">
        <v>206</v>
      </c>
      <c r="I132" s="64">
        <v>117</v>
      </c>
    </row>
    <row r="133" spans="1:9" x14ac:dyDescent="0.2">
      <c r="A133" s="72" t="s">
        <v>9</v>
      </c>
      <c r="B133" s="73">
        <v>150839</v>
      </c>
      <c r="C133" s="74">
        <v>131</v>
      </c>
      <c r="D133" s="113" t="s">
        <v>253</v>
      </c>
      <c r="E133" s="114" t="s">
        <v>270</v>
      </c>
      <c r="F133" s="115" t="s">
        <v>255</v>
      </c>
      <c r="G133" s="116" t="s">
        <v>252</v>
      </c>
      <c r="H133" s="105" t="s">
        <v>206</v>
      </c>
      <c r="I133" s="74">
        <v>119</v>
      </c>
    </row>
    <row r="134" spans="1:9" x14ac:dyDescent="0.2">
      <c r="A134" s="19" t="s">
        <v>9</v>
      </c>
      <c r="B134" s="68">
        <v>150840</v>
      </c>
      <c r="C134" s="64">
        <v>132</v>
      </c>
      <c r="D134" s="8" t="s">
        <v>271</v>
      </c>
      <c r="E134" s="61" t="s">
        <v>272</v>
      </c>
      <c r="F134" s="9" t="s">
        <v>255</v>
      </c>
      <c r="G134" s="45" t="s">
        <v>252</v>
      </c>
      <c r="H134" s="27" t="s">
        <v>206</v>
      </c>
      <c r="I134" s="64">
        <v>121</v>
      </c>
    </row>
    <row r="135" spans="1:9" x14ac:dyDescent="0.2">
      <c r="A135" s="19" t="s">
        <v>9</v>
      </c>
      <c r="B135" s="69">
        <v>90081</v>
      </c>
      <c r="C135" s="64">
        <v>133</v>
      </c>
      <c r="D135" s="9" t="s">
        <v>273</v>
      </c>
      <c r="E135" s="60" t="s">
        <v>274</v>
      </c>
      <c r="F135" s="9" t="s">
        <v>275</v>
      </c>
      <c r="G135" s="49" t="s">
        <v>37</v>
      </c>
      <c r="H135" s="23" t="s">
        <v>276</v>
      </c>
      <c r="I135" s="248">
        <v>12</v>
      </c>
    </row>
    <row r="136" spans="1:9" x14ac:dyDescent="0.2">
      <c r="A136" s="19" t="s">
        <v>9</v>
      </c>
      <c r="B136" s="69">
        <v>90590</v>
      </c>
      <c r="C136" s="64">
        <v>134</v>
      </c>
      <c r="D136" s="9" t="s">
        <v>277</v>
      </c>
      <c r="E136" s="60" t="s">
        <v>278</v>
      </c>
      <c r="F136" s="9" t="s">
        <v>279</v>
      </c>
      <c r="G136" s="49" t="s">
        <v>37</v>
      </c>
      <c r="H136" s="23" t="s">
        <v>276</v>
      </c>
      <c r="I136" s="248">
        <v>13</v>
      </c>
    </row>
    <row r="137" spans="1:9" x14ac:dyDescent="0.2">
      <c r="A137" s="19" t="s">
        <v>9</v>
      </c>
      <c r="B137" s="69">
        <v>101226</v>
      </c>
      <c r="C137" s="64">
        <v>135</v>
      </c>
      <c r="D137" s="9" t="s">
        <v>280</v>
      </c>
      <c r="E137" s="60" t="s">
        <v>280</v>
      </c>
      <c r="F137" s="9"/>
      <c r="G137" s="49" t="s">
        <v>37</v>
      </c>
      <c r="H137" s="23" t="s">
        <v>276</v>
      </c>
      <c r="I137" s="248">
        <v>18</v>
      </c>
    </row>
    <row r="138" spans="1:9" x14ac:dyDescent="0.2">
      <c r="A138" s="19" t="s">
        <v>9</v>
      </c>
      <c r="B138" s="69">
        <v>100925</v>
      </c>
      <c r="C138" s="64">
        <v>136</v>
      </c>
      <c r="D138" s="9" t="s">
        <v>281</v>
      </c>
      <c r="E138" s="60" t="s">
        <v>282</v>
      </c>
      <c r="F138" s="9" t="s">
        <v>283</v>
      </c>
      <c r="G138" s="49" t="s">
        <v>37</v>
      </c>
      <c r="H138" s="23" t="s">
        <v>276</v>
      </c>
      <c r="I138" s="248">
        <v>56</v>
      </c>
    </row>
    <row r="139" spans="1:9" x14ac:dyDescent="0.2">
      <c r="A139" s="19" t="s">
        <v>9</v>
      </c>
      <c r="B139" s="69">
        <v>110820</v>
      </c>
      <c r="C139" s="64">
        <v>137</v>
      </c>
      <c r="D139" s="9" t="s">
        <v>284</v>
      </c>
      <c r="E139" s="60" t="s">
        <v>285</v>
      </c>
      <c r="F139" s="9" t="s">
        <v>286</v>
      </c>
      <c r="G139" s="49" t="s">
        <v>37</v>
      </c>
      <c r="H139" s="23" t="s">
        <v>276</v>
      </c>
      <c r="I139" s="248">
        <v>57</v>
      </c>
    </row>
    <row r="140" spans="1:9" x14ac:dyDescent="0.2">
      <c r="A140" s="19" t="s">
        <v>9</v>
      </c>
      <c r="B140" s="70">
        <v>110844</v>
      </c>
      <c r="C140" s="64">
        <v>138</v>
      </c>
      <c r="D140" s="9" t="s">
        <v>287</v>
      </c>
      <c r="E140" s="60" t="s">
        <v>288</v>
      </c>
      <c r="F140" s="9" t="s">
        <v>289</v>
      </c>
      <c r="G140" s="49" t="s">
        <v>37</v>
      </c>
      <c r="H140" s="23" t="s">
        <v>276</v>
      </c>
      <c r="I140" s="248">
        <v>58</v>
      </c>
    </row>
    <row r="141" spans="1:9" x14ac:dyDescent="0.2">
      <c r="A141" s="19" t="s">
        <v>9</v>
      </c>
      <c r="B141" s="69">
        <v>100919</v>
      </c>
      <c r="C141" s="64">
        <v>139</v>
      </c>
      <c r="D141" s="9" t="s">
        <v>290</v>
      </c>
      <c r="E141" s="60" t="s">
        <v>291</v>
      </c>
      <c r="F141" s="9" t="s">
        <v>292</v>
      </c>
      <c r="G141" s="49" t="s">
        <v>37</v>
      </c>
      <c r="H141" s="23" t="s">
        <v>276</v>
      </c>
      <c r="I141" s="248">
        <v>61</v>
      </c>
    </row>
    <row r="142" spans="1:9" x14ac:dyDescent="0.2">
      <c r="A142" s="30" t="s">
        <v>9</v>
      </c>
      <c r="B142" s="89">
        <v>950129</v>
      </c>
      <c r="C142" s="65">
        <v>140</v>
      </c>
      <c r="D142" s="90" t="s">
        <v>15</v>
      </c>
      <c r="E142" s="91" t="s">
        <v>11</v>
      </c>
      <c r="F142" s="90"/>
      <c r="G142" s="91" t="s">
        <v>16</v>
      </c>
      <c r="H142" s="108"/>
      <c r="I142" s="555"/>
    </row>
    <row r="143" spans="1:9" x14ac:dyDescent="0.2">
      <c r="A143" s="19" t="s">
        <v>9</v>
      </c>
      <c r="B143" s="68">
        <v>130795</v>
      </c>
      <c r="C143" s="64">
        <v>141</v>
      </c>
      <c r="D143" s="9" t="s">
        <v>293</v>
      </c>
      <c r="E143" s="60" t="s">
        <v>294</v>
      </c>
      <c r="F143" s="9" t="s">
        <v>295</v>
      </c>
      <c r="G143" s="49" t="s">
        <v>37</v>
      </c>
      <c r="H143" s="23" t="s">
        <v>276</v>
      </c>
      <c r="I143" s="248">
        <v>63</v>
      </c>
    </row>
    <row r="144" spans="1:9" x14ac:dyDescent="0.2">
      <c r="A144" s="19" t="s">
        <v>9</v>
      </c>
      <c r="B144" s="68">
        <v>130796</v>
      </c>
      <c r="C144" s="64">
        <v>142</v>
      </c>
      <c r="D144" s="9" t="s">
        <v>296</v>
      </c>
      <c r="E144" s="60" t="s">
        <v>297</v>
      </c>
      <c r="F144" s="9" t="s">
        <v>298</v>
      </c>
      <c r="G144" s="49" t="s">
        <v>37</v>
      </c>
      <c r="H144" s="23" t="s">
        <v>276</v>
      </c>
      <c r="I144" s="248">
        <v>65</v>
      </c>
    </row>
    <row r="145" spans="1:9" x14ac:dyDescent="0.2">
      <c r="A145" s="19" t="s">
        <v>9</v>
      </c>
      <c r="B145" s="68">
        <v>130799</v>
      </c>
      <c r="C145" s="64">
        <v>143</v>
      </c>
      <c r="D145" s="9" t="s">
        <v>299</v>
      </c>
      <c r="E145" s="60" t="s">
        <v>300</v>
      </c>
      <c r="F145" s="9" t="s">
        <v>301</v>
      </c>
      <c r="G145" s="49" t="s">
        <v>37</v>
      </c>
      <c r="H145" s="23" t="s">
        <v>276</v>
      </c>
      <c r="I145" s="248">
        <v>67</v>
      </c>
    </row>
    <row r="146" spans="1:9" x14ac:dyDescent="0.2">
      <c r="A146" s="19" t="s">
        <v>9</v>
      </c>
      <c r="B146" s="68">
        <v>130802</v>
      </c>
      <c r="C146" s="64">
        <v>144</v>
      </c>
      <c r="D146" s="9" t="s">
        <v>302</v>
      </c>
      <c r="E146" s="60" t="s">
        <v>303</v>
      </c>
      <c r="F146" s="9" t="s">
        <v>304</v>
      </c>
      <c r="G146" s="49" t="s">
        <v>37</v>
      </c>
      <c r="H146" s="23" t="s">
        <v>276</v>
      </c>
      <c r="I146" s="248">
        <v>73</v>
      </c>
    </row>
    <row r="147" spans="1:9" x14ac:dyDescent="0.2">
      <c r="A147" s="19" t="s">
        <v>9</v>
      </c>
      <c r="B147" s="68">
        <v>150969</v>
      </c>
      <c r="C147" s="64">
        <v>145</v>
      </c>
      <c r="D147" s="9" t="s">
        <v>302</v>
      </c>
      <c r="E147" s="60" t="s">
        <v>303</v>
      </c>
      <c r="F147" s="9" t="s">
        <v>305</v>
      </c>
      <c r="G147" s="49" t="s">
        <v>37</v>
      </c>
      <c r="H147" s="23" t="s">
        <v>276</v>
      </c>
      <c r="I147" s="248">
        <v>75</v>
      </c>
    </row>
    <row r="148" spans="1:9" x14ac:dyDescent="0.2">
      <c r="A148" s="19" t="s">
        <v>9</v>
      </c>
      <c r="B148" s="68">
        <v>130806</v>
      </c>
      <c r="C148" s="64">
        <v>146</v>
      </c>
      <c r="D148" s="9" t="s">
        <v>306</v>
      </c>
      <c r="E148" s="60" t="s">
        <v>307</v>
      </c>
      <c r="F148" s="9" t="s">
        <v>308</v>
      </c>
      <c r="G148" s="49" t="s">
        <v>37</v>
      </c>
      <c r="H148" s="23" t="s">
        <v>276</v>
      </c>
      <c r="I148" s="248">
        <v>80</v>
      </c>
    </row>
    <row r="149" spans="1:9" x14ac:dyDescent="0.2">
      <c r="A149" s="19" t="s">
        <v>9</v>
      </c>
      <c r="B149" s="68">
        <v>130822</v>
      </c>
      <c r="C149" s="64">
        <v>147</v>
      </c>
      <c r="D149" s="9" t="s">
        <v>309</v>
      </c>
      <c r="E149" s="60" t="s">
        <v>310</v>
      </c>
      <c r="F149" s="9" t="s">
        <v>311</v>
      </c>
      <c r="G149" s="49" t="s">
        <v>37</v>
      </c>
      <c r="H149" s="23" t="s">
        <v>276</v>
      </c>
      <c r="I149" s="248">
        <v>93</v>
      </c>
    </row>
    <row r="150" spans="1:9" x14ac:dyDescent="0.2">
      <c r="A150" s="19" t="s">
        <v>9</v>
      </c>
      <c r="B150" s="68">
        <v>130823</v>
      </c>
      <c r="C150" s="64">
        <v>148</v>
      </c>
      <c r="D150" s="9" t="s">
        <v>312</v>
      </c>
      <c r="E150" s="60" t="s">
        <v>313</v>
      </c>
      <c r="F150" s="9" t="s">
        <v>314</v>
      </c>
      <c r="G150" s="49" t="s">
        <v>37</v>
      </c>
      <c r="H150" s="23" t="s">
        <v>276</v>
      </c>
      <c r="I150" s="248">
        <v>96</v>
      </c>
    </row>
    <row r="151" spans="1:9" x14ac:dyDescent="0.2">
      <c r="A151" s="19" t="s">
        <v>9</v>
      </c>
      <c r="B151" s="68">
        <v>150970</v>
      </c>
      <c r="C151" s="64">
        <v>149</v>
      </c>
      <c r="D151" s="9" t="s">
        <v>315</v>
      </c>
      <c r="E151" s="60" t="s">
        <v>316</v>
      </c>
      <c r="F151" s="9" t="s">
        <v>317</v>
      </c>
      <c r="G151" s="49" t="s">
        <v>37</v>
      </c>
      <c r="H151" s="23" t="s">
        <v>276</v>
      </c>
      <c r="I151" s="248">
        <v>97</v>
      </c>
    </row>
    <row r="152" spans="1:9" x14ac:dyDescent="0.2">
      <c r="A152" s="19" t="s">
        <v>9</v>
      </c>
      <c r="B152" s="68">
        <v>150971</v>
      </c>
      <c r="C152" s="64">
        <v>150</v>
      </c>
      <c r="D152" s="9" t="s">
        <v>318</v>
      </c>
      <c r="E152" s="60" t="s">
        <v>319</v>
      </c>
      <c r="F152" s="9" t="s">
        <v>320</v>
      </c>
      <c r="G152" s="49" t="s">
        <v>37</v>
      </c>
      <c r="H152" s="23" t="s">
        <v>276</v>
      </c>
      <c r="I152" s="248">
        <v>99</v>
      </c>
    </row>
    <row r="153" spans="1:9" x14ac:dyDescent="0.2">
      <c r="A153" s="72" t="s">
        <v>9</v>
      </c>
      <c r="B153" s="73">
        <v>130824</v>
      </c>
      <c r="C153" s="74">
        <v>151</v>
      </c>
      <c r="D153" s="117" t="s">
        <v>321</v>
      </c>
      <c r="E153" s="118" t="s">
        <v>322</v>
      </c>
      <c r="F153" s="115" t="s">
        <v>320</v>
      </c>
      <c r="G153" s="119" t="s">
        <v>37</v>
      </c>
      <c r="H153" s="96" t="s">
        <v>276</v>
      </c>
      <c r="I153" s="551">
        <v>100</v>
      </c>
    </row>
    <row r="154" spans="1:9" x14ac:dyDescent="0.2">
      <c r="A154" s="19" t="s">
        <v>9</v>
      </c>
      <c r="B154" s="68">
        <v>130829</v>
      </c>
      <c r="C154" s="64">
        <v>152</v>
      </c>
      <c r="D154" s="29" t="s">
        <v>323</v>
      </c>
      <c r="E154" s="60" t="s">
        <v>324</v>
      </c>
      <c r="F154" s="9" t="s">
        <v>325</v>
      </c>
      <c r="G154" s="49" t="s">
        <v>37</v>
      </c>
      <c r="H154" s="23" t="s">
        <v>276</v>
      </c>
      <c r="I154" s="248">
        <v>105</v>
      </c>
    </row>
    <row r="155" spans="1:9" x14ac:dyDescent="0.2">
      <c r="A155" s="19" t="s">
        <v>9</v>
      </c>
      <c r="B155" s="69">
        <v>90358</v>
      </c>
      <c r="C155" s="64">
        <v>153</v>
      </c>
      <c r="D155" s="29" t="s">
        <v>326</v>
      </c>
      <c r="E155" s="60" t="s">
        <v>327</v>
      </c>
      <c r="F155" s="9" t="s">
        <v>328</v>
      </c>
      <c r="G155" s="49" t="s">
        <v>37</v>
      </c>
      <c r="H155" s="23" t="s">
        <v>276</v>
      </c>
      <c r="I155" s="248">
        <v>115</v>
      </c>
    </row>
    <row r="156" spans="1:9" x14ac:dyDescent="0.2">
      <c r="A156" s="19" t="s">
        <v>9</v>
      </c>
      <c r="B156" s="69">
        <v>100752</v>
      </c>
      <c r="C156" s="64">
        <v>154</v>
      </c>
      <c r="D156" s="29" t="s">
        <v>329</v>
      </c>
      <c r="E156" s="60" t="s">
        <v>330</v>
      </c>
      <c r="F156" s="9" t="s">
        <v>331</v>
      </c>
      <c r="G156" s="49" t="s">
        <v>37</v>
      </c>
      <c r="H156" s="23" t="s">
        <v>276</v>
      </c>
      <c r="I156" s="248">
        <v>119</v>
      </c>
    </row>
    <row r="157" spans="1:9" x14ac:dyDescent="0.2">
      <c r="A157" s="19" t="s">
        <v>9</v>
      </c>
      <c r="B157" s="69">
        <v>110830</v>
      </c>
      <c r="C157" s="64">
        <v>155</v>
      </c>
      <c r="D157" s="9" t="s">
        <v>332</v>
      </c>
      <c r="E157" s="60" t="s">
        <v>333</v>
      </c>
      <c r="F157" s="9" t="s">
        <v>334</v>
      </c>
      <c r="G157" s="49" t="s">
        <v>37</v>
      </c>
      <c r="H157" s="23" t="s">
        <v>276</v>
      </c>
      <c r="I157" s="248">
        <v>121</v>
      </c>
    </row>
    <row r="158" spans="1:9" x14ac:dyDescent="0.2">
      <c r="A158" s="19" t="s">
        <v>9</v>
      </c>
      <c r="B158" s="69">
        <v>110838</v>
      </c>
      <c r="C158" s="64">
        <v>156</v>
      </c>
      <c r="D158" s="9" t="s">
        <v>335</v>
      </c>
      <c r="E158" s="60"/>
      <c r="F158" s="9"/>
      <c r="G158" s="49" t="s">
        <v>37</v>
      </c>
      <c r="H158" s="23" t="s">
        <v>276</v>
      </c>
      <c r="I158" s="248">
        <v>128</v>
      </c>
    </row>
    <row r="159" spans="1:9" x14ac:dyDescent="0.2">
      <c r="A159" s="19" t="s">
        <v>9</v>
      </c>
      <c r="B159" s="69">
        <v>110839</v>
      </c>
      <c r="C159" s="64">
        <v>157</v>
      </c>
      <c r="D159" s="9" t="s">
        <v>336</v>
      </c>
      <c r="E159" s="60"/>
      <c r="F159" s="9"/>
      <c r="G159" s="49" t="s">
        <v>37</v>
      </c>
      <c r="H159" s="23" t="s">
        <v>276</v>
      </c>
      <c r="I159" s="248">
        <v>129</v>
      </c>
    </row>
    <row r="160" spans="1:9" x14ac:dyDescent="0.2">
      <c r="A160" s="19" t="s">
        <v>9</v>
      </c>
      <c r="B160" s="69">
        <v>110840</v>
      </c>
      <c r="C160" s="64">
        <v>158</v>
      </c>
      <c r="D160" s="9" t="s">
        <v>337</v>
      </c>
      <c r="E160" s="60"/>
      <c r="F160" s="9"/>
      <c r="G160" s="49" t="s">
        <v>37</v>
      </c>
      <c r="H160" s="23" t="s">
        <v>276</v>
      </c>
      <c r="I160" s="248">
        <v>130</v>
      </c>
    </row>
    <row r="161" spans="1:9" x14ac:dyDescent="0.2">
      <c r="A161" s="19" t="s">
        <v>9</v>
      </c>
      <c r="B161" s="69">
        <v>90289</v>
      </c>
      <c r="C161" s="64">
        <v>159</v>
      </c>
      <c r="D161" s="26" t="s">
        <v>338</v>
      </c>
      <c r="E161" s="60" t="s">
        <v>339</v>
      </c>
      <c r="F161" s="9" t="s">
        <v>340</v>
      </c>
      <c r="G161" s="49" t="s">
        <v>37</v>
      </c>
      <c r="H161" s="23" t="s">
        <v>276</v>
      </c>
      <c r="I161" s="248">
        <v>136</v>
      </c>
    </row>
    <row r="162" spans="1:9" x14ac:dyDescent="0.2">
      <c r="A162" s="30" t="s">
        <v>9</v>
      </c>
      <c r="B162" s="71">
        <v>90346</v>
      </c>
      <c r="C162" s="65">
        <v>160</v>
      </c>
      <c r="D162" s="33" t="s">
        <v>341</v>
      </c>
      <c r="E162" s="62" t="s">
        <v>342</v>
      </c>
      <c r="F162" s="31" t="s">
        <v>279</v>
      </c>
      <c r="G162" s="51" t="s">
        <v>37</v>
      </c>
      <c r="H162" s="32" t="s">
        <v>276</v>
      </c>
      <c r="I162" s="553">
        <v>138</v>
      </c>
    </row>
  </sheetData>
  <conditionalFormatting sqref="E6 E106 B4 B8 B6 B82 B104 B108 B106 C70 C16 C6:C9 C14 C20 C26 C32 C38 C11:C12 C18 C24 C30 C36 C44 C56 C62 C68 C74 C80 C42 C48:C50 C54 C60 C66 C72 C78 C88 C96 C100 C82:C84 C86 C90:C92 C94 C98 C102:C103 C107 C105 C112 C109:C110 C114:C122 C124 C126 C128 C130:C136 C138:C162">
    <cfRule type="cellIs" dxfId="9" priority="2" stopIfTrue="1" operator="greaterThan">
      <formula>991194</formula>
    </cfRule>
  </conditionalFormatting>
  <conditionalFormatting sqref="I105">
    <cfRule type="cellIs" dxfId="8" priority="1" stopIfTrue="1" operator="greaterThan">
      <formula>991194</formula>
    </cfRule>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5"/>
  <sheetViews>
    <sheetView workbookViewId="0">
      <pane xSplit="2" ySplit="4" topLeftCell="C5" activePane="bottomRight" state="frozen"/>
      <selection pane="topRight" activeCell="C1" sqref="C1"/>
      <selection pane="bottomLeft" activeCell="A5" sqref="A5"/>
      <selection pane="bottomRight" activeCell="G170" sqref="G170"/>
    </sheetView>
  </sheetViews>
  <sheetFormatPr defaultRowHeight="12" x14ac:dyDescent="0.2"/>
  <cols>
    <col min="1" max="1" width="8.140625" style="10" customWidth="1"/>
    <col min="2" max="2" width="53" style="10" customWidth="1"/>
    <col min="3" max="7" width="6.140625" style="10" customWidth="1"/>
    <col min="8" max="8" width="6.140625" style="14" customWidth="1"/>
    <col min="9" max="17" width="6.140625" style="10" customWidth="1"/>
    <col min="18" max="18" width="6.5703125" style="10" customWidth="1"/>
    <col min="19" max="16384" width="9.140625" style="10"/>
  </cols>
  <sheetData>
    <row r="1" spans="1:18" x14ac:dyDescent="0.2">
      <c r="A1" s="15" t="s">
        <v>343</v>
      </c>
    </row>
    <row r="4" spans="1:18" s="121" customFormat="1" x14ac:dyDescent="0.2">
      <c r="A4" s="125" t="s">
        <v>2</v>
      </c>
      <c r="B4" s="126" t="s">
        <v>3</v>
      </c>
      <c r="C4" s="120" t="s">
        <v>344</v>
      </c>
      <c r="D4" s="141" t="s">
        <v>390</v>
      </c>
      <c r="E4" s="141" t="s">
        <v>672</v>
      </c>
      <c r="F4" s="141" t="s">
        <v>522</v>
      </c>
      <c r="G4" s="147" t="s">
        <v>489</v>
      </c>
      <c r="H4" s="147" t="s">
        <v>496</v>
      </c>
      <c r="I4" s="120" t="s">
        <v>580</v>
      </c>
      <c r="J4" s="120" t="s">
        <v>430</v>
      </c>
      <c r="K4" s="120" t="s">
        <v>736</v>
      </c>
      <c r="L4" s="291" t="s">
        <v>823</v>
      </c>
      <c r="M4" s="120" t="s">
        <v>769</v>
      </c>
      <c r="N4" s="120" t="s">
        <v>438</v>
      </c>
      <c r="O4" s="120" t="s">
        <v>443</v>
      </c>
      <c r="P4" s="120" t="s">
        <v>678</v>
      </c>
      <c r="Q4" s="120" t="s">
        <v>456</v>
      </c>
      <c r="R4" s="147" t="s">
        <v>689</v>
      </c>
    </row>
    <row r="5" spans="1:18" x14ac:dyDescent="0.2">
      <c r="A5" s="64">
        <v>1</v>
      </c>
      <c r="B5" s="1" t="s">
        <v>10</v>
      </c>
      <c r="C5" s="130">
        <v>1</v>
      </c>
      <c r="D5" s="199"/>
      <c r="E5" s="347">
        <v>1</v>
      </c>
      <c r="F5" s="230" t="s">
        <v>345</v>
      </c>
      <c r="G5" s="237" t="s">
        <v>345</v>
      </c>
      <c r="H5" s="131"/>
      <c r="I5" s="258" t="s">
        <v>345</v>
      </c>
      <c r="J5" s="373"/>
      <c r="K5" s="122"/>
      <c r="L5" s="373"/>
      <c r="M5" s="541"/>
      <c r="N5" s="393"/>
      <c r="O5" s="393"/>
      <c r="P5" s="225"/>
      <c r="Q5" s="385"/>
      <c r="R5" s="122">
        <f t="shared" ref="R5:R36" si="0">SUM(C5:Q5)</f>
        <v>2</v>
      </c>
    </row>
    <row r="6" spans="1:18" x14ac:dyDescent="0.2">
      <c r="A6" s="64">
        <v>2</v>
      </c>
      <c r="B6" s="1" t="s">
        <v>13</v>
      </c>
      <c r="C6" s="131">
        <v>1</v>
      </c>
      <c r="D6" s="200"/>
      <c r="E6" s="348">
        <v>1</v>
      </c>
      <c r="F6" s="231" t="s">
        <v>345</v>
      </c>
      <c r="G6" s="238" t="s">
        <v>345</v>
      </c>
      <c r="H6" s="131"/>
      <c r="I6" s="252" t="s">
        <v>345</v>
      </c>
      <c r="J6" s="374"/>
      <c r="K6" s="123"/>
      <c r="L6" s="374"/>
      <c r="M6" s="542">
        <v>1</v>
      </c>
      <c r="N6" s="394"/>
      <c r="O6" s="394"/>
      <c r="P6" s="226"/>
      <c r="Q6" s="386"/>
      <c r="R6" s="123">
        <f t="shared" si="0"/>
        <v>3</v>
      </c>
    </row>
    <row r="7" spans="1:18" x14ac:dyDescent="0.2">
      <c r="A7" s="64">
        <v>3</v>
      </c>
      <c r="B7" s="1" t="s">
        <v>15</v>
      </c>
      <c r="C7" s="131">
        <v>1</v>
      </c>
      <c r="D7" s="200"/>
      <c r="E7" s="348">
        <v>1</v>
      </c>
      <c r="F7" s="231" t="s">
        <v>345</v>
      </c>
      <c r="G7" s="238" t="s">
        <v>345</v>
      </c>
      <c r="H7" s="131"/>
      <c r="I7" s="252" t="s">
        <v>345</v>
      </c>
      <c r="J7" s="374"/>
      <c r="K7" s="123"/>
      <c r="L7" s="374"/>
      <c r="M7" s="542"/>
      <c r="N7" s="394"/>
      <c r="O7" s="394"/>
      <c r="P7" s="226"/>
      <c r="Q7" s="386"/>
      <c r="R7" s="123">
        <f t="shared" si="0"/>
        <v>2</v>
      </c>
    </row>
    <row r="8" spans="1:18" x14ac:dyDescent="0.2">
      <c r="A8" s="64">
        <v>4</v>
      </c>
      <c r="B8" s="1" t="s">
        <v>17</v>
      </c>
      <c r="C8" s="131">
        <v>1</v>
      </c>
      <c r="D8" s="200"/>
      <c r="E8" s="348">
        <v>1</v>
      </c>
      <c r="F8" s="231" t="s">
        <v>345</v>
      </c>
      <c r="G8" s="238" t="s">
        <v>345</v>
      </c>
      <c r="H8" s="131"/>
      <c r="I8" s="252" t="s">
        <v>345</v>
      </c>
      <c r="J8" s="374"/>
      <c r="K8" s="123"/>
      <c r="L8" s="374"/>
      <c r="M8" s="542">
        <v>1</v>
      </c>
      <c r="N8" s="394"/>
      <c r="O8" s="394"/>
      <c r="P8" s="226"/>
      <c r="Q8" s="386"/>
      <c r="R8" s="123">
        <f t="shared" si="0"/>
        <v>3</v>
      </c>
    </row>
    <row r="9" spans="1:18" x14ac:dyDescent="0.2">
      <c r="A9" s="64">
        <v>5</v>
      </c>
      <c r="B9" s="1" t="s">
        <v>19</v>
      </c>
      <c r="C9" s="131">
        <v>1</v>
      </c>
      <c r="D9" s="200"/>
      <c r="E9" s="348">
        <v>1</v>
      </c>
      <c r="F9" s="231" t="s">
        <v>345</v>
      </c>
      <c r="G9" s="238" t="s">
        <v>345</v>
      </c>
      <c r="H9" s="131"/>
      <c r="I9" s="252" t="s">
        <v>345</v>
      </c>
      <c r="J9" s="374"/>
      <c r="K9" s="123"/>
      <c r="L9" s="374"/>
      <c r="M9" s="542">
        <v>1</v>
      </c>
      <c r="N9" s="394"/>
      <c r="O9" s="394"/>
      <c r="P9" s="226"/>
      <c r="Q9" s="386"/>
      <c r="R9" s="123">
        <f t="shared" si="0"/>
        <v>3</v>
      </c>
    </row>
    <row r="10" spans="1:18" x14ac:dyDescent="0.2">
      <c r="A10" s="64">
        <v>6</v>
      </c>
      <c r="B10" s="1" t="s">
        <v>21</v>
      </c>
      <c r="C10" s="131">
        <v>1</v>
      </c>
      <c r="D10" s="200"/>
      <c r="E10" s="348">
        <v>1</v>
      </c>
      <c r="F10" s="231" t="s">
        <v>345</v>
      </c>
      <c r="G10" s="238" t="s">
        <v>345</v>
      </c>
      <c r="H10" s="131"/>
      <c r="I10" s="252" t="s">
        <v>345</v>
      </c>
      <c r="J10" s="374"/>
      <c r="K10" s="123"/>
      <c r="L10" s="374"/>
      <c r="M10" s="542"/>
      <c r="N10" s="394"/>
      <c r="O10" s="394"/>
      <c r="P10" s="226"/>
      <c r="Q10" s="386"/>
      <c r="R10" s="123">
        <f t="shared" si="0"/>
        <v>2</v>
      </c>
    </row>
    <row r="11" spans="1:18" x14ac:dyDescent="0.2">
      <c r="A11" s="64">
        <v>7</v>
      </c>
      <c r="B11" s="11" t="s">
        <v>22</v>
      </c>
      <c r="C11" s="131">
        <v>1</v>
      </c>
      <c r="D11" s="200"/>
      <c r="E11" s="348" t="s">
        <v>345</v>
      </c>
      <c r="F11" s="231" t="s">
        <v>345</v>
      </c>
      <c r="G11" s="238" t="s">
        <v>345</v>
      </c>
      <c r="H11" s="131"/>
      <c r="I11" s="252" t="s">
        <v>345</v>
      </c>
      <c r="J11" s="375"/>
      <c r="K11" s="123"/>
      <c r="L11" s="375"/>
      <c r="M11" s="542"/>
      <c r="N11" s="357"/>
      <c r="O11" s="357"/>
      <c r="P11" s="226"/>
      <c r="Q11" s="387"/>
      <c r="R11" s="123">
        <f t="shared" si="0"/>
        <v>1</v>
      </c>
    </row>
    <row r="12" spans="1:18" x14ac:dyDescent="0.2">
      <c r="A12" s="64">
        <v>8</v>
      </c>
      <c r="B12" s="12" t="s">
        <v>27</v>
      </c>
      <c r="C12" s="131">
        <v>1</v>
      </c>
      <c r="D12" s="200"/>
      <c r="E12" s="348" t="s">
        <v>345</v>
      </c>
      <c r="F12" s="231" t="s">
        <v>345</v>
      </c>
      <c r="G12" s="238" t="s">
        <v>345</v>
      </c>
      <c r="H12" s="131"/>
      <c r="I12" s="252" t="s">
        <v>345</v>
      </c>
      <c r="J12" s="375"/>
      <c r="K12" s="123"/>
      <c r="L12" s="375"/>
      <c r="M12" s="542">
        <v>1</v>
      </c>
      <c r="N12" s="357"/>
      <c r="O12" s="357"/>
      <c r="P12" s="226"/>
      <c r="Q12" s="387"/>
      <c r="R12" s="123">
        <f t="shared" si="0"/>
        <v>2</v>
      </c>
    </row>
    <row r="13" spans="1:18" x14ac:dyDescent="0.2">
      <c r="A13" s="64">
        <v>9</v>
      </c>
      <c r="B13" s="12" t="s">
        <v>31</v>
      </c>
      <c r="C13" s="131">
        <v>1</v>
      </c>
      <c r="D13" s="200">
        <v>1</v>
      </c>
      <c r="E13" s="348">
        <v>1</v>
      </c>
      <c r="F13" s="231" t="s">
        <v>345</v>
      </c>
      <c r="G13" s="238" t="s">
        <v>345</v>
      </c>
      <c r="H13" s="131"/>
      <c r="I13" s="252" t="s">
        <v>345</v>
      </c>
      <c r="J13" s="375"/>
      <c r="K13" s="123"/>
      <c r="L13" s="375"/>
      <c r="M13" s="542"/>
      <c r="N13" s="357"/>
      <c r="O13" s="357"/>
      <c r="P13" s="226"/>
      <c r="Q13" s="387"/>
      <c r="R13" s="123">
        <f t="shared" si="0"/>
        <v>3</v>
      </c>
    </row>
    <row r="14" spans="1:18" x14ac:dyDescent="0.2">
      <c r="A14" s="64">
        <v>10</v>
      </c>
      <c r="B14" s="12" t="s">
        <v>34</v>
      </c>
      <c r="C14" s="131">
        <v>1</v>
      </c>
      <c r="D14" s="200">
        <v>1</v>
      </c>
      <c r="E14" s="348" t="s">
        <v>345</v>
      </c>
      <c r="F14" s="231" t="s">
        <v>345</v>
      </c>
      <c r="G14" s="238" t="s">
        <v>345</v>
      </c>
      <c r="H14" s="131"/>
      <c r="I14" s="252" t="s">
        <v>345</v>
      </c>
      <c r="J14" s="376"/>
      <c r="K14" s="124"/>
      <c r="L14" s="378"/>
      <c r="M14" s="543"/>
      <c r="N14" s="357"/>
      <c r="O14" s="357"/>
      <c r="P14" s="226"/>
      <c r="Q14" s="387"/>
      <c r="R14" s="123">
        <f t="shared" si="0"/>
        <v>2</v>
      </c>
    </row>
    <row r="15" spans="1:18" x14ac:dyDescent="0.2">
      <c r="A15" s="74">
        <v>11</v>
      </c>
      <c r="B15" s="75" t="s">
        <v>38</v>
      </c>
      <c r="C15" s="130"/>
      <c r="D15" s="199"/>
      <c r="E15" s="389" t="s">
        <v>345</v>
      </c>
      <c r="F15" s="230" t="s">
        <v>345</v>
      </c>
      <c r="G15" s="237" t="s">
        <v>345</v>
      </c>
      <c r="H15" s="130"/>
      <c r="I15" s="251" t="s">
        <v>345</v>
      </c>
      <c r="J15" s="390"/>
      <c r="K15" s="123">
        <v>1</v>
      </c>
      <c r="L15" s="376"/>
      <c r="M15" s="541">
        <v>1</v>
      </c>
      <c r="N15" s="356"/>
      <c r="O15" s="356"/>
      <c r="P15" s="225"/>
      <c r="Q15" s="391"/>
      <c r="R15" s="122">
        <f t="shared" si="0"/>
        <v>2</v>
      </c>
    </row>
    <row r="16" spans="1:18" x14ac:dyDescent="0.2">
      <c r="A16" s="64">
        <v>12</v>
      </c>
      <c r="B16" s="12" t="s">
        <v>41</v>
      </c>
      <c r="C16" s="131">
        <v>1</v>
      </c>
      <c r="D16" s="200">
        <v>1</v>
      </c>
      <c r="E16" s="348" t="s">
        <v>345</v>
      </c>
      <c r="F16" s="231" t="s">
        <v>345</v>
      </c>
      <c r="G16" s="238" t="s">
        <v>345</v>
      </c>
      <c r="H16" s="131">
        <v>1</v>
      </c>
      <c r="I16" s="252" t="s">
        <v>345</v>
      </c>
      <c r="J16" s="376"/>
      <c r="K16" s="123"/>
      <c r="L16" s="376"/>
      <c r="M16" s="542"/>
      <c r="N16" s="357"/>
      <c r="O16" s="357"/>
      <c r="P16" s="226"/>
      <c r="Q16" s="387"/>
      <c r="R16" s="123">
        <f t="shared" si="0"/>
        <v>3</v>
      </c>
    </row>
    <row r="17" spans="1:18" x14ac:dyDescent="0.2">
      <c r="A17" s="64">
        <v>13</v>
      </c>
      <c r="B17" s="12" t="s">
        <v>44</v>
      </c>
      <c r="C17" s="131" t="s">
        <v>345</v>
      </c>
      <c r="D17" s="200"/>
      <c r="E17" s="348" t="s">
        <v>345</v>
      </c>
      <c r="F17" s="231" t="s">
        <v>345</v>
      </c>
      <c r="G17" s="238" t="s">
        <v>345</v>
      </c>
      <c r="H17" s="131"/>
      <c r="I17" s="252" t="s">
        <v>345</v>
      </c>
      <c r="J17" s="376"/>
      <c r="K17" s="123"/>
      <c r="L17" s="376"/>
      <c r="M17" s="542">
        <v>1</v>
      </c>
      <c r="N17" s="357"/>
      <c r="O17" s="357"/>
      <c r="P17" s="226">
        <v>1</v>
      </c>
      <c r="Q17" s="387"/>
      <c r="R17" s="123">
        <f t="shared" si="0"/>
        <v>2</v>
      </c>
    </row>
    <row r="18" spans="1:18" x14ac:dyDescent="0.2">
      <c r="A18" s="64">
        <v>14</v>
      </c>
      <c r="B18" s="12" t="s">
        <v>34</v>
      </c>
      <c r="C18" s="131">
        <v>1</v>
      </c>
      <c r="D18" s="200">
        <v>1</v>
      </c>
      <c r="E18" s="348" t="s">
        <v>345</v>
      </c>
      <c r="F18" s="231" t="s">
        <v>345</v>
      </c>
      <c r="G18" s="238" t="s">
        <v>345</v>
      </c>
      <c r="H18" s="131"/>
      <c r="I18" s="252" t="s">
        <v>345</v>
      </c>
      <c r="J18" s="376"/>
      <c r="K18" s="123"/>
      <c r="L18" s="376"/>
      <c r="M18" s="542">
        <v>1</v>
      </c>
      <c r="N18" s="357"/>
      <c r="O18" s="357"/>
      <c r="P18" s="226"/>
      <c r="Q18" s="387"/>
      <c r="R18" s="123">
        <f t="shared" si="0"/>
        <v>3</v>
      </c>
    </row>
    <row r="19" spans="1:18" x14ac:dyDescent="0.2">
      <c r="A19" s="64">
        <v>15</v>
      </c>
      <c r="B19" s="12" t="s">
        <v>47</v>
      </c>
      <c r="C19" s="131">
        <v>1</v>
      </c>
      <c r="D19" s="200">
        <v>1</v>
      </c>
      <c r="E19" s="348">
        <v>1</v>
      </c>
      <c r="F19" s="231" t="s">
        <v>345</v>
      </c>
      <c r="G19" s="238" t="s">
        <v>345</v>
      </c>
      <c r="H19" s="131">
        <v>1</v>
      </c>
      <c r="I19" s="252" t="s">
        <v>345</v>
      </c>
      <c r="J19" s="376"/>
      <c r="K19" s="123"/>
      <c r="L19" s="376"/>
      <c r="M19" s="542">
        <v>1</v>
      </c>
      <c r="N19" s="357"/>
      <c r="O19" s="357">
        <v>1</v>
      </c>
      <c r="P19" s="226"/>
      <c r="Q19" s="387"/>
      <c r="R19" s="123">
        <f t="shared" si="0"/>
        <v>6</v>
      </c>
    </row>
    <row r="20" spans="1:18" x14ac:dyDescent="0.2">
      <c r="A20" s="64">
        <v>16</v>
      </c>
      <c r="B20" s="11" t="s">
        <v>50</v>
      </c>
      <c r="C20" s="131">
        <v>1</v>
      </c>
      <c r="D20" s="200"/>
      <c r="E20" s="348">
        <v>1</v>
      </c>
      <c r="F20" s="231" t="s">
        <v>345</v>
      </c>
      <c r="G20" s="238" t="s">
        <v>345</v>
      </c>
      <c r="H20" s="131"/>
      <c r="I20" s="252" t="s">
        <v>345</v>
      </c>
      <c r="J20" s="376"/>
      <c r="K20" s="123"/>
      <c r="L20" s="376"/>
      <c r="M20" s="542"/>
      <c r="N20" s="357"/>
      <c r="O20" s="357">
        <v>1</v>
      </c>
      <c r="P20" s="226">
        <v>1</v>
      </c>
      <c r="Q20" s="387"/>
      <c r="R20" s="123">
        <f t="shared" si="0"/>
        <v>4</v>
      </c>
    </row>
    <row r="21" spans="1:18" x14ac:dyDescent="0.2">
      <c r="A21" s="64">
        <v>17</v>
      </c>
      <c r="B21" s="12" t="s">
        <v>53</v>
      </c>
      <c r="C21" s="131">
        <v>1</v>
      </c>
      <c r="D21" s="200"/>
      <c r="E21" s="348" t="s">
        <v>345</v>
      </c>
      <c r="F21" s="231" t="s">
        <v>345</v>
      </c>
      <c r="G21" s="239" t="s">
        <v>345</v>
      </c>
      <c r="H21" s="131"/>
      <c r="I21" s="252" t="s">
        <v>345</v>
      </c>
      <c r="J21" s="376"/>
      <c r="K21" s="123"/>
      <c r="L21" s="376"/>
      <c r="M21" s="542">
        <v>1</v>
      </c>
      <c r="N21" s="357"/>
      <c r="O21" s="357"/>
      <c r="P21" s="226">
        <v>1</v>
      </c>
      <c r="Q21" s="387"/>
      <c r="R21" s="123">
        <f t="shared" si="0"/>
        <v>3</v>
      </c>
    </row>
    <row r="22" spans="1:18" x14ac:dyDescent="0.2">
      <c r="A22" s="64">
        <v>18</v>
      </c>
      <c r="B22" s="12" t="s">
        <v>56</v>
      </c>
      <c r="C22" s="131">
        <v>1</v>
      </c>
      <c r="D22" s="200"/>
      <c r="E22" s="348">
        <v>1</v>
      </c>
      <c r="F22" s="231" t="s">
        <v>345</v>
      </c>
      <c r="G22" s="239">
        <v>1</v>
      </c>
      <c r="H22" s="131"/>
      <c r="I22" s="252">
        <v>1</v>
      </c>
      <c r="J22" s="376"/>
      <c r="K22" s="123"/>
      <c r="L22" s="376"/>
      <c r="M22" s="542"/>
      <c r="N22" s="357"/>
      <c r="O22" s="357"/>
      <c r="P22" s="226">
        <v>1</v>
      </c>
      <c r="Q22" s="387"/>
      <c r="R22" s="123">
        <f t="shared" si="0"/>
        <v>5</v>
      </c>
    </row>
    <row r="23" spans="1:18" x14ac:dyDescent="0.2">
      <c r="A23" s="64">
        <v>19</v>
      </c>
      <c r="B23" s="12" t="s">
        <v>59</v>
      </c>
      <c r="C23" s="131">
        <v>1</v>
      </c>
      <c r="D23" s="200"/>
      <c r="E23" s="348" t="s">
        <v>345</v>
      </c>
      <c r="F23" s="231" t="s">
        <v>345</v>
      </c>
      <c r="G23" s="238" t="s">
        <v>345</v>
      </c>
      <c r="H23" s="131"/>
      <c r="I23" s="252" t="s">
        <v>345</v>
      </c>
      <c r="J23" s="376"/>
      <c r="K23" s="123"/>
      <c r="L23" s="376"/>
      <c r="M23" s="542"/>
      <c r="N23" s="357"/>
      <c r="O23" s="357"/>
      <c r="P23" s="226"/>
      <c r="Q23" s="387"/>
      <c r="R23" s="123">
        <f t="shared" si="0"/>
        <v>1</v>
      </c>
    </row>
    <row r="24" spans="1:18" x14ac:dyDescent="0.2">
      <c r="A24" s="65">
        <v>20</v>
      </c>
      <c r="B24" s="82" t="s">
        <v>62</v>
      </c>
      <c r="C24" s="132">
        <v>1</v>
      </c>
      <c r="D24" s="201"/>
      <c r="E24" s="349" t="s">
        <v>345</v>
      </c>
      <c r="F24" s="232" t="s">
        <v>345</v>
      </c>
      <c r="G24" s="240" t="s">
        <v>345</v>
      </c>
      <c r="H24" s="132">
        <v>1</v>
      </c>
      <c r="I24" s="253" t="s">
        <v>345</v>
      </c>
      <c r="J24" s="378"/>
      <c r="K24" s="123"/>
      <c r="L24" s="376"/>
      <c r="M24" s="543">
        <v>1</v>
      </c>
      <c r="N24" s="358"/>
      <c r="O24" s="358"/>
      <c r="P24" s="227"/>
      <c r="Q24" s="388"/>
      <c r="R24" s="124">
        <f t="shared" si="0"/>
        <v>3</v>
      </c>
    </row>
    <row r="25" spans="1:18" x14ac:dyDescent="0.2">
      <c r="A25" s="64">
        <v>21</v>
      </c>
      <c r="B25" s="12" t="s">
        <v>59</v>
      </c>
      <c r="C25" s="131">
        <v>1</v>
      </c>
      <c r="D25" s="200"/>
      <c r="E25" s="348" t="s">
        <v>345</v>
      </c>
      <c r="F25" s="231" t="s">
        <v>345</v>
      </c>
      <c r="G25" s="238" t="s">
        <v>345</v>
      </c>
      <c r="H25" s="131"/>
      <c r="I25" s="252" t="s">
        <v>345</v>
      </c>
      <c r="J25" s="376"/>
      <c r="K25" s="122">
        <v>1</v>
      </c>
      <c r="L25" s="390"/>
      <c r="M25" s="541"/>
      <c r="N25" s="357"/>
      <c r="O25" s="357"/>
      <c r="P25" s="226"/>
      <c r="Q25" s="387"/>
      <c r="R25" s="123">
        <f t="shared" si="0"/>
        <v>2</v>
      </c>
    </row>
    <row r="26" spans="1:18" x14ac:dyDescent="0.2">
      <c r="A26" s="64">
        <v>22</v>
      </c>
      <c r="B26" s="12" t="s">
        <v>66</v>
      </c>
      <c r="C26" s="131">
        <v>1</v>
      </c>
      <c r="D26" s="200">
        <v>1</v>
      </c>
      <c r="E26" s="348" t="s">
        <v>345</v>
      </c>
      <c r="F26" s="231" t="s">
        <v>345</v>
      </c>
      <c r="G26" s="238" t="s">
        <v>345</v>
      </c>
      <c r="H26" s="131"/>
      <c r="I26" s="252" t="s">
        <v>345</v>
      </c>
      <c r="J26" s="376"/>
      <c r="K26" s="123"/>
      <c r="L26" s="376"/>
      <c r="M26" s="542">
        <v>1</v>
      </c>
      <c r="N26" s="357"/>
      <c r="O26" s="357"/>
      <c r="P26" s="226"/>
      <c r="Q26" s="387"/>
      <c r="R26" s="123">
        <f t="shared" si="0"/>
        <v>3</v>
      </c>
    </row>
    <row r="27" spans="1:18" x14ac:dyDescent="0.2">
      <c r="A27" s="64">
        <v>23</v>
      </c>
      <c r="B27" s="12" t="s">
        <v>69</v>
      </c>
      <c r="C27" s="131">
        <v>1</v>
      </c>
      <c r="D27" s="200">
        <v>1</v>
      </c>
      <c r="E27" s="348" t="s">
        <v>345</v>
      </c>
      <c r="F27" s="231" t="s">
        <v>345</v>
      </c>
      <c r="G27" s="238" t="s">
        <v>345</v>
      </c>
      <c r="H27" s="131"/>
      <c r="I27" s="252" t="s">
        <v>345</v>
      </c>
      <c r="J27" s="376"/>
      <c r="K27" s="123">
        <v>1</v>
      </c>
      <c r="L27" s="376"/>
      <c r="M27" s="542">
        <v>1</v>
      </c>
      <c r="N27" s="357"/>
      <c r="O27" s="357"/>
      <c r="P27" s="226"/>
      <c r="Q27" s="387"/>
      <c r="R27" s="123">
        <f t="shared" si="0"/>
        <v>4</v>
      </c>
    </row>
    <row r="28" spans="1:18" x14ac:dyDescent="0.2">
      <c r="A28" s="64">
        <v>24</v>
      </c>
      <c r="B28" s="12" t="s">
        <v>71</v>
      </c>
      <c r="C28" s="131">
        <v>1</v>
      </c>
      <c r="D28" s="200">
        <v>1</v>
      </c>
      <c r="E28" s="348" t="s">
        <v>345</v>
      </c>
      <c r="F28" s="231">
        <v>1</v>
      </c>
      <c r="G28" s="239">
        <v>1</v>
      </c>
      <c r="H28" s="131"/>
      <c r="I28" s="252" t="s">
        <v>345</v>
      </c>
      <c r="J28" s="376"/>
      <c r="K28" s="123"/>
      <c r="L28" s="376"/>
      <c r="M28" s="542"/>
      <c r="N28" s="357"/>
      <c r="O28" s="357"/>
      <c r="P28" s="226"/>
      <c r="Q28" s="387">
        <v>1</v>
      </c>
      <c r="R28" s="123">
        <f t="shared" si="0"/>
        <v>5</v>
      </c>
    </row>
    <row r="29" spans="1:18" x14ac:dyDescent="0.2">
      <c r="A29" s="64">
        <v>25</v>
      </c>
      <c r="B29" s="12" t="s">
        <v>74</v>
      </c>
      <c r="C29" s="131"/>
      <c r="D29" s="200">
        <v>1</v>
      </c>
      <c r="E29" s="348" t="s">
        <v>345</v>
      </c>
      <c r="F29" s="231" t="s">
        <v>345</v>
      </c>
      <c r="G29" s="238" t="s">
        <v>345</v>
      </c>
      <c r="H29" s="131"/>
      <c r="I29" s="252" t="s">
        <v>345</v>
      </c>
      <c r="J29" s="376"/>
      <c r="K29" s="123"/>
      <c r="L29" s="376"/>
      <c r="M29" s="542">
        <v>1</v>
      </c>
      <c r="N29" s="357"/>
      <c r="O29" s="357"/>
      <c r="P29" s="226">
        <v>1</v>
      </c>
      <c r="Q29" s="387"/>
      <c r="R29" s="123">
        <f t="shared" si="0"/>
        <v>3</v>
      </c>
    </row>
    <row r="30" spans="1:18" x14ac:dyDescent="0.2">
      <c r="A30" s="64">
        <v>26</v>
      </c>
      <c r="B30" s="12" t="s">
        <v>76</v>
      </c>
      <c r="C30" s="131">
        <v>1</v>
      </c>
      <c r="D30" s="200"/>
      <c r="E30" s="348">
        <v>1</v>
      </c>
      <c r="F30" s="231" t="s">
        <v>345</v>
      </c>
      <c r="G30" s="238" t="s">
        <v>345</v>
      </c>
      <c r="H30" s="131">
        <v>1</v>
      </c>
      <c r="I30" s="252" t="s">
        <v>345</v>
      </c>
      <c r="J30" s="376"/>
      <c r="K30" s="123"/>
      <c r="L30" s="376">
        <v>1</v>
      </c>
      <c r="M30" s="542"/>
      <c r="N30" s="357"/>
      <c r="O30" s="357"/>
      <c r="P30" s="226"/>
      <c r="Q30" s="387"/>
      <c r="R30" s="123">
        <f t="shared" si="0"/>
        <v>4</v>
      </c>
    </row>
    <row r="31" spans="1:18" x14ac:dyDescent="0.2">
      <c r="A31" s="64">
        <v>27</v>
      </c>
      <c r="B31" s="5" t="s">
        <v>59</v>
      </c>
      <c r="C31" s="131">
        <v>1</v>
      </c>
      <c r="D31" s="200"/>
      <c r="E31" s="348" t="s">
        <v>345</v>
      </c>
      <c r="F31" s="231" t="s">
        <v>345</v>
      </c>
      <c r="G31" s="238" t="s">
        <v>345</v>
      </c>
      <c r="H31" s="131"/>
      <c r="I31" s="252" t="s">
        <v>345</v>
      </c>
      <c r="J31" s="376"/>
      <c r="K31" s="123"/>
      <c r="L31" s="376">
        <v>1</v>
      </c>
      <c r="M31" s="542"/>
      <c r="N31" s="357"/>
      <c r="O31" s="357"/>
      <c r="P31" s="226"/>
      <c r="Q31" s="387"/>
      <c r="R31" s="123">
        <f t="shared" si="0"/>
        <v>2</v>
      </c>
    </row>
    <row r="32" spans="1:18" x14ac:dyDescent="0.2">
      <c r="A32" s="64">
        <v>28</v>
      </c>
      <c r="B32" s="5" t="s">
        <v>59</v>
      </c>
      <c r="C32" s="131"/>
      <c r="D32" s="200"/>
      <c r="E32" s="348" t="s">
        <v>345</v>
      </c>
      <c r="F32" s="231" t="s">
        <v>345</v>
      </c>
      <c r="G32" s="238" t="s">
        <v>345</v>
      </c>
      <c r="H32" s="131"/>
      <c r="I32" s="252" t="s">
        <v>345</v>
      </c>
      <c r="J32" s="376"/>
      <c r="K32" s="123"/>
      <c r="L32" s="376"/>
      <c r="M32" s="542"/>
      <c r="N32" s="357"/>
      <c r="O32" s="357"/>
      <c r="P32" s="226"/>
      <c r="Q32" s="387"/>
      <c r="R32" s="123">
        <f t="shared" si="0"/>
        <v>0</v>
      </c>
    </row>
    <row r="33" spans="1:18" x14ac:dyDescent="0.2">
      <c r="A33" s="64">
        <v>29</v>
      </c>
      <c r="B33" s="12" t="s">
        <v>38</v>
      </c>
      <c r="C33" s="131">
        <v>1</v>
      </c>
      <c r="D33" s="200"/>
      <c r="E33" s="348" t="s">
        <v>345</v>
      </c>
      <c r="F33" s="231" t="s">
        <v>345</v>
      </c>
      <c r="G33" s="238" t="s">
        <v>345</v>
      </c>
      <c r="H33" s="131"/>
      <c r="I33" s="252" t="s">
        <v>345</v>
      </c>
      <c r="J33" s="376"/>
      <c r="K33" s="123"/>
      <c r="L33" s="376"/>
      <c r="M33" s="542"/>
      <c r="N33" s="357"/>
      <c r="O33" s="357"/>
      <c r="P33" s="226"/>
      <c r="Q33" s="387">
        <v>1</v>
      </c>
      <c r="R33" s="123">
        <f t="shared" si="0"/>
        <v>2</v>
      </c>
    </row>
    <row r="34" spans="1:18" x14ac:dyDescent="0.2">
      <c r="A34" s="64">
        <v>30</v>
      </c>
      <c r="B34" s="12" t="s">
        <v>66</v>
      </c>
      <c r="C34" s="131">
        <v>1</v>
      </c>
      <c r="D34" s="200"/>
      <c r="E34" s="348">
        <v>1</v>
      </c>
      <c r="F34" s="231" t="s">
        <v>345</v>
      </c>
      <c r="G34" s="238" t="s">
        <v>345</v>
      </c>
      <c r="H34" s="131"/>
      <c r="I34" s="252" t="s">
        <v>345</v>
      </c>
      <c r="J34" s="376"/>
      <c r="K34" s="124"/>
      <c r="L34" s="378"/>
      <c r="M34" s="543"/>
      <c r="N34" s="357"/>
      <c r="O34" s="357"/>
      <c r="P34" s="226"/>
      <c r="Q34" s="387">
        <v>1</v>
      </c>
      <c r="R34" s="123">
        <f t="shared" si="0"/>
        <v>3</v>
      </c>
    </row>
    <row r="35" spans="1:18" x14ac:dyDescent="0.2">
      <c r="A35" s="74">
        <v>31</v>
      </c>
      <c r="B35" s="75" t="s">
        <v>84</v>
      </c>
      <c r="C35" s="130">
        <v>1</v>
      </c>
      <c r="D35" s="199"/>
      <c r="E35" s="389" t="s">
        <v>345</v>
      </c>
      <c r="F35" s="230" t="s">
        <v>345</v>
      </c>
      <c r="G35" s="237" t="s">
        <v>345</v>
      </c>
      <c r="H35" s="130"/>
      <c r="I35" s="251" t="s">
        <v>345</v>
      </c>
      <c r="J35" s="390"/>
      <c r="K35" s="123"/>
      <c r="L35" s="376"/>
      <c r="M35" s="541">
        <v>1</v>
      </c>
      <c r="N35" s="356"/>
      <c r="O35" s="356">
        <v>1</v>
      </c>
      <c r="P35" s="225"/>
      <c r="Q35" s="385">
        <v>1</v>
      </c>
      <c r="R35" s="122">
        <f t="shared" si="0"/>
        <v>4</v>
      </c>
    </row>
    <row r="36" spans="1:18" x14ac:dyDescent="0.2">
      <c r="A36" s="64">
        <v>32</v>
      </c>
      <c r="B36" s="11" t="s">
        <v>87</v>
      </c>
      <c r="C36" s="131">
        <v>1</v>
      </c>
      <c r="D36" s="200"/>
      <c r="E36" s="348">
        <v>1</v>
      </c>
      <c r="F36" s="231" t="s">
        <v>345</v>
      </c>
      <c r="G36" s="238" t="s">
        <v>345</v>
      </c>
      <c r="H36" s="131">
        <v>1</v>
      </c>
      <c r="I36" s="252" t="s">
        <v>345</v>
      </c>
      <c r="J36" s="376"/>
      <c r="K36" s="123"/>
      <c r="L36" s="376"/>
      <c r="M36" s="542"/>
      <c r="N36" s="357"/>
      <c r="O36" s="357"/>
      <c r="P36" s="226"/>
      <c r="Q36" s="387"/>
      <c r="R36" s="123">
        <f t="shared" si="0"/>
        <v>3</v>
      </c>
    </row>
    <row r="37" spans="1:18" x14ac:dyDescent="0.2">
      <c r="A37" s="64">
        <v>33</v>
      </c>
      <c r="B37" s="2" t="s">
        <v>90</v>
      </c>
      <c r="C37" s="131">
        <v>1</v>
      </c>
      <c r="D37" s="200"/>
      <c r="E37" s="348" t="s">
        <v>345</v>
      </c>
      <c r="F37" s="231" t="s">
        <v>345</v>
      </c>
      <c r="G37" s="238" t="s">
        <v>345</v>
      </c>
      <c r="H37" s="131"/>
      <c r="I37" s="252" t="s">
        <v>345</v>
      </c>
      <c r="J37" s="376"/>
      <c r="K37" s="123"/>
      <c r="L37" s="376"/>
      <c r="M37" s="542"/>
      <c r="N37" s="357"/>
      <c r="O37" s="357"/>
      <c r="P37" s="226"/>
      <c r="Q37" s="387"/>
      <c r="R37" s="123">
        <f t="shared" ref="R37:R68" si="1">SUM(C37:Q37)</f>
        <v>1</v>
      </c>
    </row>
    <row r="38" spans="1:18" x14ac:dyDescent="0.2">
      <c r="A38" s="64">
        <v>34</v>
      </c>
      <c r="B38" s="5" t="s">
        <v>92</v>
      </c>
      <c r="C38" s="131">
        <v>1</v>
      </c>
      <c r="D38" s="200"/>
      <c r="E38" s="348" t="s">
        <v>345</v>
      </c>
      <c r="F38" s="231" t="s">
        <v>345</v>
      </c>
      <c r="G38" s="238" t="s">
        <v>345</v>
      </c>
      <c r="H38" s="131"/>
      <c r="I38" s="252" t="s">
        <v>345</v>
      </c>
      <c r="J38" s="376"/>
      <c r="K38" s="123"/>
      <c r="L38" s="376"/>
      <c r="M38" s="542">
        <v>1</v>
      </c>
      <c r="N38" s="357"/>
      <c r="O38" s="357"/>
      <c r="P38" s="226"/>
      <c r="Q38" s="387"/>
      <c r="R38" s="123">
        <f t="shared" si="1"/>
        <v>2</v>
      </c>
    </row>
    <row r="39" spans="1:18" x14ac:dyDescent="0.2">
      <c r="A39" s="64">
        <v>35</v>
      </c>
      <c r="B39" s="12" t="s">
        <v>94</v>
      </c>
      <c r="C39" s="131">
        <v>1</v>
      </c>
      <c r="D39" s="200"/>
      <c r="E39" s="348" t="s">
        <v>345</v>
      </c>
      <c r="F39" s="231" t="s">
        <v>345</v>
      </c>
      <c r="G39" s="238" t="s">
        <v>345</v>
      </c>
      <c r="H39" s="131"/>
      <c r="I39" s="252" t="s">
        <v>345</v>
      </c>
      <c r="J39" s="376"/>
      <c r="K39" s="123"/>
      <c r="L39" s="376"/>
      <c r="M39" s="542"/>
      <c r="N39" s="357"/>
      <c r="O39" s="357"/>
      <c r="P39" s="226">
        <v>1</v>
      </c>
      <c r="Q39" s="387">
        <v>1</v>
      </c>
      <c r="R39" s="123">
        <f t="shared" si="1"/>
        <v>3</v>
      </c>
    </row>
    <row r="40" spans="1:18" x14ac:dyDescent="0.2">
      <c r="A40" s="64">
        <v>36</v>
      </c>
      <c r="B40" s="5" t="s">
        <v>96</v>
      </c>
      <c r="C40" s="131">
        <v>1</v>
      </c>
      <c r="D40" s="200"/>
      <c r="E40" s="348" t="s">
        <v>345</v>
      </c>
      <c r="F40" s="231" t="s">
        <v>345</v>
      </c>
      <c r="G40" s="238" t="s">
        <v>345</v>
      </c>
      <c r="H40" s="131"/>
      <c r="I40" s="252" t="s">
        <v>345</v>
      </c>
      <c r="J40" s="376"/>
      <c r="K40" s="123"/>
      <c r="L40" s="376"/>
      <c r="M40" s="542">
        <v>1</v>
      </c>
      <c r="N40" s="357"/>
      <c r="O40" s="357">
        <v>1</v>
      </c>
      <c r="P40" s="226"/>
      <c r="Q40" s="387"/>
      <c r="R40" s="123">
        <f t="shared" si="1"/>
        <v>3</v>
      </c>
    </row>
    <row r="41" spans="1:18" x14ac:dyDescent="0.2">
      <c r="A41" s="64">
        <v>37</v>
      </c>
      <c r="B41" s="2" t="s">
        <v>90</v>
      </c>
      <c r="C41" s="131">
        <v>1</v>
      </c>
      <c r="D41" s="200"/>
      <c r="E41" s="348" t="s">
        <v>345</v>
      </c>
      <c r="F41" s="231" t="s">
        <v>345</v>
      </c>
      <c r="G41" s="238" t="s">
        <v>345</v>
      </c>
      <c r="H41" s="131"/>
      <c r="I41" s="252" t="s">
        <v>345</v>
      </c>
      <c r="J41" s="376"/>
      <c r="K41" s="123"/>
      <c r="L41" s="376"/>
      <c r="M41" s="542">
        <v>1</v>
      </c>
      <c r="N41" s="357"/>
      <c r="O41" s="357"/>
      <c r="P41" s="226">
        <v>1</v>
      </c>
      <c r="Q41" s="387">
        <v>1</v>
      </c>
      <c r="R41" s="123">
        <f t="shared" si="1"/>
        <v>4</v>
      </c>
    </row>
    <row r="42" spans="1:18" x14ac:dyDescent="0.2">
      <c r="A42" s="64">
        <v>38</v>
      </c>
      <c r="B42" s="12" t="s">
        <v>101</v>
      </c>
      <c r="C42" s="131">
        <v>1</v>
      </c>
      <c r="D42" s="200"/>
      <c r="E42" s="348" t="s">
        <v>345</v>
      </c>
      <c r="F42" s="231" t="s">
        <v>345</v>
      </c>
      <c r="G42" s="238" t="s">
        <v>345</v>
      </c>
      <c r="H42" s="131"/>
      <c r="I42" s="252" t="s">
        <v>345</v>
      </c>
      <c r="J42" s="376">
        <v>1</v>
      </c>
      <c r="K42" s="123"/>
      <c r="L42" s="376"/>
      <c r="M42" s="542"/>
      <c r="N42" s="357"/>
      <c r="O42" s="357"/>
      <c r="P42" s="226"/>
      <c r="Q42" s="387"/>
      <c r="R42" s="123">
        <f t="shared" si="1"/>
        <v>2</v>
      </c>
    </row>
    <row r="43" spans="1:18" x14ac:dyDescent="0.2">
      <c r="A43" s="64">
        <v>39</v>
      </c>
      <c r="B43" s="12" t="s">
        <v>103</v>
      </c>
      <c r="C43" s="131">
        <v>1</v>
      </c>
      <c r="D43" s="200"/>
      <c r="E43" s="348">
        <v>1</v>
      </c>
      <c r="F43" s="231" t="s">
        <v>345</v>
      </c>
      <c r="G43" s="238" t="s">
        <v>345</v>
      </c>
      <c r="H43" s="131">
        <v>1</v>
      </c>
      <c r="I43" s="252" t="s">
        <v>345</v>
      </c>
      <c r="J43" s="376"/>
      <c r="K43" s="123"/>
      <c r="L43" s="376"/>
      <c r="M43" s="542"/>
      <c r="N43" s="357"/>
      <c r="O43" s="357"/>
      <c r="P43" s="226">
        <v>1</v>
      </c>
      <c r="Q43" s="387"/>
      <c r="R43" s="123">
        <f t="shared" si="1"/>
        <v>4</v>
      </c>
    </row>
    <row r="44" spans="1:18" x14ac:dyDescent="0.2">
      <c r="A44" s="65">
        <v>40</v>
      </c>
      <c r="B44" s="90" t="s">
        <v>10</v>
      </c>
      <c r="C44" s="132">
        <v>1</v>
      </c>
      <c r="D44" s="201"/>
      <c r="E44" s="349" t="s">
        <v>345</v>
      </c>
      <c r="F44" s="232" t="s">
        <v>345</v>
      </c>
      <c r="G44" s="240" t="s">
        <v>345</v>
      </c>
      <c r="H44" s="132"/>
      <c r="I44" s="253" t="s">
        <v>345</v>
      </c>
      <c r="J44" s="378"/>
      <c r="K44" s="123"/>
      <c r="L44" s="376"/>
      <c r="M44" s="543"/>
      <c r="N44" s="358"/>
      <c r="O44" s="358"/>
      <c r="P44" s="227"/>
      <c r="Q44" s="388"/>
      <c r="R44" s="124">
        <f t="shared" si="1"/>
        <v>1</v>
      </c>
    </row>
    <row r="45" spans="1:18" x14ac:dyDescent="0.2">
      <c r="A45" s="64">
        <v>41</v>
      </c>
      <c r="B45" s="13" t="s">
        <v>105</v>
      </c>
      <c r="C45" s="131">
        <v>1</v>
      </c>
      <c r="D45" s="200"/>
      <c r="E45" s="348">
        <v>1</v>
      </c>
      <c r="F45" s="231">
        <v>1</v>
      </c>
      <c r="G45" s="238" t="s">
        <v>345</v>
      </c>
      <c r="H45" s="131">
        <v>1</v>
      </c>
      <c r="I45" s="252" t="s">
        <v>345</v>
      </c>
      <c r="J45" s="377" t="s">
        <v>345</v>
      </c>
      <c r="K45" s="122"/>
      <c r="L45" s="432"/>
      <c r="M45" s="541"/>
      <c r="N45" s="357">
        <v>1</v>
      </c>
      <c r="O45" s="357">
        <v>1</v>
      </c>
      <c r="P45" s="226"/>
      <c r="Q45" s="387">
        <v>1</v>
      </c>
      <c r="R45" s="123">
        <f t="shared" si="1"/>
        <v>7</v>
      </c>
    </row>
    <row r="46" spans="1:18" x14ac:dyDescent="0.2">
      <c r="A46" s="64">
        <v>42</v>
      </c>
      <c r="B46" s="12" t="s">
        <v>108</v>
      </c>
      <c r="C46" s="131">
        <v>1</v>
      </c>
      <c r="D46" s="200"/>
      <c r="E46" s="348">
        <v>1</v>
      </c>
      <c r="F46" s="231" t="s">
        <v>345</v>
      </c>
      <c r="G46" s="238" t="s">
        <v>345</v>
      </c>
      <c r="H46" s="131">
        <v>1</v>
      </c>
      <c r="I46" s="252" t="s">
        <v>345</v>
      </c>
      <c r="J46" s="376"/>
      <c r="K46" s="123"/>
      <c r="L46" s="376"/>
      <c r="M46" s="542"/>
      <c r="N46" s="357"/>
      <c r="O46" s="357"/>
      <c r="P46" s="226"/>
      <c r="Q46" s="387"/>
      <c r="R46" s="123">
        <f t="shared" si="1"/>
        <v>3</v>
      </c>
    </row>
    <row r="47" spans="1:18" x14ac:dyDescent="0.2">
      <c r="A47" s="64">
        <v>43</v>
      </c>
      <c r="B47" s="12" t="s">
        <v>90</v>
      </c>
      <c r="C47" s="131">
        <v>1</v>
      </c>
      <c r="D47" s="200"/>
      <c r="E47" s="348" t="s">
        <v>345</v>
      </c>
      <c r="F47" s="231" t="s">
        <v>345</v>
      </c>
      <c r="G47" s="238" t="s">
        <v>345</v>
      </c>
      <c r="H47" s="131"/>
      <c r="I47" s="252" t="s">
        <v>345</v>
      </c>
      <c r="J47" s="376"/>
      <c r="K47" s="123"/>
      <c r="L47" s="376"/>
      <c r="M47" s="542"/>
      <c r="N47" s="357">
        <v>1</v>
      </c>
      <c r="O47" s="357"/>
      <c r="P47" s="226"/>
      <c r="Q47" s="387">
        <v>1</v>
      </c>
      <c r="R47" s="123">
        <f t="shared" si="1"/>
        <v>3</v>
      </c>
    </row>
    <row r="48" spans="1:18" x14ac:dyDescent="0.2">
      <c r="A48" s="64">
        <v>44</v>
      </c>
      <c r="B48" s="22" t="s">
        <v>111</v>
      </c>
      <c r="C48" s="131"/>
      <c r="D48" s="200"/>
      <c r="E48" s="348" t="s">
        <v>345</v>
      </c>
      <c r="F48" s="231" t="s">
        <v>345</v>
      </c>
      <c r="G48" s="238" t="s">
        <v>345</v>
      </c>
      <c r="H48" s="131"/>
      <c r="I48" s="252" t="s">
        <v>345</v>
      </c>
      <c r="J48" s="376"/>
      <c r="K48" s="123"/>
      <c r="L48" s="376"/>
      <c r="M48" s="542"/>
      <c r="N48" s="357"/>
      <c r="O48" s="357"/>
      <c r="P48" s="226"/>
      <c r="Q48" s="387"/>
      <c r="R48" s="123">
        <f t="shared" si="1"/>
        <v>0</v>
      </c>
    </row>
    <row r="49" spans="1:18" x14ac:dyDescent="0.2">
      <c r="A49" s="64">
        <v>45</v>
      </c>
      <c r="B49" s="22" t="s">
        <v>115</v>
      </c>
      <c r="C49" s="131"/>
      <c r="D49" s="200"/>
      <c r="E49" s="348" t="s">
        <v>345</v>
      </c>
      <c r="F49" s="231" t="s">
        <v>345</v>
      </c>
      <c r="G49" s="238" t="s">
        <v>345</v>
      </c>
      <c r="H49" s="131"/>
      <c r="I49" s="252">
        <v>1</v>
      </c>
      <c r="J49" s="376"/>
      <c r="K49" s="123"/>
      <c r="L49" s="376"/>
      <c r="M49" s="542">
        <v>1</v>
      </c>
      <c r="N49" s="357"/>
      <c r="O49" s="357"/>
      <c r="P49" s="226"/>
      <c r="Q49" s="387"/>
      <c r="R49" s="123">
        <f t="shared" si="1"/>
        <v>2</v>
      </c>
    </row>
    <row r="50" spans="1:18" x14ac:dyDescent="0.2">
      <c r="A50" s="64">
        <v>46</v>
      </c>
      <c r="B50" s="22" t="s">
        <v>118</v>
      </c>
      <c r="C50" s="131">
        <v>1</v>
      </c>
      <c r="D50" s="200"/>
      <c r="E50" s="348" t="s">
        <v>345</v>
      </c>
      <c r="F50" s="231" t="s">
        <v>345</v>
      </c>
      <c r="G50" s="238" t="s">
        <v>345</v>
      </c>
      <c r="H50" s="131"/>
      <c r="I50" s="252" t="s">
        <v>345</v>
      </c>
      <c r="J50" s="376"/>
      <c r="K50" s="123"/>
      <c r="L50" s="376"/>
      <c r="M50" s="542"/>
      <c r="N50" s="357"/>
      <c r="O50" s="357"/>
      <c r="P50" s="226"/>
      <c r="Q50" s="387"/>
      <c r="R50" s="123">
        <f t="shared" si="1"/>
        <v>1</v>
      </c>
    </row>
    <row r="51" spans="1:18" x14ac:dyDescent="0.2">
      <c r="A51" s="64">
        <v>47</v>
      </c>
      <c r="B51" s="22" t="s">
        <v>121</v>
      </c>
      <c r="C51" s="131">
        <v>1</v>
      </c>
      <c r="D51" s="200"/>
      <c r="E51" s="348" t="s">
        <v>345</v>
      </c>
      <c r="F51" s="231" t="s">
        <v>345</v>
      </c>
      <c r="G51" s="238" t="s">
        <v>345</v>
      </c>
      <c r="H51" s="131"/>
      <c r="I51" s="252" t="s">
        <v>345</v>
      </c>
      <c r="J51" s="376"/>
      <c r="K51" s="123"/>
      <c r="L51" s="376"/>
      <c r="M51" s="542">
        <v>1</v>
      </c>
      <c r="N51" s="357"/>
      <c r="O51" s="357"/>
      <c r="P51" s="226">
        <v>1</v>
      </c>
      <c r="Q51" s="387"/>
      <c r="R51" s="123">
        <f t="shared" si="1"/>
        <v>3</v>
      </c>
    </row>
    <row r="52" spans="1:18" x14ac:dyDescent="0.2">
      <c r="A52" s="64">
        <v>48</v>
      </c>
      <c r="B52" s="22" t="s">
        <v>124</v>
      </c>
      <c r="C52" s="131">
        <v>1</v>
      </c>
      <c r="D52" s="200"/>
      <c r="E52" s="348" t="s">
        <v>345</v>
      </c>
      <c r="F52" s="231" t="s">
        <v>345</v>
      </c>
      <c r="G52" s="238" t="s">
        <v>345</v>
      </c>
      <c r="H52" s="131"/>
      <c r="I52" s="252" t="s">
        <v>345</v>
      </c>
      <c r="J52" s="376"/>
      <c r="K52" s="123"/>
      <c r="L52" s="376"/>
      <c r="M52" s="542">
        <v>1</v>
      </c>
      <c r="N52" s="357"/>
      <c r="O52" s="357">
        <v>1</v>
      </c>
      <c r="P52" s="226"/>
      <c r="Q52" s="387"/>
      <c r="R52" s="123">
        <f t="shared" si="1"/>
        <v>3</v>
      </c>
    </row>
    <row r="53" spans="1:18" x14ac:dyDescent="0.2">
      <c r="A53" s="64">
        <v>49</v>
      </c>
      <c r="B53" s="22" t="s">
        <v>127</v>
      </c>
      <c r="C53" s="131">
        <v>1</v>
      </c>
      <c r="D53" s="200"/>
      <c r="E53" s="348"/>
      <c r="F53" s="231" t="s">
        <v>345</v>
      </c>
      <c r="G53" s="238" t="s">
        <v>345</v>
      </c>
      <c r="H53" s="131"/>
      <c r="I53" s="252" t="s">
        <v>345</v>
      </c>
      <c r="J53" s="376"/>
      <c r="K53" s="123"/>
      <c r="L53" s="376"/>
      <c r="M53" s="542">
        <v>1</v>
      </c>
      <c r="N53" s="357">
        <v>1</v>
      </c>
      <c r="O53" s="357"/>
      <c r="P53" s="226"/>
      <c r="Q53" s="387"/>
      <c r="R53" s="123">
        <f t="shared" si="1"/>
        <v>3</v>
      </c>
    </row>
    <row r="54" spans="1:18" x14ac:dyDescent="0.2">
      <c r="A54" s="64">
        <v>50</v>
      </c>
      <c r="B54" s="22" t="s">
        <v>130</v>
      </c>
      <c r="C54" s="131">
        <v>1</v>
      </c>
      <c r="D54" s="200"/>
      <c r="E54" s="348">
        <v>1</v>
      </c>
      <c r="F54" s="231" t="s">
        <v>345</v>
      </c>
      <c r="G54" s="238" t="s">
        <v>345</v>
      </c>
      <c r="H54" s="131">
        <v>1</v>
      </c>
      <c r="I54" s="252" t="s">
        <v>345</v>
      </c>
      <c r="J54" s="376"/>
      <c r="K54" s="124"/>
      <c r="L54" s="378"/>
      <c r="M54" s="543"/>
      <c r="N54" s="357"/>
      <c r="O54" s="357"/>
      <c r="P54" s="226"/>
      <c r="Q54" s="387"/>
      <c r="R54" s="123">
        <f t="shared" si="1"/>
        <v>3</v>
      </c>
    </row>
    <row r="55" spans="1:18" x14ac:dyDescent="0.2">
      <c r="A55" s="74">
        <v>51</v>
      </c>
      <c r="B55" s="92" t="s">
        <v>133</v>
      </c>
      <c r="C55" s="130">
        <v>1</v>
      </c>
      <c r="D55" s="199"/>
      <c r="E55" s="389" t="s">
        <v>345</v>
      </c>
      <c r="F55" s="230" t="s">
        <v>345</v>
      </c>
      <c r="G55" s="237" t="s">
        <v>345</v>
      </c>
      <c r="H55" s="130">
        <v>1</v>
      </c>
      <c r="I55" s="251" t="s">
        <v>345</v>
      </c>
      <c r="J55" s="390"/>
      <c r="K55" s="123">
        <v>1</v>
      </c>
      <c r="L55" s="376"/>
      <c r="M55" s="541"/>
      <c r="N55" s="356">
        <v>1</v>
      </c>
      <c r="O55" s="356"/>
      <c r="P55" s="225"/>
      <c r="Q55" s="391"/>
      <c r="R55" s="122">
        <f t="shared" si="1"/>
        <v>4</v>
      </c>
    </row>
    <row r="56" spans="1:18" x14ac:dyDescent="0.2">
      <c r="A56" s="64">
        <v>52</v>
      </c>
      <c r="B56" s="22" t="s">
        <v>136</v>
      </c>
      <c r="C56" s="131">
        <v>1</v>
      </c>
      <c r="D56" s="200"/>
      <c r="E56" s="348" t="s">
        <v>345</v>
      </c>
      <c r="F56" s="231" t="s">
        <v>345</v>
      </c>
      <c r="G56" s="239">
        <v>1</v>
      </c>
      <c r="H56" s="131"/>
      <c r="I56" s="252" t="s">
        <v>345</v>
      </c>
      <c r="J56" s="376"/>
      <c r="K56" s="123"/>
      <c r="L56" s="376"/>
      <c r="M56" s="542">
        <v>1</v>
      </c>
      <c r="N56" s="357"/>
      <c r="O56" s="357"/>
      <c r="P56" s="226">
        <v>1</v>
      </c>
      <c r="Q56" s="387"/>
      <c r="R56" s="123">
        <f t="shared" si="1"/>
        <v>4</v>
      </c>
    </row>
    <row r="57" spans="1:18" x14ac:dyDescent="0.2">
      <c r="A57" s="64">
        <v>53</v>
      </c>
      <c r="B57" s="22" t="s">
        <v>138</v>
      </c>
      <c r="C57" s="131"/>
      <c r="D57" s="200"/>
      <c r="E57" s="348" t="s">
        <v>345</v>
      </c>
      <c r="F57" s="231" t="s">
        <v>345</v>
      </c>
      <c r="G57" s="238" t="s">
        <v>345</v>
      </c>
      <c r="H57" s="131"/>
      <c r="I57" s="252">
        <v>1</v>
      </c>
      <c r="J57" s="376"/>
      <c r="K57" s="123"/>
      <c r="L57" s="376"/>
      <c r="M57" s="542">
        <v>1</v>
      </c>
      <c r="N57" s="357"/>
      <c r="O57" s="357"/>
      <c r="P57" s="226"/>
      <c r="Q57" s="387"/>
      <c r="R57" s="123">
        <f t="shared" si="1"/>
        <v>2</v>
      </c>
    </row>
    <row r="58" spans="1:18" x14ac:dyDescent="0.2">
      <c r="A58" s="64">
        <v>54</v>
      </c>
      <c r="B58" s="22" t="s">
        <v>141</v>
      </c>
      <c r="C58" s="131">
        <v>1</v>
      </c>
      <c r="D58" s="200"/>
      <c r="E58" s="348" t="s">
        <v>345</v>
      </c>
      <c r="F58" s="231" t="s">
        <v>345</v>
      </c>
      <c r="G58" s="238" t="s">
        <v>345</v>
      </c>
      <c r="H58" s="131"/>
      <c r="I58" s="252" t="s">
        <v>345</v>
      </c>
      <c r="J58" s="376"/>
      <c r="K58" s="123"/>
      <c r="L58" s="376"/>
      <c r="M58" s="542">
        <v>1</v>
      </c>
      <c r="N58" s="357"/>
      <c r="O58" s="357"/>
      <c r="P58" s="226"/>
      <c r="Q58" s="387"/>
      <c r="R58" s="123">
        <f t="shared" si="1"/>
        <v>2</v>
      </c>
    </row>
    <row r="59" spans="1:18" x14ac:dyDescent="0.2">
      <c r="A59" s="64">
        <v>55</v>
      </c>
      <c r="B59" s="22" t="s">
        <v>144</v>
      </c>
      <c r="C59" s="131" t="s">
        <v>345</v>
      </c>
      <c r="D59" s="200"/>
      <c r="E59" s="348" t="s">
        <v>345</v>
      </c>
      <c r="F59" s="231" t="s">
        <v>345</v>
      </c>
      <c r="G59" s="238" t="s">
        <v>345</v>
      </c>
      <c r="H59" s="131"/>
      <c r="I59" s="252" t="s">
        <v>345</v>
      </c>
      <c r="J59" s="376"/>
      <c r="K59" s="123"/>
      <c r="L59" s="376"/>
      <c r="M59" s="542">
        <v>1</v>
      </c>
      <c r="N59" s="357"/>
      <c r="O59" s="357"/>
      <c r="P59" s="226"/>
      <c r="Q59" s="387"/>
      <c r="R59" s="123">
        <f t="shared" si="1"/>
        <v>1</v>
      </c>
    </row>
    <row r="60" spans="1:18" x14ac:dyDescent="0.2">
      <c r="A60" s="64">
        <v>56</v>
      </c>
      <c r="B60" s="22" t="s">
        <v>147</v>
      </c>
      <c r="C60" s="131">
        <v>1</v>
      </c>
      <c r="D60" s="200"/>
      <c r="E60" s="348" t="s">
        <v>345</v>
      </c>
      <c r="F60" s="231" t="s">
        <v>345</v>
      </c>
      <c r="G60" s="238" t="s">
        <v>345</v>
      </c>
      <c r="H60" s="131"/>
      <c r="I60" s="252" t="s">
        <v>345</v>
      </c>
      <c r="J60" s="376"/>
      <c r="K60" s="123"/>
      <c r="L60" s="376"/>
      <c r="M60" s="542"/>
      <c r="N60" s="357"/>
      <c r="O60" s="357"/>
      <c r="P60" s="226"/>
      <c r="Q60" s="387"/>
      <c r="R60" s="123">
        <f t="shared" si="1"/>
        <v>1</v>
      </c>
    </row>
    <row r="61" spans="1:18" x14ac:dyDescent="0.2">
      <c r="A61" s="64">
        <v>57</v>
      </c>
      <c r="B61" s="22" t="s">
        <v>150</v>
      </c>
      <c r="C61" s="131"/>
      <c r="D61" s="200"/>
      <c r="E61" s="348" t="s">
        <v>345</v>
      </c>
      <c r="F61" s="231" t="s">
        <v>345</v>
      </c>
      <c r="G61" s="238" t="s">
        <v>345</v>
      </c>
      <c r="H61" s="131"/>
      <c r="I61" s="252" t="s">
        <v>345</v>
      </c>
      <c r="J61" s="376"/>
      <c r="K61" s="123"/>
      <c r="L61" s="376"/>
      <c r="M61" s="542"/>
      <c r="N61" s="357"/>
      <c r="O61" s="357"/>
      <c r="P61" s="226"/>
      <c r="Q61" s="387"/>
      <c r="R61" s="123">
        <f t="shared" si="1"/>
        <v>0</v>
      </c>
    </row>
    <row r="62" spans="1:18" x14ac:dyDescent="0.2">
      <c r="A62" s="64">
        <v>58</v>
      </c>
      <c r="B62" s="22" t="s">
        <v>153</v>
      </c>
      <c r="C62" s="131"/>
      <c r="D62" s="200"/>
      <c r="E62" s="348" t="s">
        <v>345</v>
      </c>
      <c r="F62" s="231" t="s">
        <v>345</v>
      </c>
      <c r="G62" s="238" t="s">
        <v>345</v>
      </c>
      <c r="H62" s="131"/>
      <c r="I62" s="252" t="s">
        <v>345</v>
      </c>
      <c r="J62" s="376">
        <v>1</v>
      </c>
      <c r="K62" s="123"/>
      <c r="L62" s="376"/>
      <c r="M62" s="542"/>
      <c r="N62" s="357"/>
      <c r="O62" s="357"/>
      <c r="P62" s="226"/>
      <c r="Q62" s="387"/>
      <c r="R62" s="123">
        <f t="shared" si="1"/>
        <v>1</v>
      </c>
    </row>
    <row r="63" spans="1:18" x14ac:dyDescent="0.2">
      <c r="A63" s="64">
        <v>59</v>
      </c>
      <c r="B63" s="22" t="s">
        <v>157</v>
      </c>
      <c r="C63" s="131"/>
      <c r="D63" s="200"/>
      <c r="E63" s="348" t="s">
        <v>345</v>
      </c>
      <c r="F63" s="231" t="s">
        <v>345</v>
      </c>
      <c r="G63" s="238" t="s">
        <v>345</v>
      </c>
      <c r="H63" s="131"/>
      <c r="I63" s="252" t="s">
        <v>345</v>
      </c>
      <c r="J63" s="376"/>
      <c r="K63" s="123"/>
      <c r="L63" s="376"/>
      <c r="M63" s="542"/>
      <c r="N63" s="357"/>
      <c r="O63" s="357"/>
      <c r="P63" s="226"/>
      <c r="Q63" s="387"/>
      <c r="R63" s="123">
        <f t="shared" si="1"/>
        <v>0</v>
      </c>
    </row>
    <row r="64" spans="1:18" x14ac:dyDescent="0.2">
      <c r="A64" s="65">
        <v>60</v>
      </c>
      <c r="B64" s="98" t="s">
        <v>159</v>
      </c>
      <c r="C64" s="132">
        <v>1</v>
      </c>
      <c r="D64" s="201"/>
      <c r="E64" s="349" t="s">
        <v>345</v>
      </c>
      <c r="F64" s="232" t="s">
        <v>345</v>
      </c>
      <c r="G64" s="240" t="s">
        <v>345</v>
      </c>
      <c r="H64" s="132"/>
      <c r="I64" s="253" t="s">
        <v>345</v>
      </c>
      <c r="J64" s="378"/>
      <c r="K64" s="123"/>
      <c r="L64" s="376"/>
      <c r="M64" s="543">
        <v>1</v>
      </c>
      <c r="N64" s="358"/>
      <c r="O64" s="358"/>
      <c r="P64" s="227"/>
      <c r="Q64" s="388"/>
      <c r="R64" s="124">
        <f t="shared" si="1"/>
        <v>2</v>
      </c>
    </row>
    <row r="65" spans="1:18" x14ac:dyDescent="0.2">
      <c r="A65" s="64">
        <v>61</v>
      </c>
      <c r="B65" s="22" t="s">
        <v>162</v>
      </c>
      <c r="C65" s="131">
        <v>1</v>
      </c>
      <c r="D65" s="200"/>
      <c r="E65" s="348" t="s">
        <v>345</v>
      </c>
      <c r="F65" s="231" t="s">
        <v>345</v>
      </c>
      <c r="G65" s="238" t="s">
        <v>345</v>
      </c>
      <c r="H65" s="131"/>
      <c r="I65" s="252" t="s">
        <v>345</v>
      </c>
      <c r="J65" s="376"/>
      <c r="K65" s="122"/>
      <c r="L65" s="390"/>
      <c r="M65" s="541"/>
      <c r="N65" s="357"/>
      <c r="O65" s="357"/>
      <c r="P65" s="226">
        <v>1</v>
      </c>
      <c r="Q65" s="387"/>
      <c r="R65" s="123">
        <f t="shared" si="1"/>
        <v>2</v>
      </c>
    </row>
    <row r="66" spans="1:18" x14ac:dyDescent="0.2">
      <c r="A66" s="64">
        <v>62</v>
      </c>
      <c r="B66" s="22" t="s">
        <v>162</v>
      </c>
      <c r="C66" s="131">
        <v>1</v>
      </c>
      <c r="D66" s="200"/>
      <c r="E66" s="348" t="s">
        <v>345</v>
      </c>
      <c r="F66" s="231" t="s">
        <v>345</v>
      </c>
      <c r="G66" s="238" t="s">
        <v>345</v>
      </c>
      <c r="H66" s="131"/>
      <c r="I66" s="252">
        <v>1</v>
      </c>
      <c r="J66" s="376"/>
      <c r="K66" s="123"/>
      <c r="L66" s="376"/>
      <c r="M66" s="542"/>
      <c r="N66" s="357"/>
      <c r="O66" s="357"/>
      <c r="P66" s="226">
        <v>1</v>
      </c>
      <c r="Q66" s="387">
        <v>1</v>
      </c>
      <c r="R66" s="123">
        <f t="shared" si="1"/>
        <v>4</v>
      </c>
    </row>
    <row r="67" spans="1:18" x14ac:dyDescent="0.2">
      <c r="A67" s="64">
        <v>63</v>
      </c>
      <c r="B67" s="22" t="s">
        <v>165</v>
      </c>
      <c r="C67" s="131">
        <v>1</v>
      </c>
      <c r="D67" s="200">
        <v>1</v>
      </c>
      <c r="E67" s="348" t="s">
        <v>345</v>
      </c>
      <c r="F67" s="231" t="s">
        <v>345</v>
      </c>
      <c r="G67" s="238" t="s">
        <v>345</v>
      </c>
      <c r="H67" s="131"/>
      <c r="I67" s="252">
        <v>1</v>
      </c>
      <c r="J67" s="376"/>
      <c r="K67" s="123"/>
      <c r="L67" s="376"/>
      <c r="M67" s="542"/>
      <c r="N67" s="357"/>
      <c r="O67" s="357"/>
      <c r="P67" s="226"/>
      <c r="Q67" s="387">
        <v>1</v>
      </c>
      <c r="R67" s="123">
        <f t="shared" si="1"/>
        <v>4</v>
      </c>
    </row>
    <row r="68" spans="1:18" x14ac:dyDescent="0.2">
      <c r="A68" s="64">
        <v>64</v>
      </c>
      <c r="B68" s="22" t="s">
        <v>167</v>
      </c>
      <c r="C68" s="131">
        <v>1</v>
      </c>
      <c r="D68" s="200">
        <v>1</v>
      </c>
      <c r="E68" s="348" t="s">
        <v>345</v>
      </c>
      <c r="F68" s="231" t="s">
        <v>345</v>
      </c>
      <c r="G68" s="238" t="s">
        <v>345</v>
      </c>
      <c r="H68" s="131"/>
      <c r="I68" s="252" t="s">
        <v>345</v>
      </c>
      <c r="J68" s="376"/>
      <c r="K68" s="123"/>
      <c r="L68" s="376"/>
      <c r="M68" s="542"/>
      <c r="N68" s="357">
        <v>1</v>
      </c>
      <c r="O68" s="357"/>
      <c r="P68" s="226">
        <v>1</v>
      </c>
      <c r="Q68" s="387"/>
      <c r="R68" s="123">
        <f t="shared" si="1"/>
        <v>4</v>
      </c>
    </row>
    <row r="69" spans="1:18" x14ac:dyDescent="0.2">
      <c r="A69" s="64">
        <v>65</v>
      </c>
      <c r="B69" s="22" t="s">
        <v>170</v>
      </c>
      <c r="C69" s="131">
        <v>1</v>
      </c>
      <c r="D69" s="200"/>
      <c r="E69" s="348" t="s">
        <v>345</v>
      </c>
      <c r="F69" s="231" t="s">
        <v>345</v>
      </c>
      <c r="G69" s="238" t="s">
        <v>345</v>
      </c>
      <c r="H69" s="131"/>
      <c r="I69" s="252" t="s">
        <v>345</v>
      </c>
      <c r="J69" s="376"/>
      <c r="K69" s="123"/>
      <c r="L69" s="376"/>
      <c r="M69" s="542">
        <v>1</v>
      </c>
      <c r="N69" s="357">
        <v>1</v>
      </c>
      <c r="O69" s="357"/>
      <c r="P69" s="226"/>
      <c r="Q69" s="387"/>
      <c r="R69" s="123">
        <f t="shared" ref="R69:R100" si="2">SUM(C69:Q69)</f>
        <v>3</v>
      </c>
    </row>
    <row r="70" spans="1:18" x14ac:dyDescent="0.2">
      <c r="A70" s="64">
        <v>66</v>
      </c>
      <c r="B70" s="22" t="s">
        <v>172</v>
      </c>
      <c r="C70" s="131">
        <v>1</v>
      </c>
      <c r="D70" s="200"/>
      <c r="E70" s="348" t="s">
        <v>345</v>
      </c>
      <c r="F70" s="231" t="s">
        <v>345</v>
      </c>
      <c r="G70" s="238" t="s">
        <v>345</v>
      </c>
      <c r="H70" s="131"/>
      <c r="I70" s="252" t="s">
        <v>345</v>
      </c>
      <c r="J70" s="376"/>
      <c r="K70" s="123"/>
      <c r="L70" s="376"/>
      <c r="M70" s="542">
        <v>1</v>
      </c>
      <c r="N70" s="357"/>
      <c r="O70" s="357"/>
      <c r="P70" s="226"/>
      <c r="Q70" s="387"/>
      <c r="R70" s="123">
        <f t="shared" si="2"/>
        <v>2</v>
      </c>
    </row>
    <row r="71" spans="1:18" x14ac:dyDescent="0.2">
      <c r="A71" s="64">
        <v>67</v>
      </c>
      <c r="B71" s="22" t="s">
        <v>127</v>
      </c>
      <c r="C71" s="131">
        <v>1</v>
      </c>
      <c r="D71" s="200"/>
      <c r="E71" s="348" t="s">
        <v>345</v>
      </c>
      <c r="F71" s="231" t="s">
        <v>345</v>
      </c>
      <c r="G71" s="238" t="s">
        <v>345</v>
      </c>
      <c r="H71" s="131">
        <v>1</v>
      </c>
      <c r="I71" s="252" t="s">
        <v>345</v>
      </c>
      <c r="J71" s="376"/>
      <c r="K71" s="123"/>
      <c r="L71" s="376"/>
      <c r="M71" s="542"/>
      <c r="N71" s="357"/>
      <c r="O71" s="357"/>
      <c r="P71" s="226">
        <v>1</v>
      </c>
      <c r="Q71" s="387">
        <v>1</v>
      </c>
      <c r="R71" s="123">
        <f t="shared" si="2"/>
        <v>4</v>
      </c>
    </row>
    <row r="72" spans="1:18" x14ac:dyDescent="0.2">
      <c r="A72" s="64">
        <v>68</v>
      </c>
      <c r="B72" s="22" t="s">
        <v>118</v>
      </c>
      <c r="C72" s="131"/>
      <c r="D72" s="200"/>
      <c r="E72" s="348" t="s">
        <v>345</v>
      </c>
      <c r="F72" s="231" t="s">
        <v>345</v>
      </c>
      <c r="G72" s="238" t="s">
        <v>345</v>
      </c>
      <c r="H72" s="131"/>
      <c r="I72" s="252" t="s">
        <v>345</v>
      </c>
      <c r="J72" s="376"/>
      <c r="K72" s="123"/>
      <c r="L72" s="376"/>
      <c r="M72" s="542"/>
      <c r="N72" s="357"/>
      <c r="O72" s="357"/>
      <c r="P72" s="226"/>
      <c r="Q72" s="387"/>
      <c r="R72" s="123">
        <f t="shared" si="2"/>
        <v>0</v>
      </c>
    </row>
    <row r="73" spans="1:18" x14ac:dyDescent="0.2">
      <c r="A73" s="64">
        <v>69</v>
      </c>
      <c r="B73" s="22" t="s">
        <v>176</v>
      </c>
      <c r="C73" s="131">
        <v>1</v>
      </c>
      <c r="D73" s="200"/>
      <c r="E73" s="348" t="s">
        <v>345</v>
      </c>
      <c r="F73" s="231" t="s">
        <v>345</v>
      </c>
      <c r="G73" s="238" t="s">
        <v>345</v>
      </c>
      <c r="H73" s="131"/>
      <c r="I73" s="252" t="s">
        <v>345</v>
      </c>
      <c r="J73" s="376"/>
      <c r="K73" s="123"/>
      <c r="L73" s="376"/>
      <c r="M73" s="542"/>
      <c r="N73" s="357"/>
      <c r="O73" s="357"/>
      <c r="P73" s="226"/>
      <c r="Q73" s="387"/>
      <c r="R73" s="123">
        <f t="shared" si="2"/>
        <v>1</v>
      </c>
    </row>
    <row r="74" spans="1:18" x14ac:dyDescent="0.2">
      <c r="A74" s="64">
        <v>70</v>
      </c>
      <c r="B74" s="22" t="s">
        <v>179</v>
      </c>
      <c r="C74" s="131"/>
      <c r="D74" s="200"/>
      <c r="E74" s="348" t="s">
        <v>345</v>
      </c>
      <c r="F74" s="231" t="s">
        <v>345</v>
      </c>
      <c r="G74" s="238" t="s">
        <v>345</v>
      </c>
      <c r="H74" s="131"/>
      <c r="I74" s="252" t="s">
        <v>345</v>
      </c>
      <c r="J74" s="376"/>
      <c r="K74" s="124"/>
      <c r="L74" s="378"/>
      <c r="M74" s="543"/>
      <c r="N74" s="357"/>
      <c r="O74" s="357">
        <v>1</v>
      </c>
      <c r="P74" s="226"/>
      <c r="Q74" s="387"/>
      <c r="R74" s="123">
        <f t="shared" si="2"/>
        <v>1</v>
      </c>
    </row>
    <row r="75" spans="1:18" x14ac:dyDescent="0.2">
      <c r="A75" s="74">
        <v>71</v>
      </c>
      <c r="B75" s="92" t="s">
        <v>182</v>
      </c>
      <c r="C75" s="130">
        <v>1</v>
      </c>
      <c r="D75" s="199"/>
      <c r="E75" s="389" t="s">
        <v>345</v>
      </c>
      <c r="F75" s="230" t="s">
        <v>345</v>
      </c>
      <c r="G75" s="237" t="s">
        <v>345</v>
      </c>
      <c r="H75" s="130"/>
      <c r="I75" s="251" t="s">
        <v>345</v>
      </c>
      <c r="J75" s="390"/>
      <c r="K75" s="123"/>
      <c r="L75" s="376"/>
      <c r="M75" s="541"/>
      <c r="N75" s="356"/>
      <c r="O75" s="356"/>
      <c r="P75" s="225"/>
      <c r="Q75" s="391"/>
      <c r="R75" s="122">
        <f t="shared" si="2"/>
        <v>1</v>
      </c>
    </row>
    <row r="76" spans="1:18" x14ac:dyDescent="0.2">
      <c r="A76" s="64">
        <v>72</v>
      </c>
      <c r="B76" s="22" t="s">
        <v>185</v>
      </c>
      <c r="C76" s="131">
        <v>1</v>
      </c>
      <c r="D76" s="200"/>
      <c r="E76" s="348" t="s">
        <v>345</v>
      </c>
      <c r="F76" s="231" t="s">
        <v>345</v>
      </c>
      <c r="G76" s="239">
        <v>1</v>
      </c>
      <c r="H76" s="131">
        <v>1</v>
      </c>
      <c r="I76" s="252" t="s">
        <v>345</v>
      </c>
      <c r="J76" s="376">
        <v>1</v>
      </c>
      <c r="K76" s="123"/>
      <c r="L76" s="376"/>
      <c r="M76" s="542">
        <v>1</v>
      </c>
      <c r="N76" s="357"/>
      <c r="O76" s="357"/>
      <c r="P76" s="226">
        <v>1</v>
      </c>
      <c r="Q76" s="387">
        <v>1</v>
      </c>
      <c r="R76" s="123">
        <f t="shared" si="2"/>
        <v>7</v>
      </c>
    </row>
    <row r="77" spans="1:18" x14ac:dyDescent="0.2">
      <c r="A77" s="64">
        <v>73</v>
      </c>
      <c r="B77" s="22" t="s">
        <v>185</v>
      </c>
      <c r="C77" s="131">
        <v>1</v>
      </c>
      <c r="D77" s="200"/>
      <c r="E77" s="348" t="s">
        <v>345</v>
      </c>
      <c r="F77" s="231" t="s">
        <v>345</v>
      </c>
      <c r="G77" s="238" t="s">
        <v>345</v>
      </c>
      <c r="H77" s="131">
        <v>1</v>
      </c>
      <c r="I77" s="252" t="s">
        <v>345</v>
      </c>
      <c r="J77" s="376"/>
      <c r="K77" s="123"/>
      <c r="L77" s="376"/>
      <c r="M77" s="542"/>
      <c r="N77" s="357"/>
      <c r="O77" s="357"/>
      <c r="P77" s="226"/>
      <c r="Q77" s="387">
        <v>1</v>
      </c>
      <c r="R77" s="123">
        <f t="shared" si="2"/>
        <v>3</v>
      </c>
    </row>
    <row r="78" spans="1:18" x14ac:dyDescent="0.2">
      <c r="A78" s="64">
        <v>74</v>
      </c>
      <c r="B78" s="22" t="s">
        <v>188</v>
      </c>
      <c r="C78" s="131">
        <v>1</v>
      </c>
      <c r="D78" s="200"/>
      <c r="E78" s="348">
        <v>1</v>
      </c>
      <c r="F78" s="231" t="s">
        <v>345</v>
      </c>
      <c r="G78" s="238" t="s">
        <v>345</v>
      </c>
      <c r="H78" s="131">
        <v>1</v>
      </c>
      <c r="I78" s="252" t="s">
        <v>345</v>
      </c>
      <c r="J78" s="376"/>
      <c r="K78" s="123"/>
      <c r="L78" s="376"/>
      <c r="M78" s="542"/>
      <c r="N78" s="357"/>
      <c r="O78" s="357"/>
      <c r="P78" s="226"/>
      <c r="Q78" s="387">
        <v>1</v>
      </c>
      <c r="R78" s="123">
        <f t="shared" si="2"/>
        <v>4</v>
      </c>
    </row>
    <row r="79" spans="1:18" x14ac:dyDescent="0.2">
      <c r="A79" s="64">
        <v>75</v>
      </c>
      <c r="B79" s="22" t="s">
        <v>191</v>
      </c>
      <c r="C79" s="131">
        <v>1</v>
      </c>
      <c r="D79" s="200"/>
      <c r="E79" s="348" t="s">
        <v>345</v>
      </c>
      <c r="F79" s="231" t="s">
        <v>345</v>
      </c>
      <c r="G79" s="239">
        <v>1</v>
      </c>
      <c r="H79" s="131">
        <v>1</v>
      </c>
      <c r="I79" s="252" t="s">
        <v>345</v>
      </c>
      <c r="J79" s="376"/>
      <c r="K79" s="123"/>
      <c r="L79" s="376">
        <v>1</v>
      </c>
      <c r="M79" s="542"/>
      <c r="N79" s="357"/>
      <c r="O79" s="357"/>
      <c r="P79" s="226"/>
      <c r="Q79" s="387">
        <v>1</v>
      </c>
      <c r="R79" s="123">
        <f t="shared" si="2"/>
        <v>5</v>
      </c>
    </row>
    <row r="80" spans="1:18" x14ac:dyDescent="0.2">
      <c r="A80" s="64">
        <v>76</v>
      </c>
      <c r="B80" s="22" t="s">
        <v>194</v>
      </c>
      <c r="C80" s="131">
        <v>1</v>
      </c>
      <c r="D80" s="200"/>
      <c r="E80" s="348" t="s">
        <v>345</v>
      </c>
      <c r="F80" s="231" t="s">
        <v>345</v>
      </c>
      <c r="G80" s="238" t="s">
        <v>345</v>
      </c>
      <c r="H80" s="131"/>
      <c r="I80" s="252" t="s">
        <v>345</v>
      </c>
      <c r="J80" s="376"/>
      <c r="K80" s="123"/>
      <c r="L80" s="376"/>
      <c r="M80" s="542"/>
      <c r="N80" s="357"/>
      <c r="O80" s="357"/>
      <c r="P80" s="226">
        <v>1</v>
      </c>
      <c r="Q80" s="387">
        <v>1</v>
      </c>
      <c r="R80" s="123">
        <f t="shared" si="2"/>
        <v>3</v>
      </c>
    </row>
    <row r="81" spans="1:18" x14ac:dyDescent="0.2">
      <c r="A81" s="64">
        <v>77</v>
      </c>
      <c r="B81" s="22" t="s">
        <v>197</v>
      </c>
      <c r="C81" s="131"/>
      <c r="D81" s="200"/>
      <c r="E81" s="348" t="s">
        <v>345</v>
      </c>
      <c r="F81" s="231" t="s">
        <v>345</v>
      </c>
      <c r="G81" s="238" t="s">
        <v>345</v>
      </c>
      <c r="H81" s="131"/>
      <c r="I81" s="252" t="s">
        <v>345</v>
      </c>
      <c r="J81" s="376"/>
      <c r="K81" s="123"/>
      <c r="L81" s="376"/>
      <c r="M81" s="542"/>
      <c r="N81" s="357"/>
      <c r="O81" s="357">
        <v>1</v>
      </c>
      <c r="P81" s="226"/>
      <c r="Q81" s="386">
        <v>1</v>
      </c>
      <c r="R81" s="123">
        <f t="shared" si="2"/>
        <v>2</v>
      </c>
    </row>
    <row r="82" spans="1:18" x14ac:dyDescent="0.2">
      <c r="A82" s="64">
        <v>78</v>
      </c>
      <c r="B82" s="22" t="s">
        <v>199</v>
      </c>
      <c r="C82" s="131">
        <v>1</v>
      </c>
      <c r="D82" s="200"/>
      <c r="E82" s="348" t="s">
        <v>345</v>
      </c>
      <c r="F82" s="231" t="s">
        <v>345</v>
      </c>
      <c r="G82" s="238" t="s">
        <v>345</v>
      </c>
      <c r="H82" s="131">
        <v>1</v>
      </c>
      <c r="I82" s="252" t="s">
        <v>345</v>
      </c>
      <c r="J82" s="376"/>
      <c r="K82" s="123"/>
      <c r="L82" s="376"/>
      <c r="M82" s="542"/>
      <c r="N82" s="357"/>
      <c r="O82" s="357">
        <v>1</v>
      </c>
      <c r="P82" s="226">
        <v>1</v>
      </c>
      <c r="Q82" s="387">
        <v>1</v>
      </c>
      <c r="R82" s="123">
        <f t="shared" si="2"/>
        <v>5</v>
      </c>
    </row>
    <row r="83" spans="1:18" x14ac:dyDescent="0.2">
      <c r="A83" s="64">
        <v>79</v>
      </c>
      <c r="B83" s="22" t="s">
        <v>201</v>
      </c>
      <c r="C83" s="131">
        <v>1</v>
      </c>
      <c r="D83" s="200"/>
      <c r="E83" s="348" t="s">
        <v>345</v>
      </c>
      <c r="F83" s="231">
        <v>1</v>
      </c>
      <c r="G83" s="238" t="s">
        <v>345</v>
      </c>
      <c r="H83" s="131">
        <v>1</v>
      </c>
      <c r="I83" s="252" t="s">
        <v>345</v>
      </c>
      <c r="J83" s="376"/>
      <c r="K83" s="123"/>
      <c r="L83" s="376"/>
      <c r="M83" s="542"/>
      <c r="N83" s="357"/>
      <c r="O83" s="357"/>
      <c r="P83" s="226">
        <v>1</v>
      </c>
      <c r="Q83" s="387"/>
      <c r="R83" s="123">
        <f t="shared" si="2"/>
        <v>4</v>
      </c>
    </row>
    <row r="84" spans="1:18" x14ac:dyDescent="0.2">
      <c r="A84" s="65">
        <v>80</v>
      </c>
      <c r="B84" s="90" t="s">
        <v>13</v>
      </c>
      <c r="C84" s="132">
        <v>1</v>
      </c>
      <c r="D84" s="201"/>
      <c r="E84" s="349" t="s">
        <v>345</v>
      </c>
      <c r="F84" s="232" t="s">
        <v>345</v>
      </c>
      <c r="G84" s="240" t="s">
        <v>345</v>
      </c>
      <c r="H84" s="132"/>
      <c r="I84" s="253">
        <v>1</v>
      </c>
      <c r="J84" s="378"/>
      <c r="K84" s="123"/>
      <c r="L84" s="376"/>
      <c r="M84" s="543"/>
      <c r="N84" s="358"/>
      <c r="O84" s="358"/>
      <c r="P84" s="227"/>
      <c r="Q84" s="388"/>
      <c r="R84" s="124">
        <f t="shared" si="2"/>
        <v>2</v>
      </c>
    </row>
    <row r="85" spans="1:18" x14ac:dyDescent="0.2">
      <c r="A85" s="64">
        <v>81</v>
      </c>
      <c r="B85" s="26" t="s">
        <v>204</v>
      </c>
      <c r="C85" s="131">
        <v>1</v>
      </c>
      <c r="D85" s="200">
        <v>1</v>
      </c>
      <c r="E85" s="348" t="s">
        <v>345</v>
      </c>
      <c r="F85" s="231" t="s">
        <v>345</v>
      </c>
      <c r="G85" s="238" t="s">
        <v>345</v>
      </c>
      <c r="H85" s="131"/>
      <c r="I85" s="252" t="s">
        <v>345</v>
      </c>
      <c r="J85" s="376">
        <v>1</v>
      </c>
      <c r="K85" s="122"/>
      <c r="L85" s="390"/>
      <c r="M85" s="541">
        <v>1</v>
      </c>
      <c r="N85" s="357"/>
      <c r="O85" s="357"/>
      <c r="P85" s="226"/>
      <c r="Q85" s="387"/>
      <c r="R85" s="123">
        <f t="shared" si="2"/>
        <v>4</v>
      </c>
    </row>
    <row r="86" spans="1:18" x14ac:dyDescent="0.2">
      <c r="A86" s="64">
        <v>82</v>
      </c>
      <c r="B86" s="26" t="s">
        <v>207</v>
      </c>
      <c r="C86" s="131">
        <v>1</v>
      </c>
      <c r="D86" s="200"/>
      <c r="E86" s="348" t="s">
        <v>345</v>
      </c>
      <c r="F86" s="231" t="s">
        <v>345</v>
      </c>
      <c r="G86" s="238" t="s">
        <v>345</v>
      </c>
      <c r="H86" s="131"/>
      <c r="I86" s="252" t="s">
        <v>345</v>
      </c>
      <c r="J86" s="376">
        <v>1</v>
      </c>
      <c r="K86" s="123"/>
      <c r="L86" s="376"/>
      <c r="M86" s="542">
        <v>1</v>
      </c>
      <c r="N86" s="357"/>
      <c r="O86" s="357"/>
      <c r="P86" s="226"/>
      <c r="Q86" s="387"/>
      <c r="R86" s="123">
        <f t="shared" si="2"/>
        <v>3</v>
      </c>
    </row>
    <row r="87" spans="1:18" x14ac:dyDescent="0.2">
      <c r="A87" s="64">
        <v>83</v>
      </c>
      <c r="B87" s="26" t="s">
        <v>208</v>
      </c>
      <c r="C87" s="131">
        <v>1</v>
      </c>
      <c r="D87" s="200"/>
      <c r="E87" s="348">
        <v>1</v>
      </c>
      <c r="F87" s="231" t="s">
        <v>345</v>
      </c>
      <c r="G87" s="238" t="s">
        <v>345</v>
      </c>
      <c r="H87" s="131"/>
      <c r="I87" s="252" t="s">
        <v>345</v>
      </c>
      <c r="J87" s="376"/>
      <c r="K87" s="123"/>
      <c r="L87" s="376"/>
      <c r="M87" s="542"/>
      <c r="N87" s="357"/>
      <c r="O87" s="357"/>
      <c r="P87" s="226"/>
      <c r="Q87" s="387"/>
      <c r="R87" s="123">
        <f t="shared" si="2"/>
        <v>2</v>
      </c>
    </row>
    <row r="88" spans="1:18" x14ac:dyDescent="0.2">
      <c r="A88" s="64">
        <v>84</v>
      </c>
      <c r="B88" s="26" t="s">
        <v>209</v>
      </c>
      <c r="C88" s="131">
        <v>1</v>
      </c>
      <c r="D88" s="200"/>
      <c r="E88" s="348" t="s">
        <v>345</v>
      </c>
      <c r="F88" s="231" t="s">
        <v>345</v>
      </c>
      <c r="G88" s="238" t="s">
        <v>345</v>
      </c>
      <c r="H88" s="131"/>
      <c r="I88" s="252" t="s">
        <v>345</v>
      </c>
      <c r="J88" s="376"/>
      <c r="K88" s="123"/>
      <c r="L88" s="376"/>
      <c r="M88" s="542"/>
      <c r="N88" s="357"/>
      <c r="O88" s="357"/>
      <c r="P88" s="226"/>
      <c r="Q88" s="387"/>
      <c r="R88" s="123">
        <f t="shared" si="2"/>
        <v>1</v>
      </c>
    </row>
    <row r="89" spans="1:18" x14ac:dyDescent="0.2">
      <c r="A89" s="64">
        <v>85</v>
      </c>
      <c r="B89" s="24" t="s">
        <v>210</v>
      </c>
      <c r="C89" s="131">
        <v>1</v>
      </c>
      <c r="D89" s="200"/>
      <c r="E89" s="348">
        <v>1</v>
      </c>
      <c r="F89" s="231" t="s">
        <v>345</v>
      </c>
      <c r="G89" s="239">
        <v>1</v>
      </c>
      <c r="H89" s="131">
        <v>1</v>
      </c>
      <c r="I89" s="252" t="s">
        <v>345</v>
      </c>
      <c r="J89" s="376"/>
      <c r="K89" s="123"/>
      <c r="L89" s="376"/>
      <c r="M89" s="542">
        <v>1</v>
      </c>
      <c r="N89" s="357"/>
      <c r="O89" s="357"/>
      <c r="P89" s="226"/>
      <c r="Q89" s="387">
        <v>1</v>
      </c>
      <c r="R89" s="123">
        <f t="shared" si="2"/>
        <v>6</v>
      </c>
    </row>
    <row r="90" spans="1:18" x14ac:dyDescent="0.2">
      <c r="A90" s="64">
        <v>86</v>
      </c>
      <c r="B90" s="24" t="s">
        <v>213</v>
      </c>
      <c r="C90" s="131">
        <v>1</v>
      </c>
      <c r="D90" s="200"/>
      <c r="E90" s="348" t="s">
        <v>345</v>
      </c>
      <c r="F90" s="231" t="s">
        <v>345</v>
      </c>
      <c r="G90" s="238" t="s">
        <v>345</v>
      </c>
      <c r="H90" s="131"/>
      <c r="I90" s="252" t="s">
        <v>345</v>
      </c>
      <c r="J90" s="376"/>
      <c r="K90" s="123"/>
      <c r="L90" s="376"/>
      <c r="M90" s="542"/>
      <c r="N90" s="357"/>
      <c r="O90" s="357"/>
      <c r="P90" s="226">
        <v>1</v>
      </c>
      <c r="Q90" s="387">
        <v>1</v>
      </c>
      <c r="R90" s="123">
        <f t="shared" si="2"/>
        <v>3</v>
      </c>
    </row>
    <row r="91" spans="1:18" x14ac:dyDescent="0.2">
      <c r="A91" s="64">
        <v>87</v>
      </c>
      <c r="B91" s="24" t="s">
        <v>215</v>
      </c>
      <c r="C91" s="131">
        <v>1</v>
      </c>
      <c r="D91" s="200"/>
      <c r="E91" s="348" t="s">
        <v>345</v>
      </c>
      <c r="F91" s="231">
        <v>1</v>
      </c>
      <c r="G91" s="238" t="s">
        <v>345</v>
      </c>
      <c r="H91" s="131">
        <v>1</v>
      </c>
      <c r="I91" s="252" t="s">
        <v>345</v>
      </c>
      <c r="J91" s="376"/>
      <c r="K91" s="123"/>
      <c r="L91" s="376"/>
      <c r="M91" s="542"/>
      <c r="N91" s="357"/>
      <c r="O91" s="357">
        <v>1</v>
      </c>
      <c r="P91" s="226">
        <v>1</v>
      </c>
      <c r="Q91" s="387"/>
      <c r="R91" s="123">
        <f t="shared" si="2"/>
        <v>5</v>
      </c>
    </row>
    <row r="92" spans="1:18" x14ac:dyDescent="0.2">
      <c r="A92" s="64">
        <v>88</v>
      </c>
      <c r="B92" s="24" t="s">
        <v>217</v>
      </c>
      <c r="C92" s="131"/>
      <c r="D92" s="200"/>
      <c r="E92" s="348">
        <v>1</v>
      </c>
      <c r="F92" s="231" t="s">
        <v>345</v>
      </c>
      <c r="G92" s="238" t="s">
        <v>345</v>
      </c>
      <c r="H92" s="131"/>
      <c r="I92" s="252" t="s">
        <v>345</v>
      </c>
      <c r="J92" s="376"/>
      <c r="K92" s="123"/>
      <c r="L92" s="376"/>
      <c r="M92" s="542"/>
      <c r="N92" s="357"/>
      <c r="O92" s="357"/>
      <c r="P92" s="226"/>
      <c r="Q92" s="387"/>
      <c r="R92" s="123">
        <f t="shared" si="2"/>
        <v>1</v>
      </c>
    </row>
    <row r="93" spans="1:18" x14ac:dyDescent="0.2">
      <c r="A93" s="64">
        <v>89</v>
      </c>
      <c r="B93" s="24" t="s">
        <v>217</v>
      </c>
      <c r="C93" s="131"/>
      <c r="D93" s="200"/>
      <c r="E93" s="348">
        <v>1</v>
      </c>
      <c r="F93" s="231" t="s">
        <v>345</v>
      </c>
      <c r="G93" s="238" t="s">
        <v>345</v>
      </c>
      <c r="H93" s="131"/>
      <c r="I93" s="252" t="s">
        <v>345</v>
      </c>
      <c r="J93" s="376"/>
      <c r="K93" s="123"/>
      <c r="L93" s="376"/>
      <c r="M93" s="542">
        <v>1</v>
      </c>
      <c r="N93" s="357"/>
      <c r="O93" s="357"/>
      <c r="P93" s="226"/>
      <c r="Q93" s="387"/>
      <c r="R93" s="123">
        <f t="shared" si="2"/>
        <v>2</v>
      </c>
    </row>
    <row r="94" spans="1:18" x14ac:dyDescent="0.2">
      <c r="A94" s="64">
        <v>90</v>
      </c>
      <c r="B94" s="24" t="s">
        <v>220</v>
      </c>
      <c r="C94" s="131">
        <v>1</v>
      </c>
      <c r="D94" s="200"/>
      <c r="E94" s="348" t="s">
        <v>345</v>
      </c>
      <c r="F94" s="231" t="s">
        <v>345</v>
      </c>
      <c r="G94" s="238" t="s">
        <v>345</v>
      </c>
      <c r="H94" s="131">
        <v>1</v>
      </c>
      <c r="I94" s="252" t="s">
        <v>345</v>
      </c>
      <c r="J94" s="376"/>
      <c r="K94" s="124"/>
      <c r="L94" s="378"/>
      <c r="M94" s="543">
        <v>1</v>
      </c>
      <c r="N94" s="357"/>
      <c r="O94" s="357"/>
      <c r="P94" s="226"/>
      <c r="Q94" s="387"/>
      <c r="R94" s="123">
        <f t="shared" si="2"/>
        <v>3</v>
      </c>
    </row>
    <row r="95" spans="1:18" x14ac:dyDescent="0.2">
      <c r="A95" s="74">
        <v>91</v>
      </c>
      <c r="B95" s="104" t="s">
        <v>222</v>
      </c>
      <c r="C95" s="130" t="s">
        <v>345</v>
      </c>
      <c r="D95" s="199"/>
      <c r="E95" s="389">
        <v>1</v>
      </c>
      <c r="F95" s="230">
        <v>1</v>
      </c>
      <c r="G95" s="237"/>
      <c r="H95" s="130"/>
      <c r="I95" s="251"/>
      <c r="J95" s="390">
        <v>1</v>
      </c>
      <c r="K95" s="123"/>
      <c r="L95" s="376"/>
      <c r="M95" s="541"/>
      <c r="N95" s="356"/>
      <c r="O95" s="356"/>
      <c r="P95" s="225"/>
      <c r="Q95" s="391"/>
      <c r="R95" s="122">
        <f t="shared" si="2"/>
        <v>3</v>
      </c>
    </row>
    <row r="96" spans="1:18" x14ac:dyDescent="0.2">
      <c r="A96" s="64">
        <v>92</v>
      </c>
      <c r="B96" s="24" t="s">
        <v>224</v>
      </c>
      <c r="C96" s="131"/>
      <c r="D96" s="200"/>
      <c r="E96" s="348"/>
      <c r="F96" s="231"/>
      <c r="G96" s="238"/>
      <c r="H96" s="131"/>
      <c r="I96" s="252"/>
      <c r="J96" s="376"/>
      <c r="K96" s="123"/>
      <c r="L96" s="376"/>
      <c r="M96" s="542"/>
      <c r="N96" s="357"/>
      <c r="O96" s="357">
        <v>1</v>
      </c>
      <c r="P96" s="226"/>
      <c r="Q96" s="387"/>
      <c r="R96" s="123">
        <f t="shared" si="2"/>
        <v>1</v>
      </c>
    </row>
    <row r="97" spans="1:18" x14ac:dyDescent="0.2">
      <c r="A97" s="64">
        <v>93</v>
      </c>
      <c r="B97" s="24" t="s">
        <v>227</v>
      </c>
      <c r="C97" s="131">
        <v>1</v>
      </c>
      <c r="D97" s="200"/>
      <c r="E97" s="348">
        <v>1</v>
      </c>
      <c r="F97" s="231"/>
      <c r="G97" s="238"/>
      <c r="H97" s="131">
        <v>1</v>
      </c>
      <c r="I97" s="252"/>
      <c r="J97" s="376">
        <v>1</v>
      </c>
      <c r="K97" s="123"/>
      <c r="L97" s="376"/>
      <c r="M97" s="542"/>
      <c r="N97" s="357"/>
      <c r="O97" s="357"/>
      <c r="P97" s="226"/>
      <c r="Q97" s="387"/>
      <c r="R97" s="123">
        <f t="shared" si="2"/>
        <v>4</v>
      </c>
    </row>
    <row r="98" spans="1:18" x14ac:dyDescent="0.2">
      <c r="A98" s="64">
        <v>94</v>
      </c>
      <c r="B98" s="24" t="s">
        <v>229</v>
      </c>
      <c r="C98" s="131">
        <v>1</v>
      </c>
      <c r="D98" s="200"/>
      <c r="E98" s="348"/>
      <c r="F98" s="231"/>
      <c r="G98" s="238"/>
      <c r="H98" s="131">
        <v>1</v>
      </c>
      <c r="I98" s="252"/>
      <c r="J98" s="376"/>
      <c r="K98" s="123"/>
      <c r="L98" s="376"/>
      <c r="M98" s="542"/>
      <c r="N98" s="357"/>
      <c r="O98" s="357"/>
      <c r="P98" s="226"/>
      <c r="Q98" s="387">
        <v>1</v>
      </c>
      <c r="R98" s="123">
        <f t="shared" si="2"/>
        <v>3</v>
      </c>
    </row>
    <row r="99" spans="1:18" x14ac:dyDescent="0.2">
      <c r="A99" s="64">
        <v>95</v>
      </c>
      <c r="B99" s="24" t="s">
        <v>229</v>
      </c>
      <c r="C99" s="131">
        <v>1</v>
      </c>
      <c r="D99" s="200"/>
      <c r="E99" s="348"/>
      <c r="F99" s="231"/>
      <c r="G99" s="238"/>
      <c r="H99" s="131"/>
      <c r="I99" s="252"/>
      <c r="J99" s="376"/>
      <c r="K99" s="123"/>
      <c r="L99" s="376"/>
      <c r="M99" s="542"/>
      <c r="N99" s="357"/>
      <c r="O99" s="357"/>
      <c r="P99" s="226"/>
      <c r="Q99" s="387">
        <v>1</v>
      </c>
      <c r="R99" s="123">
        <f t="shared" si="2"/>
        <v>2</v>
      </c>
    </row>
    <row r="100" spans="1:18" x14ac:dyDescent="0.2">
      <c r="A100" s="64">
        <v>96</v>
      </c>
      <c r="B100" s="24" t="s">
        <v>229</v>
      </c>
      <c r="C100" s="131">
        <v>1</v>
      </c>
      <c r="D100" s="200"/>
      <c r="E100" s="348"/>
      <c r="F100" s="231"/>
      <c r="G100" s="238"/>
      <c r="H100" s="131">
        <v>1</v>
      </c>
      <c r="I100" s="252"/>
      <c r="J100" s="376"/>
      <c r="K100" s="123"/>
      <c r="L100" s="376"/>
      <c r="M100" s="542">
        <v>1</v>
      </c>
      <c r="N100" s="357"/>
      <c r="O100" s="357"/>
      <c r="P100" s="226"/>
      <c r="Q100" s="387"/>
      <c r="R100" s="123">
        <f t="shared" si="2"/>
        <v>3</v>
      </c>
    </row>
    <row r="101" spans="1:18" x14ac:dyDescent="0.2">
      <c r="A101" s="64">
        <v>97</v>
      </c>
      <c r="B101" s="24" t="s">
        <v>229</v>
      </c>
      <c r="C101" s="131">
        <v>1</v>
      </c>
      <c r="D101" s="200"/>
      <c r="E101" s="348"/>
      <c r="F101" s="231"/>
      <c r="G101" s="238"/>
      <c r="H101" s="131"/>
      <c r="I101" s="252">
        <v>1</v>
      </c>
      <c r="J101" s="376"/>
      <c r="K101" s="123"/>
      <c r="L101" s="376"/>
      <c r="M101" s="542">
        <v>1</v>
      </c>
      <c r="N101" s="357"/>
      <c r="O101" s="357"/>
      <c r="P101" s="226"/>
      <c r="Q101" s="387"/>
      <c r="R101" s="123">
        <f t="shared" ref="R101:R132" si="3">SUM(C101:Q101)</f>
        <v>3</v>
      </c>
    </row>
    <row r="102" spans="1:18" x14ac:dyDescent="0.2">
      <c r="A102" s="64">
        <v>98</v>
      </c>
      <c r="B102" s="24" t="s">
        <v>224</v>
      </c>
      <c r="C102" s="131"/>
      <c r="D102" s="200"/>
      <c r="E102" s="348"/>
      <c r="F102" s="231">
        <v>1</v>
      </c>
      <c r="G102" s="238"/>
      <c r="H102" s="131">
        <v>1</v>
      </c>
      <c r="I102" s="252"/>
      <c r="J102" s="376">
        <v>1</v>
      </c>
      <c r="K102" s="123"/>
      <c r="L102" s="376"/>
      <c r="M102" s="542">
        <v>1</v>
      </c>
      <c r="N102" s="357"/>
      <c r="O102" s="357"/>
      <c r="P102" s="226"/>
      <c r="Q102" s="387"/>
      <c r="R102" s="123">
        <f t="shared" si="3"/>
        <v>4</v>
      </c>
    </row>
    <row r="103" spans="1:18" x14ac:dyDescent="0.2">
      <c r="A103" s="64">
        <v>99</v>
      </c>
      <c r="B103" s="24" t="s">
        <v>224</v>
      </c>
      <c r="C103" s="131"/>
      <c r="D103" s="200"/>
      <c r="E103" s="348"/>
      <c r="F103" s="231"/>
      <c r="G103" s="238"/>
      <c r="H103" s="131">
        <v>1</v>
      </c>
      <c r="I103" s="252"/>
      <c r="J103" s="376"/>
      <c r="K103" s="123"/>
      <c r="L103" s="376"/>
      <c r="M103" s="542"/>
      <c r="N103" s="357"/>
      <c r="O103" s="357"/>
      <c r="P103" s="226"/>
      <c r="Q103" s="387"/>
      <c r="R103" s="123">
        <f t="shared" si="3"/>
        <v>1</v>
      </c>
    </row>
    <row r="104" spans="1:18" x14ac:dyDescent="0.2">
      <c r="A104" s="65">
        <v>100</v>
      </c>
      <c r="B104" s="106" t="s">
        <v>236</v>
      </c>
      <c r="C104" s="132">
        <v>1</v>
      </c>
      <c r="D104" s="201"/>
      <c r="E104" s="349"/>
      <c r="F104" s="232"/>
      <c r="G104" s="240"/>
      <c r="H104" s="132"/>
      <c r="I104" s="253"/>
      <c r="J104" s="378"/>
      <c r="K104" s="123"/>
      <c r="L104" s="376"/>
      <c r="M104" s="543"/>
      <c r="N104" s="358"/>
      <c r="O104" s="358"/>
      <c r="P104" s="227"/>
      <c r="Q104" s="388"/>
      <c r="R104" s="124">
        <f t="shared" si="3"/>
        <v>1</v>
      </c>
    </row>
    <row r="105" spans="1:18" x14ac:dyDescent="0.2">
      <c r="A105" s="64">
        <v>101</v>
      </c>
      <c r="B105" s="1" t="s">
        <v>10</v>
      </c>
      <c r="C105" s="131">
        <v>1</v>
      </c>
      <c r="D105" s="200"/>
      <c r="E105" s="348"/>
      <c r="F105" s="231"/>
      <c r="G105" s="238"/>
      <c r="H105" s="131"/>
      <c r="I105" s="252"/>
      <c r="J105" s="376"/>
      <c r="K105" s="122"/>
      <c r="L105" s="390"/>
      <c r="M105" s="541"/>
      <c r="N105" s="357"/>
      <c r="O105" s="357"/>
      <c r="P105" s="226"/>
      <c r="Q105" s="387"/>
      <c r="R105" s="123">
        <f t="shared" si="3"/>
        <v>1</v>
      </c>
    </row>
    <row r="106" spans="1:18" x14ac:dyDescent="0.2">
      <c r="A106" s="64">
        <v>102</v>
      </c>
      <c r="B106" s="1" t="s">
        <v>13</v>
      </c>
      <c r="C106" s="131">
        <v>1</v>
      </c>
      <c r="D106" s="200"/>
      <c r="E106" s="348"/>
      <c r="F106" s="231"/>
      <c r="G106" s="238"/>
      <c r="H106" s="131"/>
      <c r="I106" s="252"/>
      <c r="J106" s="376"/>
      <c r="K106" s="123"/>
      <c r="L106" s="376"/>
      <c r="M106" s="542"/>
      <c r="N106" s="357"/>
      <c r="O106" s="357"/>
      <c r="P106" s="226"/>
      <c r="Q106" s="387"/>
      <c r="R106" s="123">
        <f t="shared" si="3"/>
        <v>1</v>
      </c>
    </row>
    <row r="107" spans="1:18" x14ac:dyDescent="0.2">
      <c r="A107" s="64">
        <v>103</v>
      </c>
      <c r="B107" s="1" t="s">
        <v>15</v>
      </c>
      <c r="C107" s="131">
        <v>1</v>
      </c>
      <c r="D107" s="200"/>
      <c r="E107" s="348"/>
      <c r="F107" s="231"/>
      <c r="G107" s="238"/>
      <c r="H107" s="131">
        <v>1</v>
      </c>
      <c r="I107" s="252"/>
      <c r="J107" s="376"/>
      <c r="K107" s="123"/>
      <c r="L107" s="376"/>
      <c r="M107" s="542">
        <v>1</v>
      </c>
      <c r="N107" s="357">
        <v>1</v>
      </c>
      <c r="O107" s="357"/>
      <c r="P107" s="226"/>
      <c r="Q107" s="387"/>
      <c r="R107" s="123">
        <f t="shared" si="3"/>
        <v>4</v>
      </c>
    </row>
    <row r="108" spans="1:18" x14ac:dyDescent="0.2">
      <c r="A108" s="64">
        <v>104</v>
      </c>
      <c r="B108" s="1" t="s">
        <v>17</v>
      </c>
      <c r="C108" s="131"/>
      <c r="D108" s="200"/>
      <c r="E108" s="348"/>
      <c r="F108" s="231"/>
      <c r="G108" s="238"/>
      <c r="H108" s="131"/>
      <c r="I108" s="252"/>
      <c r="J108" s="376"/>
      <c r="K108" s="123"/>
      <c r="L108" s="376"/>
      <c r="M108" s="542"/>
      <c r="N108" s="357"/>
      <c r="O108" s="357"/>
      <c r="P108" s="226"/>
      <c r="Q108" s="387"/>
      <c r="R108" s="123">
        <f t="shared" si="3"/>
        <v>0</v>
      </c>
    </row>
    <row r="109" spans="1:18" x14ac:dyDescent="0.2">
      <c r="A109" s="64">
        <v>105</v>
      </c>
      <c r="B109" s="1" t="s">
        <v>19</v>
      </c>
      <c r="C109" s="131">
        <v>1</v>
      </c>
      <c r="D109" s="200"/>
      <c r="E109" s="348"/>
      <c r="F109" s="231"/>
      <c r="G109" s="238"/>
      <c r="H109" s="131"/>
      <c r="I109" s="252"/>
      <c r="J109" s="376"/>
      <c r="K109" s="123"/>
      <c r="L109" s="376"/>
      <c r="M109" s="542">
        <v>1</v>
      </c>
      <c r="N109" s="357"/>
      <c r="O109" s="357"/>
      <c r="P109" s="226"/>
      <c r="Q109" s="387"/>
      <c r="R109" s="123">
        <f t="shared" si="3"/>
        <v>2</v>
      </c>
    </row>
    <row r="110" spans="1:18" x14ac:dyDescent="0.2">
      <c r="A110" s="64">
        <v>106</v>
      </c>
      <c r="B110" s="1" t="s">
        <v>21</v>
      </c>
      <c r="C110" s="131">
        <v>1</v>
      </c>
      <c r="D110" s="200"/>
      <c r="E110" s="348"/>
      <c r="F110" s="231"/>
      <c r="G110" s="238"/>
      <c r="H110" s="131"/>
      <c r="I110" s="252"/>
      <c r="J110" s="376"/>
      <c r="K110" s="123"/>
      <c r="L110" s="376"/>
      <c r="M110" s="542"/>
      <c r="N110" s="357"/>
      <c r="O110" s="357"/>
      <c r="P110" s="226"/>
      <c r="Q110" s="387"/>
      <c r="R110" s="123">
        <f t="shared" si="3"/>
        <v>1</v>
      </c>
    </row>
    <row r="111" spans="1:18" x14ac:dyDescent="0.2">
      <c r="A111" s="64">
        <v>107</v>
      </c>
      <c r="B111" s="24" t="s">
        <v>238</v>
      </c>
      <c r="C111" s="131">
        <v>1</v>
      </c>
      <c r="D111" s="200"/>
      <c r="E111" s="348"/>
      <c r="F111" s="231"/>
      <c r="G111" s="238"/>
      <c r="H111" s="131"/>
      <c r="I111" s="252"/>
      <c r="J111" s="376">
        <v>1</v>
      </c>
      <c r="K111" s="123"/>
      <c r="L111" s="376"/>
      <c r="M111" s="542"/>
      <c r="N111" s="357"/>
      <c r="O111" s="357"/>
      <c r="P111" s="226"/>
      <c r="Q111" s="387"/>
      <c r="R111" s="123">
        <f t="shared" si="3"/>
        <v>2</v>
      </c>
    </row>
    <row r="112" spans="1:18" x14ac:dyDescent="0.2">
      <c r="A112" s="64">
        <v>108</v>
      </c>
      <c r="B112" s="24" t="s">
        <v>239</v>
      </c>
      <c r="C112" s="131">
        <v>1</v>
      </c>
      <c r="D112" s="200"/>
      <c r="E112" s="348"/>
      <c r="F112" s="231"/>
      <c r="G112" s="238"/>
      <c r="H112" s="131"/>
      <c r="I112" s="252"/>
      <c r="J112" s="376">
        <v>1</v>
      </c>
      <c r="K112" s="123"/>
      <c r="L112" s="376"/>
      <c r="M112" s="542"/>
      <c r="N112" s="357"/>
      <c r="O112" s="357"/>
      <c r="P112" s="226">
        <v>1</v>
      </c>
      <c r="Q112" s="387"/>
      <c r="R112" s="123">
        <f t="shared" si="3"/>
        <v>3</v>
      </c>
    </row>
    <row r="113" spans="1:18" x14ac:dyDescent="0.2">
      <c r="A113" s="64">
        <v>109</v>
      </c>
      <c r="B113" s="24" t="s">
        <v>240</v>
      </c>
      <c r="C113" s="131">
        <v>1</v>
      </c>
      <c r="D113" s="200"/>
      <c r="E113" s="348"/>
      <c r="F113" s="231"/>
      <c r="G113" s="238"/>
      <c r="H113" s="131"/>
      <c r="I113" s="252"/>
      <c r="J113" s="376">
        <v>1</v>
      </c>
      <c r="K113" s="123"/>
      <c r="L113" s="376"/>
      <c r="M113" s="542"/>
      <c r="N113" s="357"/>
      <c r="O113" s="357"/>
      <c r="P113" s="226"/>
      <c r="Q113" s="387"/>
      <c r="R113" s="123">
        <f t="shared" si="3"/>
        <v>2</v>
      </c>
    </row>
    <row r="114" spans="1:18" x14ac:dyDescent="0.2">
      <c r="A114" s="64">
        <v>110</v>
      </c>
      <c r="B114" s="24" t="s">
        <v>241</v>
      </c>
      <c r="C114" s="131">
        <v>1</v>
      </c>
      <c r="D114" s="200"/>
      <c r="E114" s="348">
        <v>1</v>
      </c>
      <c r="F114" s="231"/>
      <c r="G114" s="239">
        <v>1</v>
      </c>
      <c r="H114" s="131">
        <v>1</v>
      </c>
      <c r="I114" s="252"/>
      <c r="J114" s="376">
        <v>1</v>
      </c>
      <c r="K114" s="124"/>
      <c r="L114" s="378"/>
      <c r="M114" s="543">
        <v>1</v>
      </c>
      <c r="N114" s="357">
        <v>1</v>
      </c>
      <c r="O114" s="357"/>
      <c r="P114" s="226">
        <v>1</v>
      </c>
      <c r="Q114" s="387"/>
      <c r="R114" s="123">
        <f t="shared" si="3"/>
        <v>8</v>
      </c>
    </row>
    <row r="115" spans="1:18" x14ac:dyDescent="0.2">
      <c r="A115" s="74">
        <v>111</v>
      </c>
      <c r="B115" s="104" t="s">
        <v>243</v>
      </c>
      <c r="C115" s="130">
        <v>1</v>
      </c>
      <c r="D115" s="199"/>
      <c r="E115" s="389"/>
      <c r="F115" s="230">
        <v>1</v>
      </c>
      <c r="G115" s="237"/>
      <c r="H115" s="130">
        <v>1</v>
      </c>
      <c r="I115" s="251"/>
      <c r="J115" s="390">
        <v>1</v>
      </c>
      <c r="K115" s="123"/>
      <c r="L115" s="376">
        <v>1</v>
      </c>
      <c r="M115" s="541">
        <v>1</v>
      </c>
      <c r="N115" s="356">
        <v>1</v>
      </c>
      <c r="O115" s="356"/>
      <c r="P115" s="225"/>
      <c r="Q115" s="391"/>
      <c r="R115" s="122">
        <f t="shared" si="3"/>
        <v>7</v>
      </c>
    </row>
    <row r="116" spans="1:18" x14ac:dyDescent="0.2">
      <c r="A116" s="64">
        <v>112</v>
      </c>
      <c r="B116" s="24" t="s">
        <v>244</v>
      </c>
      <c r="C116" s="131">
        <v>1</v>
      </c>
      <c r="D116" s="200"/>
      <c r="E116" s="348"/>
      <c r="F116" s="231"/>
      <c r="G116" s="238"/>
      <c r="H116" s="131"/>
      <c r="I116" s="252"/>
      <c r="J116" s="376"/>
      <c r="K116" s="123"/>
      <c r="L116" s="376"/>
      <c r="M116" s="542"/>
      <c r="N116" s="357"/>
      <c r="O116" s="357"/>
      <c r="P116" s="226"/>
      <c r="Q116" s="387"/>
      <c r="R116" s="123">
        <f t="shared" si="3"/>
        <v>1</v>
      </c>
    </row>
    <row r="117" spans="1:18" x14ac:dyDescent="0.2">
      <c r="A117" s="64">
        <v>113</v>
      </c>
      <c r="B117" s="6" t="s">
        <v>246</v>
      </c>
      <c r="C117" s="131"/>
      <c r="D117" s="200">
        <v>1</v>
      </c>
      <c r="E117" s="348"/>
      <c r="F117" s="231"/>
      <c r="G117" s="238"/>
      <c r="H117" s="131">
        <v>1</v>
      </c>
      <c r="I117" s="252"/>
      <c r="J117" s="376">
        <v>1</v>
      </c>
      <c r="K117" s="123"/>
      <c r="L117" s="376"/>
      <c r="M117" s="542"/>
      <c r="N117" s="357"/>
      <c r="O117" s="357">
        <v>1</v>
      </c>
      <c r="P117" s="226"/>
      <c r="Q117" s="387">
        <v>1</v>
      </c>
      <c r="R117" s="123">
        <f t="shared" si="3"/>
        <v>5</v>
      </c>
    </row>
    <row r="118" spans="1:18" x14ac:dyDescent="0.2">
      <c r="A118" s="64">
        <v>114</v>
      </c>
      <c r="B118" s="6" t="s">
        <v>247</v>
      </c>
      <c r="C118" s="131">
        <v>1</v>
      </c>
      <c r="D118" s="200"/>
      <c r="E118" s="348"/>
      <c r="F118" s="231">
        <v>1</v>
      </c>
      <c r="G118" s="238"/>
      <c r="H118" s="131">
        <v>1</v>
      </c>
      <c r="I118" s="252"/>
      <c r="J118" s="376">
        <v>1</v>
      </c>
      <c r="K118" s="123"/>
      <c r="L118" s="376"/>
      <c r="M118" s="542"/>
      <c r="N118" s="357"/>
      <c r="O118" s="357"/>
      <c r="P118" s="226"/>
      <c r="Q118" s="387">
        <v>1</v>
      </c>
      <c r="R118" s="123">
        <f t="shared" si="3"/>
        <v>5</v>
      </c>
    </row>
    <row r="119" spans="1:18" x14ac:dyDescent="0.2">
      <c r="A119" s="64">
        <v>115</v>
      </c>
      <c r="B119" s="6" t="s">
        <v>248</v>
      </c>
      <c r="C119" s="131">
        <v>1</v>
      </c>
      <c r="D119" s="200"/>
      <c r="E119" s="348"/>
      <c r="F119" s="231"/>
      <c r="G119" s="238"/>
      <c r="H119" s="131"/>
      <c r="I119" s="252">
        <v>1</v>
      </c>
      <c r="J119" s="376">
        <v>1</v>
      </c>
      <c r="K119" s="123"/>
      <c r="L119" s="376"/>
      <c r="M119" s="542"/>
      <c r="N119" s="357"/>
      <c r="O119" s="357"/>
      <c r="P119" s="226"/>
      <c r="Q119" s="386"/>
      <c r="R119" s="123">
        <f t="shared" si="3"/>
        <v>3</v>
      </c>
    </row>
    <row r="120" spans="1:18" x14ac:dyDescent="0.2">
      <c r="A120" s="64">
        <v>116</v>
      </c>
      <c r="B120" s="6" t="s">
        <v>249</v>
      </c>
      <c r="C120" s="131">
        <v>1</v>
      </c>
      <c r="D120" s="200"/>
      <c r="E120" s="348"/>
      <c r="F120" s="231"/>
      <c r="G120" s="238"/>
      <c r="H120" s="131"/>
      <c r="I120" s="252"/>
      <c r="J120" s="376">
        <v>1</v>
      </c>
      <c r="K120" s="123"/>
      <c r="L120" s="376"/>
      <c r="M120" s="542"/>
      <c r="N120" s="357"/>
      <c r="O120" s="357"/>
      <c r="P120" s="226"/>
      <c r="Q120" s="387"/>
      <c r="R120" s="123">
        <f t="shared" si="3"/>
        <v>2</v>
      </c>
    </row>
    <row r="121" spans="1:18" x14ac:dyDescent="0.2">
      <c r="A121" s="64">
        <v>117</v>
      </c>
      <c r="B121" s="6" t="s">
        <v>250</v>
      </c>
      <c r="C121" s="131"/>
      <c r="D121" s="200"/>
      <c r="E121" s="348"/>
      <c r="F121" s="231"/>
      <c r="G121" s="238"/>
      <c r="H121" s="131"/>
      <c r="I121" s="252"/>
      <c r="J121" s="376"/>
      <c r="K121" s="123"/>
      <c r="L121" s="376"/>
      <c r="M121" s="542"/>
      <c r="N121" s="357"/>
      <c r="O121" s="357"/>
      <c r="P121" s="226"/>
      <c r="Q121" s="387"/>
      <c r="R121" s="123">
        <f t="shared" si="3"/>
        <v>0</v>
      </c>
    </row>
    <row r="122" spans="1:18" x14ac:dyDescent="0.2">
      <c r="A122" s="64">
        <v>118</v>
      </c>
      <c r="B122" s="8" t="s">
        <v>251</v>
      </c>
      <c r="C122" s="131"/>
      <c r="D122" s="200"/>
      <c r="E122" s="348"/>
      <c r="F122" s="231"/>
      <c r="G122" s="238"/>
      <c r="H122" s="131"/>
      <c r="I122" s="252"/>
      <c r="J122" s="376"/>
      <c r="K122" s="123"/>
      <c r="L122" s="376"/>
      <c r="M122" s="542"/>
      <c r="N122" s="357"/>
      <c r="O122" s="357"/>
      <c r="P122" s="226"/>
      <c r="Q122" s="387"/>
      <c r="R122" s="123">
        <f t="shared" si="3"/>
        <v>0</v>
      </c>
    </row>
    <row r="123" spans="1:18" x14ac:dyDescent="0.2">
      <c r="A123" s="64">
        <v>119</v>
      </c>
      <c r="B123" s="8" t="s">
        <v>253</v>
      </c>
      <c r="C123" s="131">
        <v>1</v>
      </c>
      <c r="D123" s="200"/>
      <c r="E123" s="348"/>
      <c r="F123" s="231"/>
      <c r="G123" s="238"/>
      <c r="H123" s="131"/>
      <c r="I123" s="252"/>
      <c r="J123" s="376"/>
      <c r="K123" s="123"/>
      <c r="L123" s="376"/>
      <c r="M123" s="542">
        <v>1</v>
      </c>
      <c r="N123" s="357"/>
      <c r="O123" s="357"/>
      <c r="P123" s="226"/>
      <c r="Q123" s="387"/>
      <c r="R123" s="123">
        <f t="shared" si="3"/>
        <v>2</v>
      </c>
    </row>
    <row r="124" spans="1:18" x14ac:dyDescent="0.2">
      <c r="A124" s="65">
        <v>120</v>
      </c>
      <c r="B124" s="110" t="s">
        <v>256</v>
      </c>
      <c r="C124" s="132">
        <v>1</v>
      </c>
      <c r="D124" s="201"/>
      <c r="E124" s="349"/>
      <c r="F124" s="232"/>
      <c r="G124" s="240"/>
      <c r="H124" s="132"/>
      <c r="I124" s="253">
        <v>1</v>
      </c>
      <c r="J124" s="378"/>
      <c r="K124" s="123"/>
      <c r="L124" s="376"/>
      <c r="M124" s="543">
        <v>1</v>
      </c>
      <c r="N124" s="358"/>
      <c r="O124" s="358"/>
      <c r="P124" s="227"/>
      <c r="Q124" s="388"/>
      <c r="R124" s="124">
        <f t="shared" si="3"/>
        <v>3</v>
      </c>
    </row>
    <row r="125" spans="1:18" x14ac:dyDescent="0.2">
      <c r="A125" s="64">
        <v>121</v>
      </c>
      <c r="B125" s="8" t="s">
        <v>257</v>
      </c>
      <c r="C125" s="131">
        <v>1</v>
      </c>
      <c r="D125" s="200"/>
      <c r="E125" s="348">
        <v>1</v>
      </c>
      <c r="F125" s="231"/>
      <c r="G125" s="238"/>
      <c r="H125" s="131">
        <v>1</v>
      </c>
      <c r="I125" s="252"/>
      <c r="J125" s="376"/>
      <c r="K125" s="122"/>
      <c r="L125" s="390"/>
      <c r="M125" s="541"/>
      <c r="N125" s="357"/>
      <c r="O125" s="357"/>
      <c r="P125" s="226"/>
      <c r="Q125" s="387"/>
      <c r="R125" s="123">
        <f t="shared" si="3"/>
        <v>3</v>
      </c>
    </row>
    <row r="126" spans="1:18" x14ac:dyDescent="0.2">
      <c r="A126" s="64">
        <v>122</v>
      </c>
      <c r="B126" s="8" t="s">
        <v>259</v>
      </c>
      <c r="C126" s="131"/>
      <c r="D126" s="200"/>
      <c r="E126" s="348"/>
      <c r="F126" s="231"/>
      <c r="G126" s="238"/>
      <c r="H126" s="131"/>
      <c r="I126" s="252"/>
      <c r="J126" s="376"/>
      <c r="K126" s="123"/>
      <c r="L126" s="376"/>
      <c r="M126" s="542"/>
      <c r="N126" s="357"/>
      <c r="O126" s="357"/>
      <c r="P126" s="226"/>
      <c r="Q126" s="387"/>
      <c r="R126" s="123">
        <f t="shared" si="3"/>
        <v>0</v>
      </c>
    </row>
    <row r="127" spans="1:18" x14ac:dyDescent="0.2">
      <c r="A127" s="64">
        <v>123</v>
      </c>
      <c r="B127" s="8" t="s">
        <v>260</v>
      </c>
      <c r="C127" s="131">
        <v>1</v>
      </c>
      <c r="D127" s="200"/>
      <c r="E127" s="348">
        <v>1</v>
      </c>
      <c r="F127" s="231"/>
      <c r="G127" s="239">
        <v>1</v>
      </c>
      <c r="H127" s="131">
        <v>1</v>
      </c>
      <c r="I127" s="252"/>
      <c r="J127" s="376"/>
      <c r="K127" s="123"/>
      <c r="L127" s="376"/>
      <c r="M127" s="542"/>
      <c r="N127" s="357">
        <v>1</v>
      </c>
      <c r="O127" s="357"/>
      <c r="P127" s="226"/>
      <c r="Q127" s="387"/>
      <c r="R127" s="123">
        <f t="shared" si="3"/>
        <v>5</v>
      </c>
    </row>
    <row r="128" spans="1:18" x14ac:dyDescent="0.2">
      <c r="A128" s="64">
        <v>124</v>
      </c>
      <c r="B128" s="8" t="s">
        <v>260</v>
      </c>
      <c r="C128" s="131"/>
      <c r="D128" s="200"/>
      <c r="E128" s="348"/>
      <c r="F128" s="231"/>
      <c r="G128" s="238"/>
      <c r="H128" s="131"/>
      <c r="I128" s="252"/>
      <c r="J128" s="376"/>
      <c r="K128" s="123"/>
      <c r="L128" s="376"/>
      <c r="M128" s="542"/>
      <c r="N128" s="357"/>
      <c r="O128" s="357">
        <v>1</v>
      </c>
      <c r="P128" s="226"/>
      <c r="Q128" s="387"/>
      <c r="R128" s="123">
        <f t="shared" si="3"/>
        <v>1</v>
      </c>
    </row>
    <row r="129" spans="1:18" x14ac:dyDescent="0.2">
      <c r="A129" s="64">
        <v>125</v>
      </c>
      <c r="B129" s="8" t="s">
        <v>263</v>
      </c>
      <c r="C129" s="131">
        <v>1</v>
      </c>
      <c r="D129" s="200"/>
      <c r="E129" s="348">
        <v>1</v>
      </c>
      <c r="F129" s="231"/>
      <c r="G129" s="238"/>
      <c r="H129" s="131">
        <v>1</v>
      </c>
      <c r="I129" s="252">
        <v>1</v>
      </c>
      <c r="J129" s="376"/>
      <c r="K129" s="123"/>
      <c r="L129" s="376"/>
      <c r="M129" s="542"/>
      <c r="N129" s="357"/>
      <c r="O129" s="357"/>
      <c r="P129" s="226"/>
      <c r="Q129" s="387"/>
      <c r="R129" s="123">
        <f t="shared" si="3"/>
        <v>4</v>
      </c>
    </row>
    <row r="130" spans="1:18" x14ac:dyDescent="0.2">
      <c r="A130" s="64">
        <v>126</v>
      </c>
      <c r="B130" s="8" t="s">
        <v>253</v>
      </c>
      <c r="C130" s="131">
        <v>1</v>
      </c>
      <c r="D130" s="200"/>
      <c r="E130" s="348">
        <v>1</v>
      </c>
      <c r="F130" s="231"/>
      <c r="G130" s="238"/>
      <c r="H130" s="131">
        <v>1</v>
      </c>
      <c r="I130" s="252"/>
      <c r="J130" s="376"/>
      <c r="K130" s="123"/>
      <c r="L130" s="376"/>
      <c r="M130" s="542"/>
      <c r="N130" s="357"/>
      <c r="O130" s="357"/>
      <c r="P130" s="226"/>
      <c r="Q130" s="387"/>
      <c r="R130" s="123">
        <f t="shared" si="3"/>
        <v>3</v>
      </c>
    </row>
    <row r="131" spans="1:18" x14ac:dyDescent="0.2">
      <c r="A131" s="64">
        <v>127</v>
      </c>
      <c r="B131" s="8" t="s">
        <v>265</v>
      </c>
      <c r="C131" s="131">
        <v>1</v>
      </c>
      <c r="D131" s="200"/>
      <c r="E131" s="348">
        <v>1</v>
      </c>
      <c r="F131" s="231">
        <v>1</v>
      </c>
      <c r="G131" s="238"/>
      <c r="H131" s="131">
        <v>1</v>
      </c>
      <c r="I131" s="252">
        <v>1</v>
      </c>
      <c r="J131" s="376"/>
      <c r="K131" s="123"/>
      <c r="L131" s="376"/>
      <c r="M131" s="542"/>
      <c r="N131" s="357"/>
      <c r="O131" s="357">
        <v>1</v>
      </c>
      <c r="P131" s="226"/>
      <c r="Q131" s="387"/>
      <c r="R131" s="123">
        <f t="shared" si="3"/>
        <v>6</v>
      </c>
    </row>
    <row r="132" spans="1:18" x14ac:dyDescent="0.2">
      <c r="A132" s="64">
        <v>128</v>
      </c>
      <c r="B132" s="8" t="s">
        <v>267</v>
      </c>
      <c r="C132" s="131">
        <v>1</v>
      </c>
      <c r="D132" s="200"/>
      <c r="E132" s="348"/>
      <c r="F132" s="231"/>
      <c r="G132" s="238"/>
      <c r="H132" s="131"/>
      <c r="I132" s="252">
        <v>1</v>
      </c>
      <c r="J132" s="376"/>
      <c r="K132" s="123"/>
      <c r="L132" s="376"/>
      <c r="M132" s="542"/>
      <c r="N132" s="357"/>
      <c r="O132" s="357"/>
      <c r="P132" s="226"/>
      <c r="Q132" s="387"/>
      <c r="R132" s="123">
        <f t="shared" si="3"/>
        <v>2</v>
      </c>
    </row>
    <row r="133" spans="1:18" x14ac:dyDescent="0.2">
      <c r="A133" s="64">
        <v>129</v>
      </c>
      <c r="B133" s="8" t="s">
        <v>268</v>
      </c>
      <c r="C133" s="131">
        <v>1</v>
      </c>
      <c r="D133" s="200"/>
      <c r="E133" s="348"/>
      <c r="F133" s="231"/>
      <c r="G133" s="238"/>
      <c r="H133" s="131"/>
      <c r="I133" s="252"/>
      <c r="J133" s="376">
        <v>1</v>
      </c>
      <c r="K133" s="123"/>
      <c r="L133" s="376"/>
      <c r="M133" s="542">
        <v>1</v>
      </c>
      <c r="N133" s="357"/>
      <c r="O133" s="357"/>
      <c r="P133" s="226"/>
      <c r="Q133" s="387"/>
      <c r="R133" s="123">
        <f t="shared" ref="R133:R164" si="4">SUM(C133:Q133)</f>
        <v>3</v>
      </c>
    </row>
    <row r="134" spans="1:18" x14ac:dyDescent="0.2">
      <c r="A134" s="64">
        <v>130</v>
      </c>
      <c r="B134" s="8" t="s">
        <v>269</v>
      </c>
      <c r="C134" s="131"/>
      <c r="D134" s="200"/>
      <c r="E134" s="348">
        <v>1</v>
      </c>
      <c r="F134" s="231"/>
      <c r="G134" s="238"/>
      <c r="H134" s="131"/>
      <c r="I134" s="252">
        <v>1</v>
      </c>
      <c r="J134" s="376"/>
      <c r="K134" s="124"/>
      <c r="L134" s="378"/>
      <c r="M134" s="543"/>
      <c r="N134" s="357"/>
      <c r="O134" s="357"/>
      <c r="P134" s="226"/>
      <c r="Q134" s="387"/>
      <c r="R134" s="123">
        <f t="shared" si="4"/>
        <v>2</v>
      </c>
    </row>
    <row r="135" spans="1:18" x14ac:dyDescent="0.2">
      <c r="A135" s="74">
        <v>131</v>
      </c>
      <c r="B135" s="113" t="s">
        <v>253</v>
      </c>
      <c r="C135" s="130">
        <v>1</v>
      </c>
      <c r="D135" s="199"/>
      <c r="E135" s="389"/>
      <c r="F135" s="230"/>
      <c r="G135" s="237"/>
      <c r="H135" s="130">
        <v>1</v>
      </c>
      <c r="I135" s="251"/>
      <c r="J135" s="390">
        <v>1</v>
      </c>
      <c r="K135" s="123"/>
      <c r="L135" s="376"/>
      <c r="M135" s="541">
        <v>1</v>
      </c>
      <c r="N135" s="356"/>
      <c r="O135" s="356"/>
      <c r="P135" s="225"/>
      <c r="Q135" s="391"/>
      <c r="R135" s="122">
        <f t="shared" si="4"/>
        <v>4</v>
      </c>
    </row>
    <row r="136" spans="1:18" x14ac:dyDescent="0.2">
      <c r="A136" s="64">
        <v>132</v>
      </c>
      <c r="B136" s="8" t="s">
        <v>271</v>
      </c>
      <c r="C136" s="131"/>
      <c r="D136" s="200"/>
      <c r="E136" s="348"/>
      <c r="F136" s="231"/>
      <c r="G136" s="238"/>
      <c r="H136" s="131"/>
      <c r="I136" s="252"/>
      <c r="J136" s="376">
        <v>1</v>
      </c>
      <c r="K136" s="123"/>
      <c r="L136" s="376"/>
      <c r="M136" s="542">
        <v>1</v>
      </c>
      <c r="N136" s="357"/>
      <c r="O136" s="357"/>
      <c r="P136" s="226"/>
      <c r="Q136" s="387"/>
      <c r="R136" s="123">
        <f t="shared" si="4"/>
        <v>2</v>
      </c>
    </row>
    <row r="137" spans="1:18" x14ac:dyDescent="0.2">
      <c r="A137" s="64">
        <v>133</v>
      </c>
      <c r="B137" s="9" t="s">
        <v>273</v>
      </c>
      <c r="C137" s="131">
        <v>1</v>
      </c>
      <c r="D137" s="200"/>
      <c r="E137" s="348"/>
      <c r="F137" s="231"/>
      <c r="G137" s="238"/>
      <c r="H137" s="131"/>
      <c r="I137" s="252"/>
      <c r="J137" s="376"/>
      <c r="K137" s="123"/>
      <c r="L137" s="376"/>
      <c r="M137" s="542">
        <v>1</v>
      </c>
      <c r="N137" s="357"/>
      <c r="O137" s="357"/>
      <c r="P137" s="226"/>
      <c r="Q137" s="387"/>
      <c r="R137" s="123">
        <f t="shared" si="4"/>
        <v>2</v>
      </c>
    </row>
    <row r="138" spans="1:18" x14ac:dyDescent="0.2">
      <c r="A138" s="64">
        <v>134</v>
      </c>
      <c r="B138" s="9" t="s">
        <v>277</v>
      </c>
      <c r="C138" s="131">
        <v>1</v>
      </c>
      <c r="D138" s="200"/>
      <c r="E138" s="348">
        <v>1</v>
      </c>
      <c r="F138" s="231"/>
      <c r="G138" s="238"/>
      <c r="H138" s="131"/>
      <c r="I138" s="252"/>
      <c r="J138" s="376"/>
      <c r="K138" s="123"/>
      <c r="L138" s="376"/>
      <c r="M138" s="542">
        <v>1</v>
      </c>
      <c r="N138" s="357"/>
      <c r="O138" s="357"/>
      <c r="P138" s="226"/>
      <c r="Q138" s="387"/>
      <c r="R138" s="123">
        <f t="shared" si="4"/>
        <v>3</v>
      </c>
    </row>
    <row r="139" spans="1:18" x14ac:dyDescent="0.2">
      <c r="A139" s="64">
        <v>135</v>
      </c>
      <c r="B139" s="9" t="s">
        <v>280</v>
      </c>
      <c r="C139" s="131">
        <v>1</v>
      </c>
      <c r="D139" s="200"/>
      <c r="E139" s="348"/>
      <c r="F139" s="231"/>
      <c r="G139" s="238"/>
      <c r="H139" s="131"/>
      <c r="I139" s="252"/>
      <c r="J139" s="376">
        <v>1</v>
      </c>
      <c r="K139" s="123"/>
      <c r="L139" s="376"/>
      <c r="M139" s="542">
        <v>1</v>
      </c>
      <c r="N139" s="357"/>
      <c r="O139" s="357"/>
      <c r="P139" s="226"/>
      <c r="Q139" s="387"/>
      <c r="R139" s="123">
        <f t="shared" si="4"/>
        <v>3</v>
      </c>
    </row>
    <row r="140" spans="1:18" x14ac:dyDescent="0.2">
      <c r="A140" s="64">
        <v>136</v>
      </c>
      <c r="B140" s="9" t="s">
        <v>281</v>
      </c>
      <c r="C140" s="131">
        <v>1</v>
      </c>
      <c r="D140" s="200"/>
      <c r="E140" s="348"/>
      <c r="F140" s="231"/>
      <c r="G140" s="239">
        <v>1</v>
      </c>
      <c r="H140" s="131">
        <v>1</v>
      </c>
      <c r="I140" s="252"/>
      <c r="J140" s="376"/>
      <c r="K140" s="123"/>
      <c r="L140" s="376"/>
      <c r="M140" s="542">
        <v>1</v>
      </c>
      <c r="N140" s="357"/>
      <c r="O140" s="357"/>
      <c r="P140" s="226"/>
      <c r="Q140" s="387"/>
      <c r="R140" s="123">
        <f t="shared" si="4"/>
        <v>4</v>
      </c>
    </row>
    <row r="141" spans="1:18" x14ac:dyDescent="0.2">
      <c r="A141" s="64">
        <v>137</v>
      </c>
      <c r="B141" s="9" t="s">
        <v>284</v>
      </c>
      <c r="C141" s="131">
        <v>1</v>
      </c>
      <c r="D141" s="200"/>
      <c r="E141" s="348"/>
      <c r="F141" s="231"/>
      <c r="G141" s="238"/>
      <c r="H141" s="131"/>
      <c r="I141" s="252"/>
      <c r="J141" s="376"/>
      <c r="K141" s="123"/>
      <c r="L141" s="376"/>
      <c r="M141" s="542">
        <v>1</v>
      </c>
      <c r="N141" s="357"/>
      <c r="O141" s="357"/>
      <c r="P141" s="226"/>
      <c r="Q141" s="387"/>
      <c r="R141" s="123">
        <f t="shared" si="4"/>
        <v>2</v>
      </c>
    </row>
    <row r="142" spans="1:18" x14ac:dyDescent="0.2">
      <c r="A142" s="64">
        <v>138</v>
      </c>
      <c r="B142" s="9" t="s">
        <v>287</v>
      </c>
      <c r="C142" s="131">
        <v>1</v>
      </c>
      <c r="D142" s="200"/>
      <c r="E142" s="348"/>
      <c r="F142" s="231"/>
      <c r="G142" s="239">
        <v>1</v>
      </c>
      <c r="H142" s="131"/>
      <c r="I142" s="252"/>
      <c r="J142" s="376"/>
      <c r="K142" s="123"/>
      <c r="L142" s="376"/>
      <c r="M142" s="542"/>
      <c r="N142" s="357"/>
      <c r="O142" s="357"/>
      <c r="P142" s="226"/>
      <c r="Q142" s="387"/>
      <c r="R142" s="123">
        <f t="shared" si="4"/>
        <v>2</v>
      </c>
    </row>
    <row r="143" spans="1:18" x14ac:dyDescent="0.2">
      <c r="A143" s="64">
        <v>139</v>
      </c>
      <c r="B143" s="9" t="s">
        <v>290</v>
      </c>
      <c r="C143" s="131">
        <v>1</v>
      </c>
      <c r="D143" s="200"/>
      <c r="E143" s="348"/>
      <c r="F143" s="231"/>
      <c r="G143" s="238"/>
      <c r="H143" s="131"/>
      <c r="I143" s="252"/>
      <c r="J143" s="376"/>
      <c r="K143" s="123"/>
      <c r="L143" s="376"/>
      <c r="M143" s="542"/>
      <c r="N143" s="357"/>
      <c r="O143" s="357"/>
      <c r="P143" s="226"/>
      <c r="Q143" s="387"/>
      <c r="R143" s="123">
        <f t="shared" si="4"/>
        <v>1</v>
      </c>
    </row>
    <row r="144" spans="1:18" x14ac:dyDescent="0.2">
      <c r="A144" s="65">
        <v>140</v>
      </c>
      <c r="B144" s="90" t="s">
        <v>15</v>
      </c>
      <c r="C144" s="132">
        <v>1</v>
      </c>
      <c r="D144" s="201"/>
      <c r="E144" s="349"/>
      <c r="F144" s="232">
        <v>1</v>
      </c>
      <c r="G144" s="240"/>
      <c r="H144" s="132">
        <v>1</v>
      </c>
      <c r="I144" s="253"/>
      <c r="J144" s="378"/>
      <c r="K144" s="123"/>
      <c r="L144" s="376"/>
      <c r="M144" s="543"/>
      <c r="N144" s="358"/>
      <c r="O144" s="358"/>
      <c r="P144" s="227"/>
      <c r="Q144" s="388"/>
      <c r="R144" s="124">
        <f t="shared" si="4"/>
        <v>3</v>
      </c>
    </row>
    <row r="145" spans="1:18" x14ac:dyDescent="0.2">
      <c r="A145" s="64">
        <v>141</v>
      </c>
      <c r="B145" s="9" t="s">
        <v>293</v>
      </c>
      <c r="C145" s="131">
        <v>1</v>
      </c>
      <c r="D145" s="200">
        <v>1</v>
      </c>
      <c r="E145" s="348"/>
      <c r="F145" s="231"/>
      <c r="G145" s="238"/>
      <c r="H145" s="131"/>
      <c r="I145" s="252"/>
      <c r="J145" s="376"/>
      <c r="K145" s="122"/>
      <c r="L145" s="390"/>
      <c r="M145" s="541">
        <v>1</v>
      </c>
      <c r="N145" s="357"/>
      <c r="O145" s="357"/>
      <c r="P145" s="226"/>
      <c r="Q145" s="387"/>
      <c r="R145" s="123">
        <f t="shared" si="4"/>
        <v>3</v>
      </c>
    </row>
    <row r="146" spans="1:18" x14ac:dyDescent="0.2">
      <c r="A146" s="64">
        <v>142</v>
      </c>
      <c r="B146" s="9" t="s">
        <v>296</v>
      </c>
      <c r="C146" s="131">
        <v>1</v>
      </c>
      <c r="D146" s="200"/>
      <c r="E146" s="348"/>
      <c r="F146" s="231"/>
      <c r="G146" s="238"/>
      <c r="H146" s="131"/>
      <c r="I146" s="252"/>
      <c r="J146" s="376"/>
      <c r="K146" s="123"/>
      <c r="L146" s="376"/>
      <c r="M146" s="542">
        <v>1</v>
      </c>
      <c r="N146" s="357"/>
      <c r="O146" s="357"/>
      <c r="P146" s="226"/>
      <c r="Q146" s="387"/>
      <c r="R146" s="123">
        <f t="shared" si="4"/>
        <v>2</v>
      </c>
    </row>
    <row r="147" spans="1:18" x14ac:dyDescent="0.2">
      <c r="A147" s="64">
        <v>143</v>
      </c>
      <c r="B147" s="9" t="s">
        <v>299</v>
      </c>
      <c r="C147" s="131">
        <v>1</v>
      </c>
      <c r="D147" s="200"/>
      <c r="E147" s="348"/>
      <c r="F147" s="231"/>
      <c r="G147" s="238"/>
      <c r="H147" s="131">
        <v>1</v>
      </c>
      <c r="I147" s="252">
        <v>1</v>
      </c>
      <c r="J147" s="376"/>
      <c r="K147" s="123"/>
      <c r="L147" s="376"/>
      <c r="M147" s="542">
        <v>1</v>
      </c>
      <c r="N147" s="357"/>
      <c r="O147" s="357"/>
      <c r="P147" s="226"/>
      <c r="Q147" s="387"/>
      <c r="R147" s="123">
        <f t="shared" si="4"/>
        <v>4</v>
      </c>
    </row>
    <row r="148" spans="1:18" x14ac:dyDescent="0.2">
      <c r="A148" s="64">
        <v>144</v>
      </c>
      <c r="B148" s="9" t="s">
        <v>302</v>
      </c>
      <c r="C148" s="131"/>
      <c r="D148" s="200"/>
      <c r="E148" s="348"/>
      <c r="F148" s="231"/>
      <c r="G148" s="238"/>
      <c r="H148" s="131"/>
      <c r="I148" s="252">
        <v>1</v>
      </c>
      <c r="J148" s="376"/>
      <c r="K148" s="123"/>
      <c r="L148" s="376"/>
      <c r="M148" s="542">
        <v>1</v>
      </c>
      <c r="N148" s="357"/>
      <c r="O148" s="357"/>
      <c r="P148" s="226"/>
      <c r="Q148" s="387"/>
      <c r="R148" s="123">
        <f t="shared" si="4"/>
        <v>2</v>
      </c>
    </row>
    <row r="149" spans="1:18" x14ac:dyDescent="0.2">
      <c r="A149" s="64">
        <v>145</v>
      </c>
      <c r="B149" s="9" t="s">
        <v>302</v>
      </c>
      <c r="C149" s="131"/>
      <c r="D149" s="200">
        <v>1</v>
      </c>
      <c r="E149" s="348"/>
      <c r="F149" s="231"/>
      <c r="G149" s="238"/>
      <c r="H149" s="131"/>
      <c r="I149" s="252"/>
      <c r="J149" s="376"/>
      <c r="K149" s="123"/>
      <c r="L149" s="376"/>
      <c r="M149" s="542"/>
      <c r="N149" s="357"/>
      <c r="O149" s="357"/>
      <c r="P149" s="226"/>
      <c r="Q149" s="387"/>
      <c r="R149" s="123">
        <f t="shared" si="4"/>
        <v>1</v>
      </c>
    </row>
    <row r="150" spans="1:18" x14ac:dyDescent="0.2">
      <c r="A150" s="64">
        <v>146</v>
      </c>
      <c r="B150" s="9" t="s">
        <v>306</v>
      </c>
      <c r="C150" s="131"/>
      <c r="D150" s="200"/>
      <c r="E150" s="348"/>
      <c r="F150" s="231"/>
      <c r="G150" s="238"/>
      <c r="H150" s="131"/>
      <c r="I150" s="252"/>
      <c r="J150" s="376"/>
      <c r="K150" s="123"/>
      <c r="L150" s="376"/>
      <c r="M150" s="542"/>
      <c r="N150" s="357"/>
      <c r="O150" s="357"/>
      <c r="P150" s="226"/>
      <c r="Q150" s="387"/>
      <c r="R150" s="123">
        <f t="shared" si="4"/>
        <v>0</v>
      </c>
    </row>
    <row r="151" spans="1:18" x14ac:dyDescent="0.2">
      <c r="A151" s="64">
        <v>147</v>
      </c>
      <c r="B151" s="9" t="s">
        <v>309</v>
      </c>
      <c r="C151" s="131">
        <v>1</v>
      </c>
      <c r="D151" s="200"/>
      <c r="E151" s="348"/>
      <c r="F151" s="231"/>
      <c r="G151" s="238"/>
      <c r="H151" s="131">
        <v>1</v>
      </c>
      <c r="I151" s="252"/>
      <c r="J151" s="376"/>
      <c r="K151" s="123">
        <v>1</v>
      </c>
      <c r="L151" s="376"/>
      <c r="M151" s="542"/>
      <c r="N151" s="357"/>
      <c r="O151" s="357"/>
      <c r="P151" s="226"/>
      <c r="Q151" s="387"/>
      <c r="R151" s="123">
        <f t="shared" si="4"/>
        <v>3</v>
      </c>
    </row>
    <row r="152" spans="1:18" x14ac:dyDescent="0.2">
      <c r="A152" s="64">
        <v>148</v>
      </c>
      <c r="B152" s="9" t="s">
        <v>312</v>
      </c>
      <c r="C152" s="131">
        <v>1</v>
      </c>
      <c r="D152" s="200"/>
      <c r="E152" s="348">
        <v>1</v>
      </c>
      <c r="F152" s="231"/>
      <c r="G152" s="238"/>
      <c r="H152" s="131">
        <v>1</v>
      </c>
      <c r="I152" s="252">
        <v>1</v>
      </c>
      <c r="J152" s="376"/>
      <c r="K152" s="123"/>
      <c r="L152" s="376"/>
      <c r="M152" s="542"/>
      <c r="N152" s="357"/>
      <c r="O152" s="357"/>
      <c r="P152" s="226"/>
      <c r="Q152" s="387"/>
      <c r="R152" s="123">
        <f t="shared" si="4"/>
        <v>4</v>
      </c>
    </row>
    <row r="153" spans="1:18" x14ac:dyDescent="0.2">
      <c r="A153" s="64">
        <v>149</v>
      </c>
      <c r="B153" s="9" t="s">
        <v>315</v>
      </c>
      <c r="C153" s="131" t="s">
        <v>345</v>
      </c>
      <c r="D153" s="200"/>
      <c r="E153" s="348"/>
      <c r="F153" s="231"/>
      <c r="G153" s="238"/>
      <c r="H153" s="131"/>
      <c r="I153" s="252">
        <v>1</v>
      </c>
      <c r="J153" s="376"/>
      <c r="K153" s="123"/>
      <c r="L153" s="376"/>
      <c r="M153" s="542"/>
      <c r="N153" s="357"/>
      <c r="O153" s="357"/>
      <c r="P153" s="226"/>
      <c r="Q153" s="387"/>
      <c r="R153" s="123">
        <f t="shared" si="4"/>
        <v>1</v>
      </c>
    </row>
    <row r="154" spans="1:18" x14ac:dyDescent="0.2">
      <c r="A154" s="64">
        <v>150</v>
      </c>
      <c r="B154" s="9" t="s">
        <v>318</v>
      </c>
      <c r="C154" s="131">
        <v>1</v>
      </c>
      <c r="D154" s="200"/>
      <c r="E154" s="348">
        <v>1</v>
      </c>
      <c r="F154" s="231"/>
      <c r="G154" s="238"/>
      <c r="H154" s="131"/>
      <c r="I154" s="252"/>
      <c r="J154" s="376"/>
      <c r="K154" s="124"/>
      <c r="L154" s="378"/>
      <c r="M154" s="543"/>
      <c r="N154" s="357"/>
      <c r="O154" s="357"/>
      <c r="P154" s="226"/>
      <c r="Q154" s="387">
        <v>1</v>
      </c>
      <c r="R154" s="123">
        <f t="shared" si="4"/>
        <v>3</v>
      </c>
    </row>
    <row r="155" spans="1:18" x14ac:dyDescent="0.2">
      <c r="A155" s="74">
        <v>151</v>
      </c>
      <c r="B155" s="117" t="s">
        <v>321</v>
      </c>
      <c r="C155" s="130" t="s">
        <v>345</v>
      </c>
      <c r="D155" s="199"/>
      <c r="E155" s="389"/>
      <c r="F155" s="230"/>
      <c r="G155" s="237"/>
      <c r="H155" s="130"/>
      <c r="I155" s="251"/>
      <c r="J155" s="390"/>
      <c r="K155" s="123"/>
      <c r="L155" s="376"/>
      <c r="M155" s="541">
        <v>1</v>
      </c>
      <c r="N155" s="356"/>
      <c r="O155" s="356"/>
      <c r="P155" s="225"/>
      <c r="Q155" s="391"/>
      <c r="R155" s="122">
        <f t="shared" si="4"/>
        <v>1</v>
      </c>
    </row>
    <row r="156" spans="1:18" x14ac:dyDescent="0.2">
      <c r="A156" s="64">
        <v>152</v>
      </c>
      <c r="B156" s="29" t="s">
        <v>323</v>
      </c>
      <c r="C156" s="131"/>
      <c r="D156" s="200"/>
      <c r="E156" s="348"/>
      <c r="F156" s="231"/>
      <c r="G156" s="238"/>
      <c r="H156" s="131"/>
      <c r="I156" s="252"/>
      <c r="J156" s="376"/>
      <c r="K156" s="123"/>
      <c r="L156" s="376"/>
      <c r="M156" s="542"/>
      <c r="N156" s="357"/>
      <c r="O156" s="357"/>
      <c r="P156" s="226"/>
      <c r="Q156" s="387"/>
      <c r="R156" s="123">
        <f t="shared" si="4"/>
        <v>0</v>
      </c>
    </row>
    <row r="157" spans="1:18" x14ac:dyDescent="0.2">
      <c r="A157" s="64">
        <v>153</v>
      </c>
      <c r="B157" s="29" t="s">
        <v>326</v>
      </c>
      <c r="C157" s="131">
        <v>1</v>
      </c>
      <c r="D157" s="200"/>
      <c r="E157" s="348">
        <v>1</v>
      </c>
      <c r="F157" s="231"/>
      <c r="G157" s="239">
        <v>1</v>
      </c>
      <c r="H157" s="131">
        <v>1</v>
      </c>
      <c r="I157" s="252"/>
      <c r="J157" s="376"/>
      <c r="K157" s="123">
        <v>1</v>
      </c>
      <c r="L157" s="376"/>
      <c r="M157" s="542"/>
      <c r="N157" s="357"/>
      <c r="O157" s="357"/>
      <c r="P157" s="226"/>
      <c r="Q157" s="387">
        <v>1</v>
      </c>
      <c r="R157" s="123">
        <f t="shared" si="4"/>
        <v>6</v>
      </c>
    </row>
    <row r="158" spans="1:18" x14ac:dyDescent="0.2">
      <c r="A158" s="64">
        <v>154</v>
      </c>
      <c r="B158" s="29" t="s">
        <v>329</v>
      </c>
      <c r="C158" s="131">
        <v>1</v>
      </c>
      <c r="D158" s="200"/>
      <c r="E158" s="348"/>
      <c r="F158" s="231"/>
      <c r="G158" s="238"/>
      <c r="H158" s="131"/>
      <c r="I158" s="252"/>
      <c r="J158" s="376"/>
      <c r="K158" s="123"/>
      <c r="L158" s="376"/>
      <c r="M158" s="542">
        <v>1</v>
      </c>
      <c r="N158" s="357"/>
      <c r="O158" s="357"/>
      <c r="P158" s="226"/>
      <c r="Q158" s="387"/>
      <c r="R158" s="123">
        <f t="shared" si="4"/>
        <v>2</v>
      </c>
    </row>
    <row r="159" spans="1:18" x14ac:dyDescent="0.2">
      <c r="A159" s="64">
        <v>155</v>
      </c>
      <c r="B159" s="9" t="s">
        <v>332</v>
      </c>
      <c r="C159" s="131">
        <v>1</v>
      </c>
      <c r="D159" s="200"/>
      <c r="E159" s="348"/>
      <c r="F159" s="231"/>
      <c r="G159" s="238"/>
      <c r="H159" s="131"/>
      <c r="I159" s="252">
        <v>1</v>
      </c>
      <c r="J159" s="376"/>
      <c r="K159" s="123"/>
      <c r="L159" s="376"/>
      <c r="M159" s="542">
        <v>1</v>
      </c>
      <c r="N159" s="357"/>
      <c r="O159" s="357"/>
      <c r="P159" s="226"/>
      <c r="Q159" s="387"/>
      <c r="R159" s="123">
        <f t="shared" si="4"/>
        <v>3</v>
      </c>
    </row>
    <row r="160" spans="1:18" x14ac:dyDescent="0.2">
      <c r="A160" s="64">
        <v>156</v>
      </c>
      <c r="B160" s="9" t="s">
        <v>335</v>
      </c>
      <c r="C160" s="131">
        <v>1</v>
      </c>
      <c r="D160" s="200"/>
      <c r="E160" s="348"/>
      <c r="F160" s="231"/>
      <c r="G160" s="238"/>
      <c r="H160" s="131"/>
      <c r="I160" s="252"/>
      <c r="J160" s="376"/>
      <c r="K160" s="123"/>
      <c r="L160" s="376"/>
      <c r="M160" s="542">
        <v>1</v>
      </c>
      <c r="N160" s="357"/>
      <c r="O160" s="357"/>
      <c r="P160" s="226"/>
      <c r="Q160" s="387"/>
      <c r="R160" s="123">
        <f t="shared" si="4"/>
        <v>2</v>
      </c>
    </row>
    <row r="161" spans="1:18" x14ac:dyDescent="0.2">
      <c r="A161" s="64">
        <v>157</v>
      </c>
      <c r="B161" s="9" t="s">
        <v>336</v>
      </c>
      <c r="C161" s="131">
        <v>1</v>
      </c>
      <c r="D161" s="200"/>
      <c r="E161" s="348">
        <v>1</v>
      </c>
      <c r="F161" s="231"/>
      <c r="G161" s="239">
        <v>1</v>
      </c>
      <c r="H161" s="131">
        <v>1</v>
      </c>
      <c r="I161" s="252">
        <v>1</v>
      </c>
      <c r="J161" s="376"/>
      <c r="K161" s="123"/>
      <c r="L161" s="376"/>
      <c r="M161" s="542"/>
      <c r="N161" s="357"/>
      <c r="O161" s="357"/>
      <c r="P161" s="226"/>
      <c r="Q161" s="387"/>
      <c r="R161" s="123">
        <f t="shared" si="4"/>
        <v>5</v>
      </c>
    </row>
    <row r="162" spans="1:18" x14ac:dyDescent="0.2">
      <c r="A162" s="64">
        <v>158</v>
      </c>
      <c r="B162" s="9" t="s">
        <v>337</v>
      </c>
      <c r="C162" s="131">
        <v>1</v>
      </c>
      <c r="D162" s="200">
        <v>1</v>
      </c>
      <c r="E162" s="348"/>
      <c r="F162" s="231"/>
      <c r="G162" s="238"/>
      <c r="H162" s="131">
        <v>1</v>
      </c>
      <c r="I162" s="252">
        <v>1</v>
      </c>
      <c r="J162" s="376"/>
      <c r="K162" s="123"/>
      <c r="L162" s="376"/>
      <c r="M162" s="542"/>
      <c r="N162" s="357"/>
      <c r="O162" s="357"/>
      <c r="P162" s="226"/>
      <c r="Q162" s="387"/>
      <c r="R162" s="123">
        <f t="shared" si="4"/>
        <v>4</v>
      </c>
    </row>
    <row r="163" spans="1:18" x14ac:dyDescent="0.2">
      <c r="A163" s="64">
        <v>159</v>
      </c>
      <c r="B163" s="26" t="s">
        <v>338</v>
      </c>
      <c r="C163" s="131">
        <v>1</v>
      </c>
      <c r="D163" s="200"/>
      <c r="E163" s="348"/>
      <c r="F163" s="231"/>
      <c r="G163" s="238"/>
      <c r="H163" s="131"/>
      <c r="I163" s="252"/>
      <c r="J163" s="376"/>
      <c r="K163" s="123"/>
      <c r="L163" s="376"/>
      <c r="M163" s="542"/>
      <c r="N163" s="357"/>
      <c r="O163" s="357"/>
      <c r="P163" s="226"/>
      <c r="Q163" s="387"/>
      <c r="R163" s="123">
        <f t="shared" si="4"/>
        <v>1</v>
      </c>
    </row>
    <row r="164" spans="1:18" x14ac:dyDescent="0.2">
      <c r="A164" s="65">
        <v>160</v>
      </c>
      <c r="B164" s="33" t="s">
        <v>341</v>
      </c>
      <c r="C164" s="132">
        <v>1</v>
      </c>
      <c r="D164" s="201"/>
      <c r="E164" s="349">
        <v>1</v>
      </c>
      <c r="F164" s="232"/>
      <c r="G164" s="240"/>
      <c r="H164" s="132"/>
      <c r="I164" s="253"/>
      <c r="J164" s="378"/>
      <c r="K164" s="124"/>
      <c r="L164" s="378">
        <v>1</v>
      </c>
      <c r="M164" s="543"/>
      <c r="N164" s="358"/>
      <c r="O164" s="358"/>
      <c r="P164" s="227"/>
      <c r="Q164" s="388"/>
      <c r="R164" s="124">
        <f t="shared" si="4"/>
        <v>3</v>
      </c>
    </row>
    <row r="165" spans="1:18" s="121" customFormat="1" x14ac:dyDescent="0.2">
      <c r="B165" s="515" t="s">
        <v>689</v>
      </c>
      <c r="C165" s="147">
        <f>SUM(C5:C164)</f>
        <v>126</v>
      </c>
      <c r="D165" s="147">
        <f t="shared" ref="D165:R165" si="5">SUM(D5:D164)</f>
        <v>16</v>
      </c>
      <c r="E165" s="147">
        <f t="shared" si="5"/>
        <v>37</v>
      </c>
      <c r="F165" s="147">
        <f t="shared" si="5"/>
        <v>10</v>
      </c>
      <c r="G165" s="147">
        <f t="shared" si="5"/>
        <v>12</v>
      </c>
      <c r="H165" s="147">
        <f t="shared" si="5"/>
        <v>44</v>
      </c>
      <c r="I165" s="147">
        <f t="shared" si="5"/>
        <v>20</v>
      </c>
      <c r="J165" s="147">
        <f t="shared" si="5"/>
        <v>21</v>
      </c>
      <c r="K165" s="147">
        <f t="shared" si="5"/>
        <v>6</v>
      </c>
      <c r="L165" s="147">
        <f>SUM(L5:L164)</f>
        <v>5</v>
      </c>
      <c r="M165" s="147">
        <f t="shared" si="5"/>
        <v>59</v>
      </c>
      <c r="N165" s="147">
        <f t="shared" si="5"/>
        <v>10</v>
      </c>
      <c r="O165" s="147">
        <f t="shared" si="5"/>
        <v>14</v>
      </c>
      <c r="P165" s="147">
        <f t="shared" si="5"/>
        <v>22</v>
      </c>
      <c r="Q165" s="147">
        <f t="shared" si="5"/>
        <v>26</v>
      </c>
      <c r="R165" s="147">
        <f t="shared" si="5"/>
        <v>428</v>
      </c>
    </row>
  </sheetData>
  <conditionalFormatting sqref="A72 A18 A8:A11 A16 A22 A28 A34 A40 A13:A14 A20 A26 A32 A38 A46 A58 A64 A70 A76 A82 A44 A50:A52 A56 A62 A68 A74 A80 A90 A98 A102 A84:A86 A88 A92:A94 A96 A100 A104:A105 A109 A107 A114 A111:A112 A116:A124 A126 A128 A130 A132:A138 A140:A164">
    <cfRule type="cellIs" dxfId="7" priority="1" stopIfTrue="1" operator="greaterThan">
      <formula>991194</formula>
    </cfRule>
  </conditionalFormatting>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65"/>
  <sheetViews>
    <sheetView workbookViewId="0">
      <pane xSplit="2" ySplit="4" topLeftCell="C5" activePane="bottomRight" state="frozen"/>
      <selection pane="topRight" activeCell="C1" sqref="C1"/>
      <selection pane="bottomLeft" activeCell="A5" sqref="A5"/>
      <selection pane="bottomRight" activeCell="F168" sqref="F168"/>
    </sheetView>
  </sheetViews>
  <sheetFormatPr defaultRowHeight="12" x14ac:dyDescent="0.2"/>
  <cols>
    <col min="1" max="1" width="9.140625" style="10"/>
    <col min="2" max="2" width="40.85546875" style="10" customWidth="1"/>
    <col min="3" max="3" width="5.140625" style="14" customWidth="1"/>
    <col min="4" max="4" width="5.140625" style="10" customWidth="1"/>
    <col min="5" max="5" width="5.140625" style="14" customWidth="1"/>
    <col min="6" max="46" width="5.140625" style="10" customWidth="1"/>
    <col min="47" max="48" width="11.28515625" style="10" customWidth="1"/>
    <col min="49" max="49" width="8.42578125" style="10" customWidth="1"/>
    <col min="50" max="63" width="5.140625" style="10" customWidth="1"/>
    <col min="64" max="16384" width="9.140625" style="10"/>
  </cols>
  <sheetData>
    <row r="1" spans="1:63" x14ac:dyDescent="0.2">
      <c r="A1" s="15" t="s">
        <v>343</v>
      </c>
      <c r="C1" s="249" t="s">
        <v>486</v>
      </c>
      <c r="AW1" s="121" t="s">
        <v>351</v>
      </c>
    </row>
    <row r="2" spans="1:63" x14ac:dyDescent="0.2">
      <c r="AQ2" s="121" t="s">
        <v>655</v>
      </c>
    </row>
    <row r="3" spans="1:63" s="121" customFormat="1" x14ac:dyDescent="0.2">
      <c r="C3" s="520" t="s">
        <v>384</v>
      </c>
      <c r="D3" s="521"/>
      <c r="E3" s="520" t="s">
        <v>749</v>
      </c>
      <c r="F3" s="521"/>
      <c r="G3" s="520" t="s">
        <v>344</v>
      </c>
      <c r="H3" s="521"/>
      <c r="I3" s="520" t="s">
        <v>390</v>
      </c>
      <c r="J3" s="521"/>
      <c r="K3" s="522" t="s">
        <v>672</v>
      </c>
      <c r="L3" s="522"/>
      <c r="M3" s="520" t="s">
        <v>522</v>
      </c>
      <c r="N3" s="521"/>
      <c r="O3" s="522" t="s">
        <v>513</v>
      </c>
      <c r="P3" s="521"/>
      <c r="Q3" s="520" t="s">
        <v>496</v>
      </c>
      <c r="R3" s="521"/>
      <c r="S3" s="520" t="s">
        <v>399</v>
      </c>
      <c r="T3" s="521"/>
      <c r="U3" s="520" t="s">
        <v>405</v>
      </c>
      <c r="V3" s="521"/>
      <c r="W3" s="520" t="s">
        <v>412</v>
      </c>
      <c r="X3" s="521"/>
      <c r="Y3" s="522" t="s">
        <v>417</v>
      </c>
      <c r="Z3" s="522"/>
      <c r="AA3" s="520" t="s">
        <v>531</v>
      </c>
      <c r="AB3" s="521"/>
      <c r="AC3" s="520" t="s">
        <v>580</v>
      </c>
      <c r="AD3" s="521"/>
      <c r="AE3" s="520" t="s">
        <v>612</v>
      </c>
      <c r="AF3" s="521"/>
      <c r="AG3" s="520" t="s">
        <v>430</v>
      </c>
      <c r="AH3" s="521"/>
      <c r="AI3" s="520" t="s">
        <v>736</v>
      </c>
      <c r="AJ3" s="521"/>
      <c r="AK3" s="520" t="s">
        <v>769</v>
      </c>
      <c r="AL3" s="521"/>
      <c r="AM3" s="522" t="s">
        <v>438</v>
      </c>
      <c r="AN3" s="522"/>
      <c r="AO3" s="520" t="s">
        <v>456</v>
      </c>
      <c r="AP3" s="521"/>
      <c r="AQ3" s="520" t="s">
        <v>461</v>
      </c>
      <c r="AR3" s="521"/>
      <c r="AS3" s="520" t="s">
        <v>851</v>
      </c>
      <c r="AT3" s="521"/>
      <c r="AU3" s="194"/>
      <c r="AX3" s="520" t="s">
        <v>344</v>
      </c>
      <c r="AY3" s="521"/>
      <c r="AZ3" s="520" t="s">
        <v>412</v>
      </c>
      <c r="BA3" s="521"/>
      <c r="BB3" s="520" t="s">
        <v>417</v>
      </c>
      <c r="BC3" s="521"/>
      <c r="BD3" s="520" t="s">
        <v>580</v>
      </c>
      <c r="BE3" s="521"/>
      <c r="BF3" s="520" t="s">
        <v>422</v>
      </c>
      <c r="BG3" s="521"/>
      <c r="BH3" s="520" t="s">
        <v>456</v>
      </c>
      <c r="BI3" s="521"/>
      <c r="BJ3" s="520" t="s">
        <v>762</v>
      </c>
      <c r="BK3" s="521"/>
    </row>
    <row r="4" spans="1:63" x14ac:dyDescent="0.2">
      <c r="A4" s="63" t="s">
        <v>2</v>
      </c>
      <c r="B4" s="17" t="s">
        <v>3</v>
      </c>
      <c r="C4" s="135" t="s">
        <v>346</v>
      </c>
      <c r="D4" s="136" t="s">
        <v>347</v>
      </c>
      <c r="E4" s="135" t="s">
        <v>346</v>
      </c>
      <c r="F4" s="136" t="s">
        <v>347</v>
      </c>
      <c r="G4" s="135" t="s">
        <v>346</v>
      </c>
      <c r="H4" s="136" t="s">
        <v>347</v>
      </c>
      <c r="I4" s="127" t="s">
        <v>346</v>
      </c>
      <c r="J4" s="128" t="s">
        <v>347</v>
      </c>
      <c r="K4" s="127" t="s">
        <v>346</v>
      </c>
      <c r="L4" s="128" t="s">
        <v>347</v>
      </c>
      <c r="M4" s="135" t="s">
        <v>346</v>
      </c>
      <c r="N4" s="136" t="s">
        <v>347</v>
      </c>
      <c r="O4" s="236" t="s">
        <v>346</v>
      </c>
      <c r="P4" s="128" t="s">
        <v>347</v>
      </c>
      <c r="Q4" s="127" t="s">
        <v>346</v>
      </c>
      <c r="R4" s="128" t="s">
        <v>347</v>
      </c>
      <c r="S4" s="127" t="s">
        <v>346</v>
      </c>
      <c r="T4" s="128" t="s">
        <v>347</v>
      </c>
      <c r="U4" s="135" t="s">
        <v>346</v>
      </c>
      <c r="V4" s="136" t="s">
        <v>347</v>
      </c>
      <c r="W4" s="135" t="s">
        <v>346</v>
      </c>
      <c r="X4" s="136" t="s">
        <v>347</v>
      </c>
      <c r="Y4" s="236" t="s">
        <v>346</v>
      </c>
      <c r="Z4" s="128" t="s">
        <v>347</v>
      </c>
      <c r="AA4" s="127" t="s">
        <v>346</v>
      </c>
      <c r="AB4" s="128" t="s">
        <v>347</v>
      </c>
      <c r="AC4" s="127" t="s">
        <v>346</v>
      </c>
      <c r="AD4" s="128" t="s">
        <v>347</v>
      </c>
      <c r="AE4" s="135" t="s">
        <v>346</v>
      </c>
      <c r="AF4" s="136" t="s">
        <v>347</v>
      </c>
      <c r="AG4" s="127" t="s">
        <v>346</v>
      </c>
      <c r="AH4" s="128" t="s">
        <v>347</v>
      </c>
      <c r="AI4" s="135" t="s">
        <v>346</v>
      </c>
      <c r="AJ4" s="136" t="s">
        <v>347</v>
      </c>
      <c r="AK4" s="530" t="s">
        <v>346</v>
      </c>
      <c r="AL4" s="136" t="s">
        <v>347</v>
      </c>
      <c r="AM4" s="236" t="s">
        <v>346</v>
      </c>
      <c r="AN4" s="257" t="s">
        <v>347</v>
      </c>
      <c r="AO4" s="135" t="s">
        <v>346</v>
      </c>
      <c r="AP4" s="136" t="s">
        <v>347</v>
      </c>
      <c r="AQ4" s="135" t="s">
        <v>346</v>
      </c>
      <c r="AR4" s="136" t="s">
        <v>347</v>
      </c>
      <c r="AS4" s="127" t="s">
        <v>346</v>
      </c>
      <c r="AT4" s="128" t="s">
        <v>347</v>
      </c>
      <c r="AU4" s="210"/>
      <c r="AW4" s="63" t="s">
        <v>2</v>
      </c>
      <c r="AX4" s="127" t="s">
        <v>352</v>
      </c>
      <c r="AY4" s="128" t="s">
        <v>347</v>
      </c>
      <c r="AZ4" s="135" t="s">
        <v>352</v>
      </c>
      <c r="BA4" s="136" t="s">
        <v>347</v>
      </c>
      <c r="BB4" s="135" t="s">
        <v>352</v>
      </c>
      <c r="BC4" s="136" t="s">
        <v>347</v>
      </c>
      <c r="BD4" s="135" t="s">
        <v>352</v>
      </c>
      <c r="BE4" s="136" t="s">
        <v>347</v>
      </c>
      <c r="BF4" s="127" t="s">
        <v>352</v>
      </c>
      <c r="BG4" s="128" t="s">
        <v>347</v>
      </c>
      <c r="BH4" s="135" t="s">
        <v>352</v>
      </c>
      <c r="BI4" s="136" t="s">
        <v>347</v>
      </c>
      <c r="BJ4" s="135" t="s">
        <v>352</v>
      </c>
      <c r="BK4" s="136" t="s">
        <v>347</v>
      </c>
    </row>
    <row r="5" spans="1:63" x14ac:dyDescent="0.2">
      <c r="A5" s="64">
        <v>1</v>
      </c>
      <c r="B5" s="1" t="s">
        <v>10</v>
      </c>
      <c r="C5" s="458">
        <v>130</v>
      </c>
      <c r="D5" s="184">
        <f>RANK(C5,C$5:C$164,0)</f>
        <v>42</v>
      </c>
      <c r="E5" s="458">
        <v>121</v>
      </c>
      <c r="F5" s="137">
        <f>RANK(E5,E$5:E$164,0)</f>
        <v>109</v>
      </c>
      <c r="G5" s="130">
        <v>139</v>
      </c>
      <c r="H5" s="184">
        <f>RANK(G5,G$5:G$164,0)</f>
        <v>51</v>
      </c>
      <c r="I5" s="130">
        <v>126</v>
      </c>
      <c r="J5" s="184">
        <f>RANK(I5,I$5:I$164,0)</f>
        <v>5</v>
      </c>
      <c r="K5" s="350">
        <v>142</v>
      </c>
      <c r="L5" s="137">
        <f>RANK(K5,K$5:K$164,0)</f>
        <v>12</v>
      </c>
      <c r="M5" s="225">
        <v>141</v>
      </c>
      <c r="N5" s="137">
        <f>RANK(M5,M$5:M$164,0)</f>
        <v>17</v>
      </c>
      <c r="O5" s="222">
        <v>140</v>
      </c>
      <c r="P5" s="137">
        <f>RANK(O5,O$5:O$164,0)</f>
        <v>31</v>
      </c>
      <c r="Q5" s="73">
        <v>133</v>
      </c>
      <c r="R5" s="184">
        <f>RANK(Q5,Q$5:Q$164,0)</f>
        <v>25</v>
      </c>
      <c r="S5" s="130">
        <v>143</v>
      </c>
      <c r="T5" s="137">
        <f>RANK(S5,S$5:S$164,0)</f>
        <v>12</v>
      </c>
      <c r="U5" s="130">
        <v>136</v>
      </c>
      <c r="V5" s="184">
        <f>RANK(U5,U$5:U$164,0)</f>
        <v>94</v>
      </c>
      <c r="W5" s="280">
        <v>123</v>
      </c>
      <c r="X5" s="137">
        <f>RANK(W5,W$5:W$164,0)</f>
        <v>13</v>
      </c>
      <c r="Y5" s="258">
        <v>125</v>
      </c>
      <c r="Z5" s="137">
        <f>RANK(Y5,Y$5:Y$164,0)</f>
        <v>12</v>
      </c>
      <c r="AA5" s="251">
        <v>138</v>
      </c>
      <c r="AB5" s="184">
        <f>RANK(AA5,AA$5:AA$164,0)</f>
        <v>37</v>
      </c>
      <c r="AC5" s="273">
        <v>133</v>
      </c>
      <c r="AD5" s="137">
        <f>RANK(AC5,AC$5:AC$164,0)</f>
        <v>25</v>
      </c>
      <c r="AE5" s="73">
        <v>147</v>
      </c>
      <c r="AF5" s="184">
        <f>RANK(AE5,AE$5:AE$164,0)</f>
        <v>54</v>
      </c>
      <c r="AG5" s="315">
        <v>148</v>
      </c>
      <c r="AH5" s="184">
        <f>RANK(AG5,AG$5:AG$164,0)</f>
        <v>8</v>
      </c>
      <c r="AI5" s="130">
        <v>118</v>
      </c>
      <c r="AJ5" s="137">
        <f>RANK(AI5,AI$5:AI$164,0)</f>
        <v>23</v>
      </c>
      <c r="AK5" s="244">
        <v>105</v>
      </c>
      <c r="AL5" s="381">
        <f>RANK(AK5,AK$5:AK$164,0)</f>
        <v>20</v>
      </c>
      <c r="AM5" s="400">
        <v>143</v>
      </c>
      <c r="AN5" s="184">
        <f>RANK(AM5,AM$5:AM$164,0)</f>
        <v>57</v>
      </c>
      <c r="AO5" s="379">
        <v>114</v>
      </c>
      <c r="AP5" s="381">
        <f>RANK(AO5,AO$5:AO$164,0)</f>
        <v>6</v>
      </c>
      <c r="AQ5" s="331">
        <v>160</v>
      </c>
      <c r="AR5" s="184">
        <f>RANK(AQ5,AQ$5:AQ$164,0)</f>
        <v>26</v>
      </c>
      <c r="AS5" s="241">
        <f t="shared" ref="AS5:AS36" si="0">AVERAGE(C5,E5,G5,I5,K5,M5,O5,Q5,S5,U5,W5,Y5,AA5,AC5,AE5,AI5,AM5,AO5,AK5)</f>
        <v>131.42105263157896</v>
      </c>
      <c r="AT5" s="137">
        <f>RANK(AS5,AS$5:AS$164,0)</f>
        <v>19</v>
      </c>
      <c r="AU5" s="185"/>
      <c r="AW5" s="68">
        <v>1</v>
      </c>
      <c r="AX5" s="130">
        <v>182</v>
      </c>
      <c r="AY5" s="137">
        <f>RANK(AX5,AX$5:AX$164,0)</f>
        <v>103</v>
      </c>
      <c r="AZ5" s="280">
        <v>154</v>
      </c>
      <c r="BA5" s="137">
        <f>RANK(AZ5,AZ$5:AZ$164,0)</f>
        <v>86</v>
      </c>
      <c r="BB5" s="251">
        <v>155</v>
      </c>
      <c r="BC5" s="137">
        <f>RANK(BB5,BB$5:BB$164,0)</f>
        <v>116</v>
      </c>
      <c r="BD5" s="251">
        <v>169</v>
      </c>
      <c r="BE5" s="184">
        <f>RANK(BD5,BD$5:BD$164,0)</f>
        <v>151</v>
      </c>
      <c r="BF5" s="311">
        <v>178</v>
      </c>
      <c r="BG5" s="184">
        <f>RANK(BF5,BF$5:BF$164,0)</f>
        <v>24</v>
      </c>
      <c r="BH5" s="379">
        <v>151</v>
      </c>
      <c r="BI5" s="137">
        <f>RANK(BH5,BH$5:BH$164,0)</f>
        <v>1</v>
      </c>
      <c r="BJ5" s="216">
        <f t="shared" ref="BJ5:BJ36" si="1">AVERAGE(AX5,AZ5,BB5,BD5,BF5,BH5)</f>
        <v>164.83333333333334</v>
      </c>
      <c r="BK5" s="137">
        <f>RANK(BJ5,BJ$5:BJ$164,0)</f>
        <v>92</v>
      </c>
    </row>
    <row r="6" spans="1:63" x14ac:dyDescent="0.2">
      <c r="A6" s="64">
        <v>2</v>
      </c>
      <c r="B6" s="1" t="s">
        <v>13</v>
      </c>
      <c r="C6" s="459">
        <v>125</v>
      </c>
      <c r="D6" s="185">
        <f t="shared" ref="D6:H69" si="2">RANK(C6,C$5:C$164,0)</f>
        <v>146</v>
      </c>
      <c r="E6" s="459">
        <v>119</v>
      </c>
      <c r="F6" s="138">
        <f t="shared" si="2"/>
        <v>140</v>
      </c>
      <c r="G6" s="131">
        <v>133</v>
      </c>
      <c r="H6" s="185">
        <f t="shared" si="2"/>
        <v>154</v>
      </c>
      <c r="I6" s="131">
        <v>113</v>
      </c>
      <c r="J6" s="185">
        <f t="shared" ref="J6:P69" si="3">RANK(I6,I$5:I$164,0)</f>
        <v>126</v>
      </c>
      <c r="K6" s="351">
        <v>129</v>
      </c>
      <c r="L6" s="138">
        <f t="shared" si="3"/>
        <v>155</v>
      </c>
      <c r="M6" s="226">
        <v>133</v>
      </c>
      <c r="N6" s="138">
        <f t="shared" ref="N6" si="4">RANK(M6,M$5:M$164,0)</f>
        <v>144</v>
      </c>
      <c r="O6" s="223">
        <v>133</v>
      </c>
      <c r="P6" s="138">
        <f t="shared" si="3"/>
        <v>141</v>
      </c>
      <c r="Q6" s="68">
        <v>126</v>
      </c>
      <c r="R6" s="185">
        <f t="shared" ref="R6:T69" si="5">RANK(Q6,Q$5:Q$164,0)</f>
        <v>118</v>
      </c>
      <c r="S6" s="131">
        <v>125</v>
      </c>
      <c r="T6" s="138">
        <f t="shared" si="5"/>
        <v>149</v>
      </c>
      <c r="U6" s="131">
        <v>131</v>
      </c>
      <c r="V6" s="185">
        <f t="shared" ref="V6:AT7" si="6">RANK(U6,U$5:U$164,0)</f>
        <v>147</v>
      </c>
      <c r="W6" s="281">
        <v>113</v>
      </c>
      <c r="X6" s="138">
        <f t="shared" si="6"/>
        <v>147</v>
      </c>
      <c r="Y6" s="252">
        <v>112</v>
      </c>
      <c r="Z6" s="138">
        <f t="shared" si="6"/>
        <v>120</v>
      </c>
      <c r="AA6" s="252">
        <v>135</v>
      </c>
      <c r="AB6" s="185">
        <f t="shared" si="6"/>
        <v>135</v>
      </c>
      <c r="AC6" s="274">
        <v>125</v>
      </c>
      <c r="AD6" s="138">
        <f t="shared" si="6"/>
        <v>156</v>
      </c>
      <c r="AE6" s="68">
        <v>147</v>
      </c>
      <c r="AF6" s="185">
        <f t="shared" si="6"/>
        <v>54</v>
      </c>
      <c r="AG6" s="316"/>
      <c r="AH6" s="185"/>
      <c r="AI6" s="131">
        <v>109</v>
      </c>
      <c r="AJ6" s="138">
        <f t="shared" si="6"/>
        <v>120</v>
      </c>
      <c r="AK6" s="213">
        <v>106</v>
      </c>
      <c r="AL6" s="382">
        <f t="shared" si="6"/>
        <v>6</v>
      </c>
      <c r="AM6" s="401">
        <v>138</v>
      </c>
      <c r="AN6" s="185">
        <f t="shared" si="6"/>
        <v>102</v>
      </c>
      <c r="AO6" s="380">
        <v>103</v>
      </c>
      <c r="AP6" s="382">
        <f t="shared" si="6"/>
        <v>117</v>
      </c>
      <c r="AQ6" s="332">
        <v>127</v>
      </c>
      <c r="AR6" s="185">
        <f t="shared" si="6"/>
        <v>153</v>
      </c>
      <c r="AS6" s="242">
        <f t="shared" si="0"/>
        <v>123.94736842105263</v>
      </c>
      <c r="AT6" s="138">
        <f t="shared" si="6"/>
        <v>145</v>
      </c>
      <c r="AU6" s="185"/>
      <c r="AW6" s="68">
        <v>2</v>
      </c>
      <c r="AX6" s="131">
        <v>180</v>
      </c>
      <c r="AY6" s="138">
        <f t="shared" ref="AY6:BE69" si="7">RANK(AX6,AX$5:AX$164,0)</f>
        <v>140</v>
      </c>
      <c r="AZ6" s="281">
        <v>148</v>
      </c>
      <c r="BA6" s="138">
        <f t="shared" si="7"/>
        <v>130</v>
      </c>
      <c r="BB6" s="252">
        <v>155</v>
      </c>
      <c r="BC6" s="138">
        <f t="shared" si="7"/>
        <v>116</v>
      </c>
      <c r="BD6" s="252">
        <v>167</v>
      </c>
      <c r="BE6" s="185">
        <f t="shared" si="7"/>
        <v>159</v>
      </c>
      <c r="BF6" s="312">
        <v>175</v>
      </c>
      <c r="BG6" s="185">
        <f t="shared" ref="BG6:BK69" si="8">RANK(BF6,BF$5:BF$164,0)</f>
        <v>111</v>
      </c>
      <c r="BH6" s="380">
        <v>143</v>
      </c>
      <c r="BI6" s="138">
        <f t="shared" si="8"/>
        <v>128</v>
      </c>
      <c r="BJ6" s="217">
        <f t="shared" si="1"/>
        <v>161.33333333333334</v>
      </c>
      <c r="BK6" s="138">
        <f t="shared" si="8"/>
        <v>152</v>
      </c>
    </row>
    <row r="7" spans="1:63" x14ac:dyDescent="0.2">
      <c r="A7" s="64">
        <v>3</v>
      </c>
      <c r="B7" s="1" t="s">
        <v>15</v>
      </c>
      <c r="C7" s="459">
        <v>136</v>
      </c>
      <c r="D7" s="185">
        <f t="shared" si="2"/>
        <v>12</v>
      </c>
      <c r="E7" s="459">
        <v>134</v>
      </c>
      <c r="F7" s="138">
        <f t="shared" si="2"/>
        <v>2</v>
      </c>
      <c r="G7" s="131">
        <v>141</v>
      </c>
      <c r="H7" s="185">
        <f t="shared" si="2"/>
        <v>25</v>
      </c>
      <c r="I7" s="131">
        <v>126</v>
      </c>
      <c r="J7" s="185">
        <f t="shared" si="3"/>
        <v>5</v>
      </c>
      <c r="K7" s="351">
        <v>144</v>
      </c>
      <c r="L7" s="138">
        <f t="shared" si="3"/>
        <v>5</v>
      </c>
      <c r="M7" s="226">
        <v>142</v>
      </c>
      <c r="N7" s="138">
        <f t="shared" ref="N7" si="9">RANK(M7,M$5:M$164,0)</f>
        <v>10</v>
      </c>
      <c r="O7" s="223">
        <v>144</v>
      </c>
      <c r="P7" s="138">
        <f t="shared" si="3"/>
        <v>3</v>
      </c>
      <c r="Q7" s="68">
        <v>141</v>
      </c>
      <c r="R7" s="185">
        <f t="shared" si="5"/>
        <v>6</v>
      </c>
      <c r="S7" s="131">
        <v>146</v>
      </c>
      <c r="T7" s="138">
        <f t="shared" si="5"/>
        <v>7</v>
      </c>
      <c r="U7" s="131">
        <v>143</v>
      </c>
      <c r="V7" s="185">
        <f t="shared" ref="V7:AD7" si="10">RANK(U7,U$5:U$164,0)</f>
        <v>6</v>
      </c>
      <c r="W7" s="281">
        <v>127</v>
      </c>
      <c r="X7" s="138">
        <f t="shared" si="10"/>
        <v>4</v>
      </c>
      <c r="Y7" s="252">
        <v>128</v>
      </c>
      <c r="Z7" s="138">
        <f t="shared" si="10"/>
        <v>7</v>
      </c>
      <c r="AA7" s="252">
        <v>140</v>
      </c>
      <c r="AB7" s="185">
        <f t="shared" si="10"/>
        <v>26</v>
      </c>
      <c r="AC7" s="274">
        <v>137</v>
      </c>
      <c r="AD7" s="138">
        <f t="shared" si="10"/>
        <v>2</v>
      </c>
      <c r="AE7" s="68"/>
      <c r="AF7" s="185"/>
      <c r="AG7" s="316">
        <v>146</v>
      </c>
      <c r="AH7" s="185">
        <f t="shared" si="6"/>
        <v>41</v>
      </c>
      <c r="AI7" s="131">
        <v>126</v>
      </c>
      <c r="AJ7" s="138">
        <f t="shared" si="6"/>
        <v>5</v>
      </c>
      <c r="AK7" s="213">
        <v>107</v>
      </c>
      <c r="AL7" s="382">
        <f t="shared" si="6"/>
        <v>1</v>
      </c>
      <c r="AM7" s="401">
        <v>146</v>
      </c>
      <c r="AN7" s="185">
        <f t="shared" si="6"/>
        <v>18</v>
      </c>
      <c r="AO7" s="380">
        <v>114</v>
      </c>
      <c r="AP7" s="382">
        <f t="shared" si="6"/>
        <v>6</v>
      </c>
      <c r="AQ7" s="333">
        <v>150</v>
      </c>
      <c r="AR7" s="185">
        <f t="shared" si="6"/>
        <v>64</v>
      </c>
      <c r="AS7" s="242">
        <f t="shared" si="0"/>
        <v>134.55555555555554</v>
      </c>
      <c r="AT7" s="138">
        <f t="shared" si="6"/>
        <v>5</v>
      </c>
      <c r="AU7" s="185"/>
      <c r="AW7" s="68">
        <v>3</v>
      </c>
      <c r="AX7" s="131">
        <v>189</v>
      </c>
      <c r="AY7" s="138">
        <f t="shared" si="7"/>
        <v>42</v>
      </c>
      <c r="AZ7" s="281">
        <v>162</v>
      </c>
      <c r="BA7" s="138">
        <f t="shared" si="7"/>
        <v>1</v>
      </c>
      <c r="BB7" s="252">
        <v>166</v>
      </c>
      <c r="BC7" s="138">
        <f t="shared" si="7"/>
        <v>2</v>
      </c>
      <c r="BD7" s="252">
        <v>179</v>
      </c>
      <c r="BE7" s="185">
        <f t="shared" si="7"/>
        <v>11</v>
      </c>
      <c r="BF7" s="312">
        <v>178</v>
      </c>
      <c r="BG7" s="185">
        <f t="shared" si="8"/>
        <v>24</v>
      </c>
      <c r="BH7" s="380">
        <v>149</v>
      </c>
      <c r="BI7" s="138">
        <f t="shared" si="8"/>
        <v>26</v>
      </c>
      <c r="BJ7" s="217">
        <f t="shared" si="1"/>
        <v>170.5</v>
      </c>
      <c r="BK7" s="138">
        <f t="shared" si="8"/>
        <v>3</v>
      </c>
    </row>
    <row r="8" spans="1:63" x14ac:dyDescent="0.2">
      <c r="A8" s="64">
        <v>4</v>
      </c>
      <c r="B8" s="1" t="s">
        <v>17</v>
      </c>
      <c r="C8" s="459">
        <v>126</v>
      </c>
      <c r="D8" s="185">
        <f t="shared" si="2"/>
        <v>129</v>
      </c>
      <c r="E8" s="459">
        <v>118</v>
      </c>
      <c r="F8" s="138">
        <f t="shared" si="2"/>
        <v>157</v>
      </c>
      <c r="G8" s="131">
        <v>138</v>
      </c>
      <c r="H8" s="185">
        <f t="shared" si="2"/>
        <v>77</v>
      </c>
      <c r="I8" s="131">
        <v>121</v>
      </c>
      <c r="J8" s="185">
        <f t="shared" si="3"/>
        <v>19</v>
      </c>
      <c r="K8" s="351">
        <v>136</v>
      </c>
      <c r="L8" s="138">
        <f t="shared" si="3"/>
        <v>75</v>
      </c>
      <c r="M8" s="226">
        <v>132</v>
      </c>
      <c r="N8" s="138">
        <f t="shared" ref="N8" si="11">RANK(M8,M$5:M$164,0)</f>
        <v>151</v>
      </c>
      <c r="O8" s="223">
        <v>134</v>
      </c>
      <c r="P8" s="138">
        <f t="shared" si="3"/>
        <v>124</v>
      </c>
      <c r="Q8" s="68">
        <v>128</v>
      </c>
      <c r="R8" s="185">
        <f t="shared" si="5"/>
        <v>88</v>
      </c>
      <c r="S8" s="131">
        <v>130</v>
      </c>
      <c r="T8" s="138">
        <f t="shared" si="5"/>
        <v>89</v>
      </c>
      <c r="U8" s="131">
        <v>134</v>
      </c>
      <c r="V8" s="185">
        <f t="shared" ref="V8:AT8" si="12">RANK(U8,U$5:U$164,0)</f>
        <v>102</v>
      </c>
      <c r="W8" s="281">
        <v>117</v>
      </c>
      <c r="X8" s="138">
        <f t="shared" si="12"/>
        <v>119</v>
      </c>
      <c r="Y8" s="252">
        <v>114</v>
      </c>
      <c r="Z8" s="138">
        <f t="shared" si="12"/>
        <v>96</v>
      </c>
      <c r="AA8" s="252">
        <v>136</v>
      </c>
      <c r="AB8" s="185">
        <f t="shared" si="12"/>
        <v>107</v>
      </c>
      <c r="AC8" s="274">
        <v>131</v>
      </c>
      <c r="AD8" s="138">
        <f t="shared" si="12"/>
        <v>48</v>
      </c>
      <c r="AE8" s="68">
        <v>151</v>
      </c>
      <c r="AF8" s="185">
        <f t="shared" si="12"/>
        <v>14</v>
      </c>
      <c r="AG8" s="316">
        <v>146</v>
      </c>
      <c r="AH8" s="185">
        <f t="shared" si="12"/>
        <v>41</v>
      </c>
      <c r="AI8" s="131">
        <v>117</v>
      </c>
      <c r="AJ8" s="138">
        <f t="shared" si="12"/>
        <v>33</v>
      </c>
      <c r="AK8" s="213">
        <v>107</v>
      </c>
      <c r="AL8" s="382">
        <f t="shared" si="12"/>
        <v>1</v>
      </c>
      <c r="AM8" s="401">
        <v>137</v>
      </c>
      <c r="AN8" s="185">
        <f t="shared" si="12"/>
        <v>114</v>
      </c>
      <c r="AO8" s="380">
        <v>105</v>
      </c>
      <c r="AP8" s="382">
        <f t="shared" si="12"/>
        <v>90</v>
      </c>
      <c r="AQ8" s="333">
        <v>139</v>
      </c>
      <c r="AR8" s="185">
        <f t="shared" si="12"/>
        <v>98</v>
      </c>
      <c r="AS8" s="242">
        <f t="shared" si="0"/>
        <v>126.94736842105263</v>
      </c>
      <c r="AT8" s="138">
        <f t="shared" si="12"/>
        <v>87</v>
      </c>
      <c r="AU8" s="185"/>
      <c r="AW8" s="68">
        <v>4</v>
      </c>
      <c r="AX8" s="131">
        <v>181</v>
      </c>
      <c r="AY8" s="138">
        <f t="shared" si="7"/>
        <v>128</v>
      </c>
      <c r="AZ8" s="281">
        <v>148</v>
      </c>
      <c r="BA8" s="138">
        <f t="shared" si="7"/>
        <v>130</v>
      </c>
      <c r="BB8" s="252">
        <v>156</v>
      </c>
      <c r="BC8" s="138">
        <f t="shared" si="7"/>
        <v>87</v>
      </c>
      <c r="BD8" s="252">
        <v>175</v>
      </c>
      <c r="BE8" s="185">
        <f t="shared" si="7"/>
        <v>70</v>
      </c>
      <c r="BF8" s="312">
        <v>144</v>
      </c>
      <c r="BG8" s="185">
        <f t="shared" si="8"/>
        <v>156</v>
      </c>
      <c r="BH8" s="380">
        <v>144</v>
      </c>
      <c r="BI8" s="138">
        <f t="shared" si="8"/>
        <v>102</v>
      </c>
      <c r="BJ8" s="217">
        <f t="shared" si="1"/>
        <v>158</v>
      </c>
      <c r="BK8" s="138">
        <f t="shared" si="8"/>
        <v>156</v>
      </c>
    </row>
    <row r="9" spans="1:63" x14ac:dyDescent="0.2">
      <c r="A9" s="64">
        <v>5</v>
      </c>
      <c r="B9" s="1" t="s">
        <v>19</v>
      </c>
      <c r="C9" s="459">
        <v>128</v>
      </c>
      <c r="D9" s="185">
        <f t="shared" si="2"/>
        <v>62</v>
      </c>
      <c r="E9" s="459">
        <v>122</v>
      </c>
      <c r="F9" s="138">
        <f t="shared" si="2"/>
        <v>88</v>
      </c>
      <c r="G9" s="131">
        <v>139</v>
      </c>
      <c r="H9" s="185">
        <f t="shared" si="2"/>
        <v>51</v>
      </c>
      <c r="I9" s="131">
        <v>121</v>
      </c>
      <c r="J9" s="185">
        <f t="shared" si="3"/>
        <v>19</v>
      </c>
      <c r="K9" s="351">
        <v>138</v>
      </c>
      <c r="L9" s="138">
        <f t="shared" si="3"/>
        <v>54</v>
      </c>
      <c r="M9" s="226">
        <v>134</v>
      </c>
      <c r="N9" s="138">
        <f t="shared" ref="N9" si="13">RANK(M9,M$5:M$164,0)</f>
        <v>132</v>
      </c>
      <c r="O9" s="223">
        <v>138</v>
      </c>
      <c r="P9" s="138">
        <f t="shared" si="3"/>
        <v>55</v>
      </c>
      <c r="Q9" s="68">
        <v>132</v>
      </c>
      <c r="R9" s="185">
        <f t="shared" si="5"/>
        <v>30</v>
      </c>
      <c r="S9" s="131">
        <v>134</v>
      </c>
      <c r="T9" s="138">
        <f t="shared" si="5"/>
        <v>37</v>
      </c>
      <c r="U9" s="131">
        <v>137</v>
      </c>
      <c r="V9" s="185">
        <f t="shared" ref="V9:AT9" si="14">RANK(U9,U$5:U$164,0)</f>
        <v>54</v>
      </c>
      <c r="W9" s="281">
        <v>120</v>
      </c>
      <c r="X9" s="138">
        <f t="shared" si="14"/>
        <v>32</v>
      </c>
      <c r="Y9" s="252">
        <v>116</v>
      </c>
      <c r="Z9" s="138">
        <f t="shared" si="14"/>
        <v>61</v>
      </c>
      <c r="AA9" s="252">
        <v>137</v>
      </c>
      <c r="AB9" s="185">
        <f t="shared" si="14"/>
        <v>61</v>
      </c>
      <c r="AC9" s="274">
        <v>131</v>
      </c>
      <c r="AD9" s="138">
        <f t="shared" si="14"/>
        <v>48</v>
      </c>
      <c r="AE9" s="68">
        <v>147</v>
      </c>
      <c r="AF9" s="185">
        <f t="shared" si="14"/>
        <v>54</v>
      </c>
      <c r="AG9" s="316">
        <v>146</v>
      </c>
      <c r="AH9" s="185">
        <f t="shared" si="14"/>
        <v>41</v>
      </c>
      <c r="AI9" s="131">
        <v>112</v>
      </c>
      <c r="AJ9" s="138">
        <f t="shared" si="14"/>
        <v>63</v>
      </c>
      <c r="AK9" s="213">
        <v>107</v>
      </c>
      <c r="AL9" s="382">
        <f t="shared" si="14"/>
        <v>1</v>
      </c>
      <c r="AM9" s="401">
        <v>141</v>
      </c>
      <c r="AN9" s="185">
        <f t="shared" si="14"/>
        <v>67</v>
      </c>
      <c r="AO9" s="380">
        <v>107</v>
      </c>
      <c r="AP9" s="382">
        <f t="shared" si="14"/>
        <v>61</v>
      </c>
      <c r="AQ9" s="333">
        <v>154</v>
      </c>
      <c r="AR9" s="185">
        <f t="shared" si="14"/>
        <v>51</v>
      </c>
      <c r="AS9" s="242">
        <f t="shared" si="0"/>
        <v>128.47368421052633</v>
      </c>
      <c r="AT9" s="138">
        <f t="shared" si="14"/>
        <v>58</v>
      </c>
      <c r="AU9" s="185"/>
      <c r="AW9" s="68">
        <v>5</v>
      </c>
      <c r="AX9" s="131">
        <v>179</v>
      </c>
      <c r="AY9" s="138">
        <f t="shared" si="7"/>
        <v>155</v>
      </c>
      <c r="AZ9" s="281">
        <v>148</v>
      </c>
      <c r="BA9" s="138">
        <f t="shared" si="7"/>
        <v>130</v>
      </c>
      <c r="BB9" s="252">
        <v>154</v>
      </c>
      <c r="BC9" s="138">
        <f t="shared" si="7"/>
        <v>135</v>
      </c>
      <c r="BD9" s="252">
        <v>170</v>
      </c>
      <c r="BE9" s="185">
        <f t="shared" si="7"/>
        <v>143</v>
      </c>
      <c r="BF9" s="312">
        <v>178</v>
      </c>
      <c r="BG9" s="185">
        <f t="shared" si="8"/>
        <v>24</v>
      </c>
      <c r="BH9" s="380">
        <v>145</v>
      </c>
      <c r="BI9" s="138">
        <f t="shared" si="8"/>
        <v>91</v>
      </c>
      <c r="BJ9" s="217">
        <f t="shared" si="1"/>
        <v>162.33333333333334</v>
      </c>
      <c r="BK9" s="138">
        <f t="shared" si="8"/>
        <v>148</v>
      </c>
    </row>
    <row r="10" spans="1:63" x14ac:dyDescent="0.2">
      <c r="A10" s="64">
        <v>6</v>
      </c>
      <c r="B10" s="1" t="s">
        <v>21</v>
      </c>
      <c r="C10" s="459">
        <v>129</v>
      </c>
      <c r="D10" s="185">
        <f t="shared" si="2"/>
        <v>46</v>
      </c>
      <c r="E10" s="459">
        <v>122</v>
      </c>
      <c r="F10" s="138">
        <f t="shared" si="2"/>
        <v>88</v>
      </c>
      <c r="G10" s="131">
        <v>143</v>
      </c>
      <c r="H10" s="185">
        <f t="shared" si="2"/>
        <v>3</v>
      </c>
      <c r="I10" s="131">
        <v>124</v>
      </c>
      <c r="J10" s="185">
        <f t="shared" si="3"/>
        <v>12</v>
      </c>
      <c r="K10" s="351">
        <v>142</v>
      </c>
      <c r="L10" s="138">
        <f t="shared" si="3"/>
        <v>12</v>
      </c>
      <c r="M10" s="226">
        <v>146</v>
      </c>
      <c r="N10" s="138">
        <f t="shared" ref="N10" si="15">RANK(M10,M$5:M$164,0)</f>
        <v>1</v>
      </c>
      <c r="O10" s="223">
        <v>138</v>
      </c>
      <c r="P10" s="138">
        <f t="shared" si="3"/>
        <v>55</v>
      </c>
      <c r="Q10" s="68">
        <v>137</v>
      </c>
      <c r="R10" s="185">
        <f t="shared" si="5"/>
        <v>12</v>
      </c>
      <c r="S10" s="131">
        <v>136</v>
      </c>
      <c r="T10" s="138">
        <f t="shared" si="5"/>
        <v>31</v>
      </c>
      <c r="U10" s="131">
        <v>140</v>
      </c>
      <c r="V10" s="185">
        <f t="shared" ref="V10:AT10" si="16">RANK(U10,U$5:U$164,0)</f>
        <v>32</v>
      </c>
      <c r="W10" s="281">
        <v>119</v>
      </c>
      <c r="X10" s="138">
        <f t="shared" si="16"/>
        <v>58</v>
      </c>
      <c r="Y10" s="252">
        <v>114</v>
      </c>
      <c r="Z10" s="138">
        <f t="shared" si="16"/>
        <v>96</v>
      </c>
      <c r="AA10" s="252">
        <v>135</v>
      </c>
      <c r="AB10" s="185">
        <f t="shared" si="16"/>
        <v>135</v>
      </c>
      <c r="AC10" s="274">
        <v>129</v>
      </c>
      <c r="AD10" s="138">
        <f t="shared" si="16"/>
        <v>89</v>
      </c>
      <c r="AE10" s="68">
        <v>151</v>
      </c>
      <c r="AF10" s="185">
        <f t="shared" si="16"/>
        <v>14</v>
      </c>
      <c r="AG10" s="316">
        <v>148</v>
      </c>
      <c r="AH10" s="185">
        <f t="shared" si="16"/>
        <v>8</v>
      </c>
      <c r="AI10" s="131">
        <v>110</v>
      </c>
      <c r="AJ10" s="138">
        <f t="shared" si="16"/>
        <v>101</v>
      </c>
      <c r="AK10" s="213">
        <v>107</v>
      </c>
      <c r="AL10" s="382">
        <f t="shared" si="16"/>
        <v>1</v>
      </c>
      <c r="AM10" s="401">
        <v>146</v>
      </c>
      <c r="AN10" s="185">
        <f t="shared" si="16"/>
        <v>18</v>
      </c>
      <c r="AO10" s="380">
        <v>109</v>
      </c>
      <c r="AP10" s="382">
        <f t="shared" si="16"/>
        <v>33</v>
      </c>
      <c r="AQ10" s="333">
        <v>138</v>
      </c>
      <c r="AR10" s="185">
        <f t="shared" si="16"/>
        <v>104</v>
      </c>
      <c r="AS10" s="242">
        <f t="shared" si="0"/>
        <v>130.36842105263159</v>
      </c>
      <c r="AT10" s="138">
        <f t="shared" si="16"/>
        <v>31</v>
      </c>
      <c r="AU10" s="185"/>
      <c r="AW10" s="68">
        <v>6</v>
      </c>
      <c r="AX10" s="131">
        <v>182</v>
      </c>
      <c r="AY10" s="138">
        <f t="shared" si="7"/>
        <v>103</v>
      </c>
      <c r="AZ10" s="281">
        <v>147</v>
      </c>
      <c r="BA10" s="138">
        <f t="shared" si="7"/>
        <v>147</v>
      </c>
      <c r="BB10" s="252">
        <v>154</v>
      </c>
      <c r="BC10" s="138">
        <f t="shared" si="7"/>
        <v>135</v>
      </c>
      <c r="BD10" s="252">
        <v>176</v>
      </c>
      <c r="BE10" s="185">
        <f t="shared" si="7"/>
        <v>44</v>
      </c>
      <c r="BF10" s="313">
        <v>178</v>
      </c>
      <c r="BG10" s="185">
        <f t="shared" si="8"/>
        <v>24</v>
      </c>
      <c r="BH10" s="380">
        <v>147</v>
      </c>
      <c r="BI10" s="138">
        <f t="shared" si="8"/>
        <v>57</v>
      </c>
      <c r="BJ10" s="217">
        <f t="shared" si="1"/>
        <v>164</v>
      </c>
      <c r="BK10" s="138">
        <f t="shared" si="8"/>
        <v>119</v>
      </c>
    </row>
    <row r="11" spans="1:63" x14ac:dyDescent="0.2">
      <c r="A11" s="64">
        <v>7</v>
      </c>
      <c r="B11" s="11" t="s">
        <v>22</v>
      </c>
      <c r="C11" s="226">
        <v>128</v>
      </c>
      <c r="D11" s="185">
        <f t="shared" si="2"/>
        <v>62</v>
      </c>
      <c r="E11" s="226">
        <v>124</v>
      </c>
      <c r="F11" s="138">
        <f t="shared" si="2"/>
        <v>63</v>
      </c>
      <c r="G11" s="131">
        <v>139</v>
      </c>
      <c r="H11" s="185">
        <f t="shared" si="2"/>
        <v>51</v>
      </c>
      <c r="I11" s="131">
        <v>119</v>
      </c>
      <c r="J11" s="185">
        <f t="shared" si="3"/>
        <v>28</v>
      </c>
      <c r="K11" s="351">
        <v>136</v>
      </c>
      <c r="L11" s="138">
        <f t="shared" si="3"/>
        <v>75</v>
      </c>
      <c r="M11" s="226">
        <v>138</v>
      </c>
      <c r="N11" s="138">
        <f t="shared" ref="N11" si="17">RANK(M11,M$5:M$164,0)</f>
        <v>65</v>
      </c>
      <c r="O11" s="223">
        <v>139</v>
      </c>
      <c r="P11" s="138">
        <f t="shared" si="3"/>
        <v>40</v>
      </c>
      <c r="Q11" s="68">
        <v>128</v>
      </c>
      <c r="R11" s="185">
        <f t="shared" si="5"/>
        <v>88</v>
      </c>
      <c r="S11" s="131">
        <v>131</v>
      </c>
      <c r="T11" s="138">
        <f t="shared" si="5"/>
        <v>76</v>
      </c>
      <c r="U11" s="131">
        <v>137</v>
      </c>
      <c r="V11" s="185">
        <f t="shared" ref="V11:AT16" si="18">RANK(U11,U$5:U$164,0)</f>
        <v>54</v>
      </c>
      <c r="W11" s="281">
        <v>119</v>
      </c>
      <c r="X11" s="138">
        <f t="shared" si="18"/>
        <v>58</v>
      </c>
      <c r="Y11" s="252">
        <v>113</v>
      </c>
      <c r="Z11" s="138">
        <f t="shared" si="18"/>
        <v>108</v>
      </c>
      <c r="AA11" s="252">
        <v>137</v>
      </c>
      <c r="AB11" s="185">
        <f t="shared" si="18"/>
        <v>61</v>
      </c>
      <c r="AC11" s="274">
        <v>129</v>
      </c>
      <c r="AD11" s="138">
        <f t="shared" si="18"/>
        <v>89</v>
      </c>
      <c r="AE11" s="68">
        <v>151</v>
      </c>
      <c r="AF11" s="185">
        <f t="shared" si="18"/>
        <v>14</v>
      </c>
      <c r="AG11" s="316">
        <v>147</v>
      </c>
      <c r="AH11" s="185">
        <f t="shared" si="18"/>
        <v>20</v>
      </c>
      <c r="AI11" s="131">
        <v>110</v>
      </c>
      <c r="AJ11" s="138">
        <f t="shared" si="18"/>
        <v>101</v>
      </c>
      <c r="AK11" s="213">
        <v>106</v>
      </c>
      <c r="AL11" s="382">
        <f t="shared" si="18"/>
        <v>6</v>
      </c>
      <c r="AM11" s="401">
        <v>138</v>
      </c>
      <c r="AN11" s="185">
        <f t="shared" si="18"/>
        <v>102</v>
      </c>
      <c r="AO11" s="380">
        <v>108</v>
      </c>
      <c r="AP11" s="382">
        <f t="shared" si="18"/>
        <v>42</v>
      </c>
      <c r="AQ11" s="333">
        <v>154</v>
      </c>
      <c r="AR11" s="185">
        <f t="shared" si="18"/>
        <v>51</v>
      </c>
      <c r="AS11" s="242">
        <f t="shared" si="0"/>
        <v>127.89473684210526</v>
      </c>
      <c r="AT11" s="138">
        <f t="shared" si="18"/>
        <v>67</v>
      </c>
      <c r="AU11" s="185"/>
      <c r="AW11" s="68">
        <v>7</v>
      </c>
      <c r="AX11" s="131">
        <v>182</v>
      </c>
      <c r="AY11" s="138">
        <f t="shared" si="7"/>
        <v>103</v>
      </c>
      <c r="AZ11" s="281">
        <v>145</v>
      </c>
      <c r="BA11" s="138">
        <f t="shared" si="7"/>
        <v>155</v>
      </c>
      <c r="BB11" s="252">
        <v>135</v>
      </c>
      <c r="BC11" s="138">
        <f t="shared" si="7"/>
        <v>160</v>
      </c>
      <c r="BD11" s="252">
        <v>172</v>
      </c>
      <c r="BE11" s="185">
        <f t="shared" si="7"/>
        <v>98</v>
      </c>
      <c r="BF11" s="312">
        <v>144</v>
      </c>
      <c r="BG11" s="185">
        <f t="shared" si="8"/>
        <v>156</v>
      </c>
      <c r="BH11" s="380">
        <v>147</v>
      </c>
      <c r="BI11" s="138">
        <f t="shared" si="8"/>
        <v>57</v>
      </c>
      <c r="BJ11" s="217">
        <f t="shared" si="1"/>
        <v>154.16666666666666</v>
      </c>
      <c r="BK11" s="138">
        <f t="shared" si="8"/>
        <v>160</v>
      </c>
    </row>
    <row r="12" spans="1:63" x14ac:dyDescent="0.2">
      <c r="A12" s="64">
        <v>8</v>
      </c>
      <c r="B12" s="12" t="s">
        <v>27</v>
      </c>
      <c r="C12" s="70">
        <v>121</v>
      </c>
      <c r="D12" s="185">
        <f t="shared" si="2"/>
        <v>158</v>
      </c>
      <c r="E12" s="70">
        <v>118</v>
      </c>
      <c r="F12" s="138">
        <f t="shared" si="2"/>
        <v>157</v>
      </c>
      <c r="G12" s="131">
        <v>134</v>
      </c>
      <c r="H12" s="185">
        <f t="shared" si="2"/>
        <v>143</v>
      </c>
      <c r="I12" s="131">
        <v>111</v>
      </c>
      <c r="J12" s="185">
        <f t="shared" si="3"/>
        <v>143</v>
      </c>
      <c r="K12" s="351">
        <v>131</v>
      </c>
      <c r="L12" s="138">
        <f t="shared" si="3"/>
        <v>145</v>
      </c>
      <c r="M12" s="226">
        <v>130</v>
      </c>
      <c r="N12" s="138">
        <f t="shared" ref="N12" si="19">RANK(M12,M$5:M$164,0)</f>
        <v>157</v>
      </c>
      <c r="O12" s="223">
        <v>133</v>
      </c>
      <c r="P12" s="138">
        <f t="shared" si="3"/>
        <v>141</v>
      </c>
      <c r="Q12" s="68">
        <v>126</v>
      </c>
      <c r="R12" s="185">
        <f t="shared" si="5"/>
        <v>118</v>
      </c>
      <c r="S12" s="131">
        <v>123</v>
      </c>
      <c r="T12" s="138">
        <f t="shared" si="5"/>
        <v>155</v>
      </c>
      <c r="U12" s="131">
        <v>133</v>
      </c>
      <c r="V12" s="185">
        <f t="shared" ref="V12:AF12" si="20">RANK(U12,U$5:U$164,0)</f>
        <v>117</v>
      </c>
      <c r="W12" s="281">
        <v>112</v>
      </c>
      <c r="X12" s="138">
        <f t="shared" si="20"/>
        <v>155</v>
      </c>
      <c r="Y12" s="252">
        <v>110</v>
      </c>
      <c r="Z12" s="138">
        <f t="shared" si="20"/>
        <v>141</v>
      </c>
      <c r="AA12" s="252">
        <v>135</v>
      </c>
      <c r="AB12" s="185">
        <f t="shared" si="20"/>
        <v>135</v>
      </c>
      <c r="AC12" s="274">
        <v>125</v>
      </c>
      <c r="AD12" s="138">
        <f t="shared" si="20"/>
        <v>156</v>
      </c>
      <c r="AE12" s="68">
        <v>145</v>
      </c>
      <c r="AF12" s="185">
        <f t="shared" si="20"/>
        <v>88</v>
      </c>
      <c r="AG12" s="316"/>
      <c r="AH12" s="185"/>
      <c r="AI12" s="131">
        <v>109</v>
      </c>
      <c r="AJ12" s="138">
        <f t="shared" si="18"/>
        <v>120</v>
      </c>
      <c r="AK12" s="213">
        <v>107</v>
      </c>
      <c r="AL12" s="382">
        <f t="shared" si="18"/>
        <v>1</v>
      </c>
      <c r="AM12" s="401">
        <v>136</v>
      </c>
      <c r="AN12" s="185">
        <f t="shared" si="18"/>
        <v>122</v>
      </c>
      <c r="AO12" s="380">
        <v>101</v>
      </c>
      <c r="AP12" s="382">
        <f t="shared" si="18"/>
        <v>147</v>
      </c>
      <c r="AQ12" s="334">
        <v>127</v>
      </c>
      <c r="AR12" s="185">
        <f t="shared" si="18"/>
        <v>153</v>
      </c>
      <c r="AS12" s="242">
        <f t="shared" si="0"/>
        <v>123.15789473684211</v>
      </c>
      <c r="AT12" s="138">
        <f t="shared" si="18"/>
        <v>154</v>
      </c>
      <c r="AU12" s="185"/>
      <c r="AW12" s="68">
        <v>8</v>
      </c>
      <c r="AX12" s="131">
        <v>181</v>
      </c>
      <c r="AY12" s="138">
        <f t="shared" si="7"/>
        <v>128</v>
      </c>
      <c r="AZ12" s="281">
        <v>145</v>
      </c>
      <c r="BA12" s="138">
        <f t="shared" si="7"/>
        <v>155</v>
      </c>
      <c r="BB12" s="252">
        <v>155</v>
      </c>
      <c r="BC12" s="138">
        <f t="shared" si="7"/>
        <v>116</v>
      </c>
      <c r="BD12" s="252">
        <v>167</v>
      </c>
      <c r="BE12" s="185">
        <f t="shared" si="7"/>
        <v>159</v>
      </c>
      <c r="BF12" s="312">
        <v>150</v>
      </c>
      <c r="BG12" s="185">
        <f t="shared" si="8"/>
        <v>155</v>
      </c>
      <c r="BH12" s="380">
        <v>143</v>
      </c>
      <c r="BI12" s="138">
        <f t="shared" si="8"/>
        <v>128</v>
      </c>
      <c r="BJ12" s="217">
        <f t="shared" si="1"/>
        <v>156.83333333333334</v>
      </c>
      <c r="BK12" s="138">
        <f t="shared" si="8"/>
        <v>158</v>
      </c>
    </row>
    <row r="13" spans="1:63" x14ac:dyDescent="0.2">
      <c r="A13" s="64">
        <v>9</v>
      </c>
      <c r="B13" s="12" t="s">
        <v>31</v>
      </c>
      <c r="C13" s="70">
        <v>126</v>
      </c>
      <c r="D13" s="185">
        <f t="shared" si="2"/>
        <v>129</v>
      </c>
      <c r="E13" s="70">
        <v>120</v>
      </c>
      <c r="F13" s="138">
        <f t="shared" si="2"/>
        <v>125</v>
      </c>
      <c r="G13" s="131">
        <v>138</v>
      </c>
      <c r="H13" s="185">
        <f t="shared" si="2"/>
        <v>77</v>
      </c>
      <c r="I13" s="131">
        <v>114</v>
      </c>
      <c r="J13" s="185">
        <f t="shared" si="3"/>
        <v>104</v>
      </c>
      <c r="K13" s="351">
        <v>134</v>
      </c>
      <c r="L13" s="138">
        <f t="shared" si="3"/>
        <v>101</v>
      </c>
      <c r="M13" s="226">
        <v>135</v>
      </c>
      <c r="N13" s="138">
        <f t="shared" ref="N13" si="21">RANK(M13,M$5:M$164,0)</f>
        <v>120</v>
      </c>
      <c r="O13" s="223">
        <v>135</v>
      </c>
      <c r="P13" s="138">
        <f t="shared" si="3"/>
        <v>107</v>
      </c>
      <c r="Q13" s="68">
        <v>126</v>
      </c>
      <c r="R13" s="185">
        <f t="shared" si="5"/>
        <v>118</v>
      </c>
      <c r="S13" s="131">
        <v>128</v>
      </c>
      <c r="T13" s="138">
        <f t="shared" si="5"/>
        <v>122</v>
      </c>
      <c r="U13" s="131">
        <v>131</v>
      </c>
      <c r="V13" s="185">
        <f t="shared" ref="V13:AF13" si="22">RANK(U13,U$5:U$164,0)</f>
        <v>147</v>
      </c>
      <c r="W13" s="281">
        <v>113</v>
      </c>
      <c r="X13" s="138">
        <f t="shared" si="22"/>
        <v>147</v>
      </c>
      <c r="Y13" s="252">
        <v>111</v>
      </c>
      <c r="Z13" s="138">
        <f t="shared" si="22"/>
        <v>132</v>
      </c>
      <c r="AA13" s="252">
        <v>136</v>
      </c>
      <c r="AB13" s="185">
        <f t="shared" si="22"/>
        <v>107</v>
      </c>
      <c r="AC13" s="274">
        <v>128</v>
      </c>
      <c r="AD13" s="138">
        <f t="shared" si="22"/>
        <v>111</v>
      </c>
      <c r="AE13" s="68">
        <v>145</v>
      </c>
      <c r="AF13" s="185">
        <f t="shared" si="22"/>
        <v>88</v>
      </c>
      <c r="AG13" s="316"/>
      <c r="AH13" s="185"/>
      <c r="AI13" s="131">
        <v>111</v>
      </c>
      <c r="AJ13" s="138">
        <f t="shared" si="18"/>
        <v>75</v>
      </c>
      <c r="AK13" s="213">
        <v>106</v>
      </c>
      <c r="AL13" s="382">
        <f t="shared" si="18"/>
        <v>6</v>
      </c>
      <c r="AM13" s="401">
        <v>137</v>
      </c>
      <c r="AN13" s="185">
        <f t="shared" si="18"/>
        <v>114</v>
      </c>
      <c r="AO13" s="380">
        <v>102</v>
      </c>
      <c r="AP13" s="382">
        <f t="shared" si="18"/>
        <v>130</v>
      </c>
      <c r="AQ13" s="334">
        <v>130</v>
      </c>
      <c r="AR13" s="185">
        <f t="shared" si="18"/>
        <v>150</v>
      </c>
      <c r="AS13" s="242">
        <f t="shared" si="0"/>
        <v>125.05263157894737</v>
      </c>
      <c r="AT13" s="138">
        <f t="shared" si="18"/>
        <v>128</v>
      </c>
      <c r="AU13" s="185"/>
      <c r="AW13" s="68">
        <v>9</v>
      </c>
      <c r="AX13" s="131">
        <v>180</v>
      </c>
      <c r="AY13" s="138">
        <f t="shared" si="7"/>
        <v>140</v>
      </c>
      <c r="AZ13" s="281">
        <v>145</v>
      </c>
      <c r="BA13" s="138">
        <f t="shared" si="7"/>
        <v>155</v>
      </c>
      <c r="BB13" s="252">
        <v>155</v>
      </c>
      <c r="BC13" s="138">
        <f t="shared" si="7"/>
        <v>116</v>
      </c>
      <c r="BD13" s="252">
        <v>169</v>
      </c>
      <c r="BE13" s="185">
        <f t="shared" si="7"/>
        <v>151</v>
      </c>
      <c r="BF13" s="312">
        <v>178</v>
      </c>
      <c r="BG13" s="185">
        <f t="shared" si="8"/>
        <v>24</v>
      </c>
      <c r="BH13" s="380">
        <v>144</v>
      </c>
      <c r="BI13" s="138">
        <f t="shared" si="8"/>
        <v>102</v>
      </c>
      <c r="BJ13" s="217">
        <f t="shared" si="1"/>
        <v>161.83333333333334</v>
      </c>
      <c r="BK13" s="138">
        <f t="shared" si="8"/>
        <v>151</v>
      </c>
    </row>
    <row r="14" spans="1:63" x14ac:dyDescent="0.2">
      <c r="A14" s="64">
        <v>10</v>
      </c>
      <c r="B14" s="12" t="s">
        <v>34</v>
      </c>
      <c r="C14" s="70">
        <v>128</v>
      </c>
      <c r="D14" s="186">
        <f t="shared" si="2"/>
        <v>62</v>
      </c>
      <c r="E14" s="70">
        <v>121</v>
      </c>
      <c r="F14" s="139">
        <f t="shared" si="2"/>
        <v>109</v>
      </c>
      <c r="G14" s="132">
        <v>138</v>
      </c>
      <c r="H14" s="186">
        <f t="shared" si="2"/>
        <v>77</v>
      </c>
      <c r="I14" s="132">
        <v>113</v>
      </c>
      <c r="J14" s="186">
        <f t="shared" si="3"/>
        <v>126</v>
      </c>
      <c r="K14" s="352">
        <v>132</v>
      </c>
      <c r="L14" s="139">
        <f t="shared" si="3"/>
        <v>127</v>
      </c>
      <c r="M14" s="227">
        <v>130</v>
      </c>
      <c r="N14" s="139">
        <f t="shared" ref="N14" si="23">RANK(M14,M$5:M$164,0)</f>
        <v>157</v>
      </c>
      <c r="O14" s="224">
        <v>133</v>
      </c>
      <c r="P14" s="139">
        <f t="shared" si="3"/>
        <v>141</v>
      </c>
      <c r="Q14" s="81">
        <v>126</v>
      </c>
      <c r="R14" s="186">
        <f t="shared" si="5"/>
        <v>118</v>
      </c>
      <c r="S14" s="132">
        <v>129</v>
      </c>
      <c r="T14" s="139">
        <f t="shared" si="5"/>
        <v>103</v>
      </c>
      <c r="U14" s="132">
        <v>136</v>
      </c>
      <c r="V14" s="186">
        <f t="shared" ref="V14:AF14" si="24">RANK(U14,U$5:U$164,0)</f>
        <v>94</v>
      </c>
      <c r="W14" s="282">
        <v>112</v>
      </c>
      <c r="X14" s="139">
        <f t="shared" si="24"/>
        <v>155</v>
      </c>
      <c r="Y14" s="253">
        <v>113</v>
      </c>
      <c r="Z14" s="139">
        <f t="shared" si="24"/>
        <v>108</v>
      </c>
      <c r="AA14" s="253">
        <v>135</v>
      </c>
      <c r="AB14" s="186">
        <f t="shared" si="24"/>
        <v>135</v>
      </c>
      <c r="AC14" s="275">
        <v>128</v>
      </c>
      <c r="AD14" s="139">
        <f t="shared" si="24"/>
        <v>111</v>
      </c>
      <c r="AE14" s="81">
        <v>145</v>
      </c>
      <c r="AF14" s="186">
        <f t="shared" si="24"/>
        <v>88</v>
      </c>
      <c r="AG14" s="317"/>
      <c r="AH14" s="186"/>
      <c r="AI14" s="132">
        <v>111</v>
      </c>
      <c r="AJ14" s="139">
        <f t="shared" si="18"/>
        <v>75</v>
      </c>
      <c r="AK14" s="245">
        <v>106</v>
      </c>
      <c r="AL14" s="384">
        <f t="shared" si="18"/>
        <v>6</v>
      </c>
      <c r="AM14" s="410">
        <v>147</v>
      </c>
      <c r="AN14" s="186">
        <f t="shared" si="18"/>
        <v>8</v>
      </c>
      <c r="AO14" s="383">
        <v>101</v>
      </c>
      <c r="AP14" s="384">
        <f t="shared" si="18"/>
        <v>147</v>
      </c>
      <c r="AQ14" s="434">
        <v>136</v>
      </c>
      <c r="AR14" s="186">
        <f t="shared" si="18"/>
        <v>119</v>
      </c>
      <c r="AS14" s="243">
        <f t="shared" si="0"/>
        <v>125.47368421052632</v>
      </c>
      <c r="AT14" s="139">
        <f t="shared" si="18"/>
        <v>119</v>
      </c>
      <c r="AU14" s="185"/>
      <c r="AW14" s="68">
        <v>10</v>
      </c>
      <c r="AX14" s="132">
        <v>181</v>
      </c>
      <c r="AY14" s="139">
        <f t="shared" si="7"/>
        <v>128</v>
      </c>
      <c r="AZ14" s="282">
        <v>145</v>
      </c>
      <c r="BA14" s="139">
        <f t="shared" si="7"/>
        <v>155</v>
      </c>
      <c r="BB14" s="253">
        <v>154</v>
      </c>
      <c r="BC14" s="139">
        <f t="shared" si="7"/>
        <v>135</v>
      </c>
      <c r="BD14" s="253">
        <v>171</v>
      </c>
      <c r="BE14" s="186">
        <f t="shared" si="7"/>
        <v>121</v>
      </c>
      <c r="BF14" s="314">
        <v>144</v>
      </c>
      <c r="BG14" s="186">
        <f t="shared" si="8"/>
        <v>156</v>
      </c>
      <c r="BH14" s="383">
        <v>142</v>
      </c>
      <c r="BI14" s="139">
        <f t="shared" si="8"/>
        <v>143</v>
      </c>
      <c r="BJ14" s="218">
        <f t="shared" si="1"/>
        <v>156.16666666666666</v>
      </c>
      <c r="BK14" s="139">
        <f t="shared" si="8"/>
        <v>159</v>
      </c>
    </row>
    <row r="15" spans="1:63" x14ac:dyDescent="0.2">
      <c r="A15" s="74">
        <v>11</v>
      </c>
      <c r="B15" s="75" t="s">
        <v>38</v>
      </c>
      <c r="C15" s="460">
        <v>124</v>
      </c>
      <c r="D15" s="184">
        <f t="shared" si="2"/>
        <v>153</v>
      </c>
      <c r="E15" s="460">
        <v>118</v>
      </c>
      <c r="F15" s="137">
        <f t="shared" si="2"/>
        <v>157</v>
      </c>
      <c r="G15" s="130">
        <v>138</v>
      </c>
      <c r="H15" s="184">
        <f t="shared" si="2"/>
        <v>77</v>
      </c>
      <c r="I15" s="130">
        <v>111</v>
      </c>
      <c r="J15" s="184">
        <f t="shared" si="3"/>
        <v>143</v>
      </c>
      <c r="K15" s="350">
        <v>131</v>
      </c>
      <c r="L15" s="137">
        <f t="shared" si="3"/>
        <v>145</v>
      </c>
      <c r="M15" s="225">
        <v>128</v>
      </c>
      <c r="N15" s="137">
        <f t="shared" ref="N15" si="25">RANK(M15,M$5:M$164,0)</f>
        <v>160</v>
      </c>
      <c r="O15" s="222">
        <v>129</v>
      </c>
      <c r="P15" s="137">
        <f t="shared" si="3"/>
        <v>159</v>
      </c>
      <c r="Q15" s="73">
        <v>126</v>
      </c>
      <c r="R15" s="184">
        <f t="shared" si="5"/>
        <v>118</v>
      </c>
      <c r="S15" s="130">
        <v>115</v>
      </c>
      <c r="T15" s="137">
        <f t="shared" si="5"/>
        <v>160</v>
      </c>
      <c r="U15" s="130">
        <v>131</v>
      </c>
      <c r="V15" s="184">
        <f t="shared" ref="V15:AF15" si="26">RANK(U15,U$5:U$164,0)</f>
        <v>147</v>
      </c>
      <c r="W15" s="280">
        <v>113</v>
      </c>
      <c r="X15" s="137">
        <f t="shared" si="26"/>
        <v>147</v>
      </c>
      <c r="Y15" s="258">
        <v>112</v>
      </c>
      <c r="Z15" s="137">
        <f t="shared" si="26"/>
        <v>120</v>
      </c>
      <c r="AA15" s="251">
        <v>135</v>
      </c>
      <c r="AB15" s="184">
        <f t="shared" si="26"/>
        <v>135</v>
      </c>
      <c r="AC15" s="273">
        <v>128</v>
      </c>
      <c r="AD15" s="137">
        <f t="shared" si="26"/>
        <v>111</v>
      </c>
      <c r="AE15" s="73">
        <v>139</v>
      </c>
      <c r="AF15" s="184">
        <f t="shared" si="26"/>
        <v>133</v>
      </c>
      <c r="AG15" s="315"/>
      <c r="AH15" s="184"/>
      <c r="AI15" s="130">
        <v>109</v>
      </c>
      <c r="AJ15" s="137">
        <f t="shared" si="18"/>
        <v>120</v>
      </c>
      <c r="AK15" s="244">
        <v>106</v>
      </c>
      <c r="AL15" s="381">
        <f t="shared" si="18"/>
        <v>6</v>
      </c>
      <c r="AM15" s="400">
        <v>138</v>
      </c>
      <c r="AN15" s="184">
        <f t="shared" si="18"/>
        <v>102</v>
      </c>
      <c r="AO15" s="379">
        <v>100</v>
      </c>
      <c r="AP15" s="381">
        <f t="shared" si="18"/>
        <v>153</v>
      </c>
      <c r="AQ15" s="331">
        <v>138</v>
      </c>
      <c r="AR15" s="184">
        <f t="shared" si="18"/>
        <v>104</v>
      </c>
      <c r="AS15" s="241">
        <f t="shared" si="0"/>
        <v>122.68421052631579</v>
      </c>
      <c r="AT15" s="137">
        <f t="shared" si="18"/>
        <v>158</v>
      </c>
      <c r="AU15" s="185"/>
      <c r="AW15" s="73">
        <v>11</v>
      </c>
      <c r="AX15" s="130">
        <v>191</v>
      </c>
      <c r="AY15" s="137">
        <f t="shared" si="7"/>
        <v>9</v>
      </c>
      <c r="AZ15" s="280">
        <v>147</v>
      </c>
      <c r="BA15" s="137">
        <f t="shared" si="7"/>
        <v>147</v>
      </c>
      <c r="BB15" s="251">
        <v>157</v>
      </c>
      <c r="BC15" s="137">
        <f t="shared" si="7"/>
        <v>70</v>
      </c>
      <c r="BD15" s="251">
        <v>171</v>
      </c>
      <c r="BE15" s="184">
        <f t="shared" si="7"/>
        <v>121</v>
      </c>
      <c r="BF15" s="311">
        <v>178</v>
      </c>
      <c r="BG15" s="184">
        <f t="shared" si="8"/>
        <v>24</v>
      </c>
      <c r="BH15" s="379">
        <v>143</v>
      </c>
      <c r="BI15" s="137">
        <f t="shared" si="8"/>
        <v>128</v>
      </c>
      <c r="BJ15" s="216">
        <f t="shared" si="1"/>
        <v>164.5</v>
      </c>
      <c r="BK15" s="137">
        <f t="shared" si="8"/>
        <v>105</v>
      </c>
    </row>
    <row r="16" spans="1:63" x14ac:dyDescent="0.2">
      <c r="A16" s="64">
        <v>12</v>
      </c>
      <c r="B16" s="12" t="s">
        <v>41</v>
      </c>
      <c r="C16" s="70">
        <v>126</v>
      </c>
      <c r="D16" s="185">
        <f t="shared" si="2"/>
        <v>129</v>
      </c>
      <c r="E16" s="70">
        <v>119</v>
      </c>
      <c r="F16" s="138">
        <f t="shared" si="2"/>
        <v>140</v>
      </c>
      <c r="G16" s="131">
        <v>139</v>
      </c>
      <c r="H16" s="185">
        <f t="shared" si="2"/>
        <v>51</v>
      </c>
      <c r="I16" s="131">
        <v>114</v>
      </c>
      <c r="J16" s="185">
        <f t="shared" si="3"/>
        <v>104</v>
      </c>
      <c r="K16" s="351">
        <v>132</v>
      </c>
      <c r="L16" s="138">
        <f t="shared" si="3"/>
        <v>127</v>
      </c>
      <c r="M16" s="226">
        <v>136</v>
      </c>
      <c r="N16" s="138">
        <f t="shared" ref="N16" si="27">RANK(M16,M$5:M$164,0)</f>
        <v>103</v>
      </c>
      <c r="O16" s="223">
        <v>134</v>
      </c>
      <c r="P16" s="138">
        <f t="shared" si="3"/>
        <v>124</v>
      </c>
      <c r="Q16" s="68">
        <v>128</v>
      </c>
      <c r="R16" s="185">
        <f t="shared" si="5"/>
        <v>88</v>
      </c>
      <c r="S16" s="131">
        <v>125</v>
      </c>
      <c r="T16" s="138">
        <f t="shared" si="5"/>
        <v>149</v>
      </c>
      <c r="U16" s="131">
        <v>131</v>
      </c>
      <c r="V16" s="185">
        <f t="shared" ref="V16:AD16" si="28">RANK(U16,U$5:U$164,0)</f>
        <v>147</v>
      </c>
      <c r="W16" s="281">
        <v>112</v>
      </c>
      <c r="X16" s="138">
        <f t="shared" si="28"/>
        <v>155</v>
      </c>
      <c r="Y16" s="252">
        <v>113</v>
      </c>
      <c r="Z16" s="138">
        <f t="shared" si="28"/>
        <v>108</v>
      </c>
      <c r="AA16" s="252">
        <v>136</v>
      </c>
      <c r="AB16" s="185">
        <f t="shared" si="28"/>
        <v>107</v>
      </c>
      <c r="AC16" s="274">
        <v>127</v>
      </c>
      <c r="AD16" s="138">
        <f t="shared" si="28"/>
        <v>134</v>
      </c>
      <c r="AE16" s="68"/>
      <c r="AF16" s="185"/>
      <c r="AG16" s="316"/>
      <c r="AH16" s="185"/>
      <c r="AI16" s="131">
        <v>109</v>
      </c>
      <c r="AJ16" s="138">
        <f t="shared" si="18"/>
        <v>120</v>
      </c>
      <c r="AK16" s="213">
        <v>105</v>
      </c>
      <c r="AL16" s="382">
        <f t="shared" si="18"/>
        <v>20</v>
      </c>
      <c r="AM16" s="401">
        <v>136</v>
      </c>
      <c r="AN16" s="185">
        <f t="shared" si="18"/>
        <v>122</v>
      </c>
      <c r="AO16" s="380">
        <v>101</v>
      </c>
      <c r="AP16" s="382">
        <f t="shared" si="18"/>
        <v>147</v>
      </c>
      <c r="AQ16" s="332">
        <v>133</v>
      </c>
      <c r="AR16" s="185">
        <f t="shared" si="18"/>
        <v>140</v>
      </c>
      <c r="AS16" s="242">
        <f t="shared" si="0"/>
        <v>123.5</v>
      </c>
      <c r="AT16" s="138">
        <f t="shared" si="18"/>
        <v>153</v>
      </c>
      <c r="AU16" s="185"/>
      <c r="AW16" s="68">
        <v>12</v>
      </c>
      <c r="AX16" s="131">
        <v>191</v>
      </c>
      <c r="AY16" s="138">
        <f t="shared" si="7"/>
        <v>9</v>
      </c>
      <c r="AZ16" s="281">
        <v>147</v>
      </c>
      <c r="BA16" s="138">
        <f t="shared" si="7"/>
        <v>147</v>
      </c>
      <c r="BB16" s="252">
        <v>156</v>
      </c>
      <c r="BC16" s="138">
        <f t="shared" si="7"/>
        <v>87</v>
      </c>
      <c r="BD16" s="252">
        <v>171</v>
      </c>
      <c r="BE16" s="185">
        <f t="shared" si="7"/>
        <v>121</v>
      </c>
      <c r="BF16" s="312">
        <v>178</v>
      </c>
      <c r="BG16" s="185">
        <f t="shared" si="8"/>
        <v>24</v>
      </c>
      <c r="BH16" s="380">
        <v>144</v>
      </c>
      <c r="BI16" s="138">
        <f t="shared" si="8"/>
        <v>102</v>
      </c>
      <c r="BJ16" s="217">
        <f t="shared" si="1"/>
        <v>164.5</v>
      </c>
      <c r="BK16" s="138">
        <f t="shared" si="8"/>
        <v>105</v>
      </c>
    </row>
    <row r="17" spans="1:63" x14ac:dyDescent="0.2">
      <c r="A17" s="64">
        <v>13</v>
      </c>
      <c r="B17" s="12" t="s">
        <v>44</v>
      </c>
      <c r="C17" s="70">
        <v>127</v>
      </c>
      <c r="D17" s="185">
        <f t="shared" si="2"/>
        <v>103</v>
      </c>
      <c r="E17" s="70">
        <v>119</v>
      </c>
      <c r="F17" s="138">
        <f t="shared" si="2"/>
        <v>140</v>
      </c>
      <c r="G17" s="131">
        <v>136</v>
      </c>
      <c r="H17" s="185">
        <f t="shared" si="2"/>
        <v>118</v>
      </c>
      <c r="I17" s="131">
        <v>115</v>
      </c>
      <c r="J17" s="185">
        <f t="shared" si="3"/>
        <v>87</v>
      </c>
      <c r="K17" s="351">
        <v>134</v>
      </c>
      <c r="L17" s="138">
        <f t="shared" si="3"/>
        <v>101</v>
      </c>
      <c r="M17" s="226">
        <v>137</v>
      </c>
      <c r="N17" s="138">
        <f t="shared" ref="N17" si="29">RANK(M17,M$5:M$164,0)</f>
        <v>87</v>
      </c>
      <c r="O17" s="223">
        <v>134</v>
      </c>
      <c r="P17" s="138">
        <f t="shared" si="3"/>
        <v>124</v>
      </c>
      <c r="Q17" s="68">
        <v>126</v>
      </c>
      <c r="R17" s="185">
        <f t="shared" si="5"/>
        <v>118</v>
      </c>
      <c r="S17" s="131">
        <v>130</v>
      </c>
      <c r="T17" s="138">
        <f t="shared" si="5"/>
        <v>89</v>
      </c>
      <c r="U17" s="131">
        <v>133</v>
      </c>
      <c r="V17" s="185">
        <f t="shared" ref="V17:AT26" si="30">RANK(U17,U$5:U$164,0)</f>
        <v>117</v>
      </c>
      <c r="W17" s="281">
        <v>119</v>
      </c>
      <c r="X17" s="138">
        <f t="shared" si="30"/>
        <v>58</v>
      </c>
      <c r="Y17" s="252">
        <v>115</v>
      </c>
      <c r="Z17" s="138">
        <f t="shared" si="30"/>
        <v>77</v>
      </c>
      <c r="AA17" s="252">
        <v>135</v>
      </c>
      <c r="AB17" s="185">
        <f t="shared" si="30"/>
        <v>135</v>
      </c>
      <c r="AC17" s="274">
        <v>126</v>
      </c>
      <c r="AD17" s="138">
        <f t="shared" si="30"/>
        <v>146</v>
      </c>
      <c r="AE17" s="68">
        <v>155</v>
      </c>
      <c r="AF17" s="185">
        <f t="shared" si="30"/>
        <v>1</v>
      </c>
      <c r="AG17" s="316">
        <v>145</v>
      </c>
      <c r="AH17" s="185">
        <f t="shared" si="30"/>
        <v>66</v>
      </c>
      <c r="AI17" s="131">
        <v>110</v>
      </c>
      <c r="AJ17" s="138">
        <f t="shared" si="30"/>
        <v>101</v>
      </c>
      <c r="AK17" s="213">
        <v>105</v>
      </c>
      <c r="AL17" s="382">
        <f t="shared" si="30"/>
        <v>20</v>
      </c>
      <c r="AM17" s="401">
        <v>137</v>
      </c>
      <c r="AN17" s="185">
        <f t="shared" si="30"/>
        <v>114</v>
      </c>
      <c r="AO17" s="380">
        <v>105</v>
      </c>
      <c r="AP17" s="382">
        <f t="shared" si="30"/>
        <v>90</v>
      </c>
      <c r="AQ17" s="333">
        <v>158</v>
      </c>
      <c r="AR17" s="185">
        <f t="shared" si="30"/>
        <v>29</v>
      </c>
      <c r="AS17" s="242">
        <f t="shared" si="0"/>
        <v>126.21052631578948</v>
      </c>
      <c r="AT17" s="138">
        <f t="shared" si="30"/>
        <v>105</v>
      </c>
      <c r="AU17" s="185"/>
      <c r="AW17" s="68">
        <v>13</v>
      </c>
      <c r="AX17" s="131">
        <v>190</v>
      </c>
      <c r="AY17" s="138">
        <f t="shared" si="7"/>
        <v>21</v>
      </c>
      <c r="AZ17" s="281">
        <v>149</v>
      </c>
      <c r="BA17" s="138">
        <f t="shared" si="7"/>
        <v>122</v>
      </c>
      <c r="BB17" s="252">
        <v>157</v>
      </c>
      <c r="BC17" s="138">
        <f t="shared" si="7"/>
        <v>70</v>
      </c>
      <c r="BD17" s="252">
        <v>170</v>
      </c>
      <c r="BE17" s="185">
        <f t="shared" si="7"/>
        <v>143</v>
      </c>
      <c r="BF17" s="312">
        <v>181</v>
      </c>
      <c r="BG17" s="185">
        <f t="shared" si="8"/>
        <v>1</v>
      </c>
      <c r="BH17" s="380">
        <v>144</v>
      </c>
      <c r="BI17" s="138">
        <f t="shared" si="8"/>
        <v>102</v>
      </c>
      <c r="BJ17" s="217">
        <f t="shared" si="1"/>
        <v>165.16666666666666</v>
      </c>
      <c r="BK17" s="138">
        <f t="shared" si="8"/>
        <v>85</v>
      </c>
    </row>
    <row r="18" spans="1:63" x14ac:dyDescent="0.2">
      <c r="A18" s="64">
        <v>14</v>
      </c>
      <c r="B18" s="12" t="s">
        <v>34</v>
      </c>
      <c r="C18" s="70">
        <v>128</v>
      </c>
      <c r="D18" s="185">
        <f t="shared" si="2"/>
        <v>62</v>
      </c>
      <c r="E18" s="70">
        <v>119</v>
      </c>
      <c r="F18" s="138">
        <f t="shared" si="2"/>
        <v>140</v>
      </c>
      <c r="G18" s="131">
        <v>138</v>
      </c>
      <c r="H18" s="185">
        <f t="shared" si="2"/>
        <v>77</v>
      </c>
      <c r="I18" s="131">
        <v>111</v>
      </c>
      <c r="J18" s="185">
        <f t="shared" si="3"/>
        <v>143</v>
      </c>
      <c r="K18" s="351">
        <v>132</v>
      </c>
      <c r="L18" s="138">
        <f t="shared" si="3"/>
        <v>127</v>
      </c>
      <c r="M18" s="226">
        <v>138</v>
      </c>
      <c r="N18" s="138">
        <f t="shared" ref="N18" si="31">RANK(M18,M$5:M$164,0)</f>
        <v>65</v>
      </c>
      <c r="O18" s="223">
        <v>132</v>
      </c>
      <c r="P18" s="138">
        <f t="shared" si="3"/>
        <v>152</v>
      </c>
      <c r="Q18" s="68">
        <v>124</v>
      </c>
      <c r="R18" s="185">
        <f t="shared" si="5"/>
        <v>158</v>
      </c>
      <c r="S18" s="131">
        <v>127</v>
      </c>
      <c r="T18" s="138">
        <f t="shared" si="5"/>
        <v>138</v>
      </c>
      <c r="U18" s="131">
        <v>133</v>
      </c>
      <c r="V18" s="185">
        <f t="shared" ref="V18:AF18" si="32">RANK(U18,U$5:U$164,0)</f>
        <v>117</v>
      </c>
      <c r="W18" s="281">
        <v>114</v>
      </c>
      <c r="X18" s="138">
        <f t="shared" si="32"/>
        <v>138</v>
      </c>
      <c r="Y18" s="252">
        <v>114</v>
      </c>
      <c r="Z18" s="138">
        <f t="shared" si="32"/>
        <v>96</v>
      </c>
      <c r="AA18" s="252">
        <v>136</v>
      </c>
      <c r="AB18" s="185">
        <f t="shared" si="32"/>
        <v>107</v>
      </c>
      <c r="AC18" s="274">
        <v>128</v>
      </c>
      <c r="AD18" s="138">
        <f t="shared" si="32"/>
        <v>111</v>
      </c>
      <c r="AE18" s="68">
        <v>149</v>
      </c>
      <c r="AF18" s="185">
        <f t="shared" si="32"/>
        <v>37</v>
      </c>
      <c r="AG18" s="316"/>
      <c r="AH18" s="185"/>
      <c r="AI18" s="131">
        <v>111</v>
      </c>
      <c r="AJ18" s="138">
        <f t="shared" si="30"/>
        <v>75</v>
      </c>
      <c r="AK18" s="213">
        <v>105</v>
      </c>
      <c r="AL18" s="382">
        <f t="shared" si="30"/>
        <v>20</v>
      </c>
      <c r="AM18" s="401">
        <v>137</v>
      </c>
      <c r="AN18" s="185">
        <f t="shared" si="30"/>
        <v>114</v>
      </c>
      <c r="AO18" s="380">
        <v>100</v>
      </c>
      <c r="AP18" s="382">
        <f t="shared" si="30"/>
        <v>153</v>
      </c>
      <c r="AQ18" s="333">
        <v>132</v>
      </c>
      <c r="AR18" s="185">
        <f t="shared" si="30"/>
        <v>143</v>
      </c>
      <c r="AS18" s="242">
        <f t="shared" si="0"/>
        <v>125.05263157894737</v>
      </c>
      <c r="AT18" s="138">
        <f t="shared" si="30"/>
        <v>128</v>
      </c>
      <c r="AU18" s="185"/>
      <c r="AW18" s="68">
        <v>14</v>
      </c>
      <c r="AX18" s="131">
        <v>190</v>
      </c>
      <c r="AY18" s="138">
        <f t="shared" si="7"/>
        <v>21</v>
      </c>
      <c r="AZ18" s="281">
        <v>149</v>
      </c>
      <c r="BA18" s="138">
        <f t="shared" si="7"/>
        <v>122</v>
      </c>
      <c r="BB18" s="252">
        <v>155</v>
      </c>
      <c r="BC18" s="138">
        <f t="shared" si="7"/>
        <v>116</v>
      </c>
      <c r="BD18" s="252">
        <v>171</v>
      </c>
      <c r="BE18" s="185">
        <f t="shared" si="7"/>
        <v>121</v>
      </c>
      <c r="BF18" s="312">
        <v>181</v>
      </c>
      <c r="BG18" s="185">
        <f t="shared" si="8"/>
        <v>1</v>
      </c>
      <c r="BH18" s="380">
        <v>143</v>
      </c>
      <c r="BI18" s="138">
        <f t="shared" si="8"/>
        <v>128</v>
      </c>
      <c r="BJ18" s="217">
        <f t="shared" si="1"/>
        <v>164.83333333333334</v>
      </c>
      <c r="BK18" s="138">
        <f t="shared" si="8"/>
        <v>92</v>
      </c>
    </row>
    <row r="19" spans="1:63" x14ac:dyDescent="0.2">
      <c r="A19" s="64">
        <v>15</v>
      </c>
      <c r="B19" s="12" t="s">
        <v>47</v>
      </c>
      <c r="C19" s="70">
        <v>125</v>
      </c>
      <c r="D19" s="185">
        <f t="shared" si="2"/>
        <v>146</v>
      </c>
      <c r="E19" s="70">
        <v>120</v>
      </c>
      <c r="F19" s="138">
        <f t="shared" si="2"/>
        <v>125</v>
      </c>
      <c r="G19" s="131">
        <v>135</v>
      </c>
      <c r="H19" s="185">
        <f t="shared" si="2"/>
        <v>130</v>
      </c>
      <c r="I19" s="131">
        <v>114</v>
      </c>
      <c r="J19" s="185">
        <f t="shared" si="3"/>
        <v>104</v>
      </c>
      <c r="K19" s="351">
        <v>134</v>
      </c>
      <c r="L19" s="138">
        <f t="shared" si="3"/>
        <v>101</v>
      </c>
      <c r="M19" s="226">
        <v>136</v>
      </c>
      <c r="N19" s="138">
        <f t="shared" ref="N19" si="33">RANK(M19,M$5:M$164,0)</f>
        <v>103</v>
      </c>
      <c r="O19" s="223">
        <v>133</v>
      </c>
      <c r="P19" s="138">
        <f t="shared" si="3"/>
        <v>141</v>
      </c>
      <c r="Q19" s="68">
        <v>126</v>
      </c>
      <c r="R19" s="185">
        <f t="shared" si="5"/>
        <v>118</v>
      </c>
      <c r="S19" s="131">
        <v>124</v>
      </c>
      <c r="T19" s="138">
        <f t="shared" si="5"/>
        <v>153</v>
      </c>
      <c r="U19" s="131">
        <v>134</v>
      </c>
      <c r="V19" s="185">
        <f t="shared" ref="V19:AF19" si="34">RANK(U19,U$5:U$164,0)</f>
        <v>102</v>
      </c>
      <c r="W19" s="281">
        <v>114</v>
      </c>
      <c r="X19" s="138">
        <f t="shared" si="34"/>
        <v>138</v>
      </c>
      <c r="Y19" s="252">
        <v>114</v>
      </c>
      <c r="Z19" s="138">
        <f t="shared" si="34"/>
        <v>96</v>
      </c>
      <c r="AA19" s="252">
        <v>136</v>
      </c>
      <c r="AB19" s="185">
        <f t="shared" si="34"/>
        <v>107</v>
      </c>
      <c r="AC19" s="274">
        <v>127</v>
      </c>
      <c r="AD19" s="138">
        <f t="shared" si="34"/>
        <v>134</v>
      </c>
      <c r="AE19" s="68">
        <v>147</v>
      </c>
      <c r="AF19" s="185">
        <f t="shared" si="34"/>
        <v>54</v>
      </c>
      <c r="AG19" s="316"/>
      <c r="AH19" s="185"/>
      <c r="AI19" s="131">
        <v>108</v>
      </c>
      <c r="AJ19" s="138">
        <f t="shared" si="30"/>
        <v>137</v>
      </c>
      <c r="AK19" s="213">
        <v>99</v>
      </c>
      <c r="AL19" s="382">
        <f t="shared" si="30"/>
        <v>112</v>
      </c>
      <c r="AM19" s="401">
        <v>137</v>
      </c>
      <c r="AN19" s="185">
        <f t="shared" si="30"/>
        <v>114</v>
      </c>
      <c r="AO19" s="380">
        <v>98</v>
      </c>
      <c r="AP19" s="382">
        <f t="shared" si="30"/>
        <v>160</v>
      </c>
      <c r="AQ19" s="333">
        <v>135</v>
      </c>
      <c r="AR19" s="185">
        <f t="shared" si="30"/>
        <v>128</v>
      </c>
      <c r="AS19" s="242">
        <f t="shared" si="0"/>
        <v>124.26315789473684</v>
      </c>
      <c r="AT19" s="138">
        <f t="shared" si="30"/>
        <v>143</v>
      </c>
      <c r="AU19" s="185"/>
      <c r="AW19" s="68">
        <v>15</v>
      </c>
      <c r="AX19" s="131">
        <v>182</v>
      </c>
      <c r="AY19" s="138">
        <f t="shared" si="7"/>
        <v>103</v>
      </c>
      <c r="AZ19" s="281">
        <v>148</v>
      </c>
      <c r="BA19" s="138">
        <f t="shared" si="7"/>
        <v>130</v>
      </c>
      <c r="BB19" s="252">
        <v>155</v>
      </c>
      <c r="BC19" s="138">
        <f t="shared" si="7"/>
        <v>116</v>
      </c>
      <c r="BD19" s="252">
        <v>171</v>
      </c>
      <c r="BE19" s="185">
        <f t="shared" si="7"/>
        <v>121</v>
      </c>
      <c r="BF19" s="312">
        <v>178</v>
      </c>
      <c r="BG19" s="185">
        <f t="shared" si="8"/>
        <v>24</v>
      </c>
      <c r="BH19" s="380">
        <v>142</v>
      </c>
      <c r="BI19" s="138">
        <f t="shared" si="8"/>
        <v>143</v>
      </c>
      <c r="BJ19" s="217">
        <f t="shared" si="1"/>
        <v>162.66666666666666</v>
      </c>
      <c r="BK19" s="138">
        <f t="shared" si="8"/>
        <v>143</v>
      </c>
    </row>
    <row r="20" spans="1:63" x14ac:dyDescent="0.2">
      <c r="A20" s="64">
        <v>16</v>
      </c>
      <c r="B20" s="11" t="s">
        <v>50</v>
      </c>
      <c r="C20" s="226">
        <v>128</v>
      </c>
      <c r="D20" s="185">
        <f t="shared" si="2"/>
        <v>62</v>
      </c>
      <c r="E20" s="226">
        <v>124</v>
      </c>
      <c r="F20" s="138">
        <f t="shared" si="2"/>
        <v>63</v>
      </c>
      <c r="G20" s="131">
        <v>134</v>
      </c>
      <c r="H20" s="185">
        <f t="shared" si="2"/>
        <v>143</v>
      </c>
      <c r="I20" s="131">
        <v>114</v>
      </c>
      <c r="J20" s="185">
        <f t="shared" si="3"/>
        <v>104</v>
      </c>
      <c r="K20" s="351">
        <v>135</v>
      </c>
      <c r="L20" s="138">
        <f t="shared" si="3"/>
        <v>92</v>
      </c>
      <c r="M20" s="226">
        <v>138</v>
      </c>
      <c r="N20" s="138">
        <f t="shared" ref="N20" si="35">RANK(M20,M$5:M$164,0)</f>
        <v>65</v>
      </c>
      <c r="O20" s="223">
        <v>134</v>
      </c>
      <c r="P20" s="138">
        <f t="shared" si="3"/>
        <v>124</v>
      </c>
      <c r="Q20" s="68">
        <v>125</v>
      </c>
      <c r="R20" s="185">
        <f t="shared" si="5"/>
        <v>152</v>
      </c>
      <c r="S20" s="131">
        <v>127</v>
      </c>
      <c r="T20" s="138">
        <f t="shared" si="5"/>
        <v>138</v>
      </c>
      <c r="U20" s="131">
        <v>134</v>
      </c>
      <c r="V20" s="185">
        <f t="shared" ref="V20:AD20" si="36">RANK(U20,U$5:U$164,0)</f>
        <v>102</v>
      </c>
      <c r="W20" s="281">
        <v>118</v>
      </c>
      <c r="X20" s="138">
        <f t="shared" si="36"/>
        <v>94</v>
      </c>
      <c r="Y20" s="252">
        <v>115</v>
      </c>
      <c r="Z20" s="138">
        <f t="shared" si="36"/>
        <v>77</v>
      </c>
      <c r="AA20" s="252">
        <v>136</v>
      </c>
      <c r="AB20" s="185">
        <f t="shared" si="36"/>
        <v>107</v>
      </c>
      <c r="AC20" s="274">
        <v>128</v>
      </c>
      <c r="AD20" s="138">
        <f t="shared" si="36"/>
        <v>111</v>
      </c>
      <c r="AE20" s="68"/>
      <c r="AF20" s="185"/>
      <c r="AG20" s="316"/>
      <c r="AH20" s="185"/>
      <c r="AI20" s="131">
        <v>109</v>
      </c>
      <c r="AJ20" s="138">
        <f t="shared" si="30"/>
        <v>120</v>
      </c>
      <c r="AK20" s="213">
        <v>102</v>
      </c>
      <c r="AL20" s="382">
        <f t="shared" si="30"/>
        <v>65</v>
      </c>
      <c r="AM20" s="401">
        <v>139</v>
      </c>
      <c r="AN20" s="185">
        <f t="shared" si="30"/>
        <v>87</v>
      </c>
      <c r="AO20" s="380">
        <v>100</v>
      </c>
      <c r="AP20" s="382">
        <f t="shared" si="30"/>
        <v>153</v>
      </c>
      <c r="AQ20" s="333">
        <v>138</v>
      </c>
      <c r="AR20" s="185">
        <f t="shared" si="30"/>
        <v>104</v>
      </c>
      <c r="AS20" s="242">
        <f t="shared" si="0"/>
        <v>124.44444444444444</v>
      </c>
      <c r="AT20" s="138">
        <f t="shared" si="30"/>
        <v>141</v>
      </c>
      <c r="AU20" s="185"/>
      <c r="AW20" s="68">
        <v>16</v>
      </c>
      <c r="AX20" s="131">
        <v>182</v>
      </c>
      <c r="AY20" s="138">
        <f t="shared" si="7"/>
        <v>103</v>
      </c>
      <c r="AZ20" s="281">
        <v>150</v>
      </c>
      <c r="BA20" s="138">
        <f t="shared" si="7"/>
        <v>117</v>
      </c>
      <c r="BB20" s="252">
        <v>156</v>
      </c>
      <c r="BC20" s="138">
        <f t="shared" si="7"/>
        <v>87</v>
      </c>
      <c r="BD20" s="252">
        <v>171</v>
      </c>
      <c r="BE20" s="185">
        <f t="shared" si="7"/>
        <v>121</v>
      </c>
      <c r="BF20" s="313">
        <v>178</v>
      </c>
      <c r="BG20" s="185">
        <f t="shared" si="8"/>
        <v>24</v>
      </c>
      <c r="BH20" s="380">
        <v>143</v>
      </c>
      <c r="BI20" s="138">
        <f t="shared" si="8"/>
        <v>128</v>
      </c>
      <c r="BJ20" s="217">
        <f t="shared" si="1"/>
        <v>163.33333333333334</v>
      </c>
      <c r="BK20" s="138">
        <f t="shared" si="8"/>
        <v>131</v>
      </c>
    </row>
    <row r="21" spans="1:63" x14ac:dyDescent="0.2">
      <c r="A21" s="64">
        <v>17</v>
      </c>
      <c r="B21" s="12" t="s">
        <v>53</v>
      </c>
      <c r="C21" s="70">
        <v>126</v>
      </c>
      <c r="D21" s="185">
        <f t="shared" si="2"/>
        <v>129</v>
      </c>
      <c r="E21" s="70">
        <v>124</v>
      </c>
      <c r="F21" s="138">
        <f t="shared" si="2"/>
        <v>63</v>
      </c>
      <c r="G21" s="131">
        <v>135</v>
      </c>
      <c r="H21" s="185">
        <f t="shared" si="2"/>
        <v>130</v>
      </c>
      <c r="I21" s="131">
        <v>114</v>
      </c>
      <c r="J21" s="185">
        <f t="shared" si="3"/>
        <v>104</v>
      </c>
      <c r="K21" s="351">
        <v>131</v>
      </c>
      <c r="L21" s="138">
        <f t="shared" si="3"/>
        <v>145</v>
      </c>
      <c r="M21" s="226">
        <v>133</v>
      </c>
      <c r="N21" s="138">
        <f t="shared" ref="N21" si="37">RANK(M21,M$5:M$164,0)</f>
        <v>144</v>
      </c>
      <c r="O21" s="223">
        <v>133</v>
      </c>
      <c r="P21" s="138">
        <f t="shared" si="3"/>
        <v>141</v>
      </c>
      <c r="Q21" s="68">
        <v>127</v>
      </c>
      <c r="R21" s="185">
        <f t="shared" si="5"/>
        <v>104</v>
      </c>
      <c r="S21" s="131">
        <v>128</v>
      </c>
      <c r="T21" s="138">
        <f t="shared" si="5"/>
        <v>122</v>
      </c>
      <c r="U21" s="131">
        <v>133</v>
      </c>
      <c r="V21" s="185">
        <f t="shared" ref="V21:AF21" si="38">RANK(U21,U$5:U$164,0)</f>
        <v>117</v>
      </c>
      <c r="W21" s="281">
        <v>118</v>
      </c>
      <c r="X21" s="138">
        <f t="shared" si="38"/>
        <v>94</v>
      </c>
      <c r="Y21" s="252">
        <v>116</v>
      </c>
      <c r="Z21" s="138">
        <f t="shared" si="38"/>
        <v>61</v>
      </c>
      <c r="AA21" s="252">
        <v>136</v>
      </c>
      <c r="AB21" s="185">
        <f t="shared" si="38"/>
        <v>107</v>
      </c>
      <c r="AC21" s="274">
        <v>128</v>
      </c>
      <c r="AD21" s="138">
        <f t="shared" si="38"/>
        <v>111</v>
      </c>
      <c r="AE21" s="68">
        <v>151</v>
      </c>
      <c r="AF21" s="185">
        <f t="shared" si="38"/>
        <v>14</v>
      </c>
      <c r="AG21" s="316"/>
      <c r="AH21" s="185"/>
      <c r="AI21" s="131">
        <v>108</v>
      </c>
      <c r="AJ21" s="138">
        <f t="shared" si="30"/>
        <v>137</v>
      </c>
      <c r="AK21" s="213">
        <v>105</v>
      </c>
      <c r="AL21" s="382">
        <f t="shared" si="30"/>
        <v>20</v>
      </c>
      <c r="AM21" s="401">
        <v>138</v>
      </c>
      <c r="AN21" s="185">
        <f t="shared" si="30"/>
        <v>102</v>
      </c>
      <c r="AO21" s="380">
        <v>104</v>
      </c>
      <c r="AP21" s="382">
        <f t="shared" si="30"/>
        <v>105</v>
      </c>
      <c r="AQ21" s="333">
        <v>137</v>
      </c>
      <c r="AR21" s="185">
        <f t="shared" si="30"/>
        <v>111</v>
      </c>
      <c r="AS21" s="242">
        <f t="shared" si="0"/>
        <v>125.68421052631579</v>
      </c>
      <c r="AT21" s="138">
        <f t="shared" si="30"/>
        <v>113</v>
      </c>
      <c r="AU21" s="185"/>
      <c r="AW21" s="68">
        <v>17</v>
      </c>
      <c r="AX21" s="131">
        <v>181</v>
      </c>
      <c r="AY21" s="138">
        <f t="shared" si="7"/>
        <v>128</v>
      </c>
      <c r="AZ21" s="281">
        <v>150</v>
      </c>
      <c r="BA21" s="138">
        <f t="shared" si="7"/>
        <v>117</v>
      </c>
      <c r="BB21" s="252">
        <v>156</v>
      </c>
      <c r="BC21" s="138">
        <f t="shared" si="7"/>
        <v>87</v>
      </c>
      <c r="BD21" s="252">
        <v>171</v>
      </c>
      <c r="BE21" s="185">
        <f t="shared" si="7"/>
        <v>121</v>
      </c>
      <c r="BF21" s="312">
        <v>144</v>
      </c>
      <c r="BG21" s="185">
        <f t="shared" si="8"/>
        <v>156</v>
      </c>
      <c r="BH21" s="380">
        <v>146</v>
      </c>
      <c r="BI21" s="138">
        <f t="shared" si="8"/>
        <v>76</v>
      </c>
      <c r="BJ21" s="217">
        <f t="shared" si="1"/>
        <v>158</v>
      </c>
      <c r="BK21" s="138">
        <f t="shared" si="8"/>
        <v>156</v>
      </c>
    </row>
    <row r="22" spans="1:63" x14ac:dyDescent="0.2">
      <c r="A22" s="64">
        <v>18</v>
      </c>
      <c r="B22" s="12" t="s">
        <v>56</v>
      </c>
      <c r="C22" s="70">
        <v>126</v>
      </c>
      <c r="D22" s="185">
        <f t="shared" si="2"/>
        <v>129</v>
      </c>
      <c r="E22" s="70">
        <v>121</v>
      </c>
      <c r="F22" s="138">
        <f t="shared" si="2"/>
        <v>109</v>
      </c>
      <c r="G22" s="131">
        <v>134</v>
      </c>
      <c r="H22" s="185">
        <f t="shared" si="2"/>
        <v>143</v>
      </c>
      <c r="I22" s="131">
        <v>114</v>
      </c>
      <c r="J22" s="185">
        <f t="shared" si="3"/>
        <v>104</v>
      </c>
      <c r="K22" s="351">
        <v>133</v>
      </c>
      <c r="L22" s="138">
        <f t="shared" si="3"/>
        <v>118</v>
      </c>
      <c r="M22" s="226">
        <v>133</v>
      </c>
      <c r="N22" s="138">
        <f t="shared" ref="N22" si="39">RANK(M22,M$5:M$164,0)</f>
        <v>144</v>
      </c>
      <c r="O22" s="223">
        <v>133</v>
      </c>
      <c r="P22" s="138">
        <f t="shared" si="3"/>
        <v>141</v>
      </c>
      <c r="Q22" s="68">
        <v>128</v>
      </c>
      <c r="R22" s="185">
        <f t="shared" si="5"/>
        <v>88</v>
      </c>
      <c r="S22" s="131">
        <v>129</v>
      </c>
      <c r="T22" s="138">
        <f t="shared" si="5"/>
        <v>103</v>
      </c>
      <c r="U22" s="131">
        <v>133</v>
      </c>
      <c r="V22" s="185">
        <f t="shared" ref="V22:AF22" si="40">RANK(U22,U$5:U$164,0)</f>
        <v>117</v>
      </c>
      <c r="W22" s="281">
        <v>119</v>
      </c>
      <c r="X22" s="138">
        <f t="shared" si="40"/>
        <v>58</v>
      </c>
      <c r="Y22" s="252">
        <v>115</v>
      </c>
      <c r="Z22" s="138">
        <f t="shared" si="40"/>
        <v>77</v>
      </c>
      <c r="AA22" s="252">
        <v>136</v>
      </c>
      <c r="AB22" s="185">
        <f t="shared" si="40"/>
        <v>107</v>
      </c>
      <c r="AC22" s="274">
        <v>128</v>
      </c>
      <c r="AD22" s="138">
        <f t="shared" si="40"/>
        <v>111</v>
      </c>
      <c r="AE22" s="68">
        <v>151</v>
      </c>
      <c r="AF22" s="185">
        <f t="shared" si="40"/>
        <v>14</v>
      </c>
      <c r="AG22" s="316"/>
      <c r="AH22" s="185"/>
      <c r="AI22" s="131">
        <v>110</v>
      </c>
      <c r="AJ22" s="138">
        <f t="shared" si="30"/>
        <v>101</v>
      </c>
      <c r="AK22" s="213">
        <v>99</v>
      </c>
      <c r="AL22" s="382">
        <f t="shared" si="30"/>
        <v>112</v>
      </c>
      <c r="AM22" s="401">
        <v>139</v>
      </c>
      <c r="AN22" s="185">
        <f t="shared" si="30"/>
        <v>87</v>
      </c>
      <c r="AO22" s="380">
        <v>104</v>
      </c>
      <c r="AP22" s="382">
        <f t="shared" si="30"/>
        <v>105</v>
      </c>
      <c r="AQ22" s="334">
        <v>139</v>
      </c>
      <c r="AR22" s="185">
        <f t="shared" si="30"/>
        <v>98</v>
      </c>
      <c r="AS22" s="242">
        <f t="shared" si="0"/>
        <v>125.52631578947368</v>
      </c>
      <c r="AT22" s="138">
        <f t="shared" si="30"/>
        <v>116</v>
      </c>
      <c r="AU22" s="185"/>
      <c r="AW22" s="68">
        <v>18</v>
      </c>
      <c r="AX22" s="131">
        <v>181</v>
      </c>
      <c r="AY22" s="138">
        <f t="shared" si="7"/>
        <v>128</v>
      </c>
      <c r="AZ22" s="281">
        <v>155</v>
      </c>
      <c r="BA22" s="138">
        <f t="shared" si="7"/>
        <v>54</v>
      </c>
      <c r="BB22" s="252">
        <v>157</v>
      </c>
      <c r="BC22" s="138">
        <f t="shared" si="7"/>
        <v>70</v>
      </c>
      <c r="BD22" s="252">
        <v>176</v>
      </c>
      <c r="BE22" s="185">
        <f t="shared" si="7"/>
        <v>44</v>
      </c>
      <c r="BF22" s="312">
        <v>178</v>
      </c>
      <c r="BG22" s="185">
        <f t="shared" si="8"/>
        <v>24</v>
      </c>
      <c r="BH22" s="380">
        <v>127</v>
      </c>
      <c r="BI22" s="138">
        <f t="shared" si="8"/>
        <v>160</v>
      </c>
      <c r="BJ22" s="217">
        <f t="shared" si="1"/>
        <v>162.33333333333334</v>
      </c>
      <c r="BK22" s="138">
        <f t="shared" si="8"/>
        <v>148</v>
      </c>
    </row>
    <row r="23" spans="1:63" x14ac:dyDescent="0.2">
      <c r="A23" s="64">
        <v>19</v>
      </c>
      <c r="B23" s="12" t="s">
        <v>59</v>
      </c>
      <c r="C23" s="70">
        <v>123</v>
      </c>
      <c r="D23" s="185">
        <f t="shared" si="2"/>
        <v>155</v>
      </c>
      <c r="E23" s="70">
        <v>126</v>
      </c>
      <c r="F23" s="138">
        <f t="shared" si="2"/>
        <v>40</v>
      </c>
      <c r="G23" s="131">
        <v>135</v>
      </c>
      <c r="H23" s="185">
        <f t="shared" si="2"/>
        <v>130</v>
      </c>
      <c r="I23" s="131">
        <v>114</v>
      </c>
      <c r="J23" s="185">
        <f t="shared" si="3"/>
        <v>104</v>
      </c>
      <c r="K23" s="351">
        <v>131</v>
      </c>
      <c r="L23" s="138">
        <f t="shared" si="3"/>
        <v>145</v>
      </c>
      <c r="M23" s="226">
        <v>132</v>
      </c>
      <c r="N23" s="138">
        <f t="shared" ref="N23" si="41">RANK(M23,M$5:M$164,0)</f>
        <v>151</v>
      </c>
      <c r="O23" s="223">
        <v>133</v>
      </c>
      <c r="P23" s="138">
        <f t="shared" si="3"/>
        <v>141</v>
      </c>
      <c r="Q23" s="68">
        <v>125</v>
      </c>
      <c r="R23" s="185">
        <f t="shared" si="5"/>
        <v>152</v>
      </c>
      <c r="S23" s="131">
        <v>127</v>
      </c>
      <c r="T23" s="138">
        <f t="shared" si="5"/>
        <v>138</v>
      </c>
      <c r="U23" s="131">
        <v>133</v>
      </c>
      <c r="V23" s="185">
        <f t="shared" ref="V23:AD23" si="42">RANK(U23,U$5:U$164,0)</f>
        <v>117</v>
      </c>
      <c r="W23" s="281">
        <v>112</v>
      </c>
      <c r="X23" s="138">
        <f t="shared" si="42"/>
        <v>155</v>
      </c>
      <c r="Y23" s="252">
        <v>108</v>
      </c>
      <c r="Z23" s="138">
        <f t="shared" si="42"/>
        <v>157</v>
      </c>
      <c r="AA23" s="252">
        <v>135</v>
      </c>
      <c r="AB23" s="185">
        <f t="shared" si="42"/>
        <v>135</v>
      </c>
      <c r="AC23" s="274">
        <v>126</v>
      </c>
      <c r="AD23" s="138">
        <f t="shared" si="42"/>
        <v>146</v>
      </c>
      <c r="AE23" s="68"/>
      <c r="AF23" s="185"/>
      <c r="AG23" s="316"/>
      <c r="AH23" s="185"/>
      <c r="AI23" s="131">
        <v>110</v>
      </c>
      <c r="AJ23" s="138">
        <f t="shared" si="30"/>
        <v>101</v>
      </c>
      <c r="AK23" s="213">
        <v>99</v>
      </c>
      <c r="AL23" s="382">
        <f t="shared" si="30"/>
        <v>112</v>
      </c>
      <c r="AM23" s="401">
        <v>139</v>
      </c>
      <c r="AN23" s="185">
        <f t="shared" si="30"/>
        <v>87</v>
      </c>
      <c r="AO23" s="380">
        <v>103</v>
      </c>
      <c r="AP23" s="382">
        <f t="shared" si="30"/>
        <v>117</v>
      </c>
      <c r="AQ23" s="334">
        <v>131</v>
      </c>
      <c r="AR23" s="185">
        <f t="shared" si="30"/>
        <v>148</v>
      </c>
      <c r="AS23" s="242">
        <f t="shared" si="0"/>
        <v>122.83333333333333</v>
      </c>
      <c r="AT23" s="138">
        <f t="shared" si="30"/>
        <v>157</v>
      </c>
      <c r="AU23" s="185"/>
      <c r="AW23" s="68">
        <v>19</v>
      </c>
      <c r="AX23" s="131">
        <v>182</v>
      </c>
      <c r="AY23" s="138">
        <f t="shared" si="7"/>
        <v>103</v>
      </c>
      <c r="AZ23" s="281">
        <v>147</v>
      </c>
      <c r="BA23" s="138">
        <f t="shared" si="7"/>
        <v>147</v>
      </c>
      <c r="BB23" s="252">
        <v>156</v>
      </c>
      <c r="BC23" s="138">
        <f t="shared" si="7"/>
        <v>87</v>
      </c>
      <c r="BD23" s="252">
        <v>169</v>
      </c>
      <c r="BE23" s="185">
        <f t="shared" si="7"/>
        <v>151</v>
      </c>
      <c r="BF23" s="312">
        <v>178</v>
      </c>
      <c r="BG23" s="185">
        <f t="shared" si="8"/>
        <v>24</v>
      </c>
      <c r="BH23" s="380">
        <v>144</v>
      </c>
      <c r="BI23" s="138">
        <f t="shared" si="8"/>
        <v>102</v>
      </c>
      <c r="BJ23" s="217">
        <f t="shared" si="1"/>
        <v>162.66666666666666</v>
      </c>
      <c r="BK23" s="138">
        <f t="shared" si="8"/>
        <v>143</v>
      </c>
    </row>
    <row r="24" spans="1:63" x14ac:dyDescent="0.2">
      <c r="A24" s="65">
        <v>20</v>
      </c>
      <c r="B24" s="82" t="s">
        <v>62</v>
      </c>
      <c r="C24" s="461">
        <v>128</v>
      </c>
      <c r="D24" s="186">
        <f t="shared" si="2"/>
        <v>62</v>
      </c>
      <c r="E24" s="461">
        <v>124</v>
      </c>
      <c r="F24" s="139">
        <f t="shared" si="2"/>
        <v>63</v>
      </c>
      <c r="G24" s="132">
        <v>137</v>
      </c>
      <c r="H24" s="186">
        <f t="shared" si="2"/>
        <v>103</v>
      </c>
      <c r="I24" s="132">
        <v>112</v>
      </c>
      <c r="J24" s="186">
        <f t="shared" si="3"/>
        <v>137</v>
      </c>
      <c r="K24" s="352">
        <v>134</v>
      </c>
      <c r="L24" s="139">
        <f t="shared" si="3"/>
        <v>101</v>
      </c>
      <c r="M24" s="227">
        <v>136</v>
      </c>
      <c r="N24" s="139">
        <f t="shared" ref="N24" si="43">RANK(M24,M$5:M$164,0)</f>
        <v>103</v>
      </c>
      <c r="O24" s="224">
        <v>134</v>
      </c>
      <c r="P24" s="139">
        <f t="shared" si="3"/>
        <v>124</v>
      </c>
      <c r="Q24" s="81">
        <v>128</v>
      </c>
      <c r="R24" s="186">
        <f t="shared" si="5"/>
        <v>88</v>
      </c>
      <c r="S24" s="132">
        <v>128</v>
      </c>
      <c r="T24" s="139">
        <f t="shared" si="5"/>
        <v>122</v>
      </c>
      <c r="U24" s="132">
        <v>133</v>
      </c>
      <c r="V24" s="186">
        <f t="shared" ref="V24:AD24" si="44">RANK(U24,U$5:U$164,0)</f>
        <v>117</v>
      </c>
      <c r="W24" s="282">
        <v>118</v>
      </c>
      <c r="X24" s="139">
        <f t="shared" si="44"/>
        <v>94</v>
      </c>
      <c r="Y24" s="253">
        <v>114</v>
      </c>
      <c r="Z24" s="139">
        <f t="shared" si="44"/>
        <v>96</v>
      </c>
      <c r="AA24" s="253">
        <v>136</v>
      </c>
      <c r="AB24" s="186">
        <f t="shared" si="44"/>
        <v>107</v>
      </c>
      <c r="AC24" s="275">
        <v>128</v>
      </c>
      <c r="AD24" s="139">
        <f t="shared" si="44"/>
        <v>111</v>
      </c>
      <c r="AE24" s="81"/>
      <c r="AF24" s="186"/>
      <c r="AG24" s="317"/>
      <c r="AH24" s="186"/>
      <c r="AI24" s="132">
        <v>110</v>
      </c>
      <c r="AJ24" s="139">
        <f t="shared" si="30"/>
        <v>101</v>
      </c>
      <c r="AK24" s="245">
        <v>97</v>
      </c>
      <c r="AL24" s="384">
        <f t="shared" si="30"/>
        <v>132</v>
      </c>
      <c r="AM24" s="410">
        <v>139</v>
      </c>
      <c r="AN24" s="186">
        <f t="shared" si="30"/>
        <v>87</v>
      </c>
      <c r="AO24" s="383">
        <v>106</v>
      </c>
      <c r="AP24" s="384">
        <f t="shared" si="30"/>
        <v>83</v>
      </c>
      <c r="AQ24" s="434">
        <v>143</v>
      </c>
      <c r="AR24" s="186">
        <f t="shared" si="30"/>
        <v>89</v>
      </c>
      <c r="AS24" s="243">
        <f t="shared" si="0"/>
        <v>124.55555555555556</v>
      </c>
      <c r="AT24" s="139">
        <f t="shared" si="30"/>
        <v>138</v>
      </c>
      <c r="AU24" s="185"/>
      <c r="AW24" s="81">
        <v>20</v>
      </c>
      <c r="AX24" s="132">
        <v>182</v>
      </c>
      <c r="AY24" s="139">
        <f t="shared" si="7"/>
        <v>103</v>
      </c>
      <c r="AZ24" s="282">
        <v>155</v>
      </c>
      <c r="BA24" s="139">
        <f t="shared" si="7"/>
        <v>54</v>
      </c>
      <c r="BB24" s="253">
        <v>158</v>
      </c>
      <c r="BC24" s="139">
        <f t="shared" si="7"/>
        <v>53</v>
      </c>
      <c r="BD24" s="253">
        <v>171</v>
      </c>
      <c r="BE24" s="186">
        <f t="shared" si="7"/>
        <v>121</v>
      </c>
      <c r="BF24" s="314">
        <v>144</v>
      </c>
      <c r="BG24" s="186">
        <f t="shared" si="8"/>
        <v>156</v>
      </c>
      <c r="BH24" s="383">
        <v>147</v>
      </c>
      <c r="BI24" s="139">
        <f t="shared" si="8"/>
        <v>57</v>
      </c>
      <c r="BJ24" s="218">
        <f t="shared" si="1"/>
        <v>159.5</v>
      </c>
      <c r="BK24" s="139">
        <f t="shared" si="8"/>
        <v>155</v>
      </c>
    </row>
    <row r="25" spans="1:63" x14ac:dyDescent="0.2">
      <c r="A25" s="64">
        <v>21</v>
      </c>
      <c r="B25" s="12" t="s">
        <v>59</v>
      </c>
      <c r="C25" s="70">
        <v>126</v>
      </c>
      <c r="D25" s="184">
        <f t="shared" si="2"/>
        <v>129</v>
      </c>
      <c r="E25" s="70">
        <v>123</v>
      </c>
      <c r="F25" s="137">
        <f t="shared" si="2"/>
        <v>75</v>
      </c>
      <c r="G25" s="130">
        <v>134</v>
      </c>
      <c r="H25" s="184">
        <f t="shared" si="2"/>
        <v>143</v>
      </c>
      <c r="I25" s="130">
        <v>114</v>
      </c>
      <c r="J25" s="184">
        <f t="shared" si="3"/>
        <v>104</v>
      </c>
      <c r="K25" s="350">
        <v>132</v>
      </c>
      <c r="L25" s="137">
        <f t="shared" si="3"/>
        <v>127</v>
      </c>
      <c r="M25" s="225">
        <v>133</v>
      </c>
      <c r="N25" s="137">
        <f t="shared" ref="N25" si="45">RANK(M25,M$5:M$164,0)</f>
        <v>144</v>
      </c>
      <c r="O25" s="222">
        <v>132</v>
      </c>
      <c r="P25" s="137">
        <f t="shared" si="3"/>
        <v>152</v>
      </c>
      <c r="Q25" s="73">
        <v>129</v>
      </c>
      <c r="R25" s="184">
        <f t="shared" si="5"/>
        <v>78</v>
      </c>
      <c r="S25" s="130">
        <v>128</v>
      </c>
      <c r="T25" s="137">
        <f t="shared" si="5"/>
        <v>122</v>
      </c>
      <c r="U25" s="130">
        <v>132</v>
      </c>
      <c r="V25" s="184">
        <f t="shared" ref="V25:AF25" si="46">RANK(U25,U$5:U$164,0)</f>
        <v>146</v>
      </c>
      <c r="W25" s="280">
        <v>118</v>
      </c>
      <c r="X25" s="137">
        <f t="shared" si="46"/>
        <v>94</v>
      </c>
      <c r="Y25" s="258">
        <v>113</v>
      </c>
      <c r="Z25" s="137">
        <f t="shared" si="46"/>
        <v>108</v>
      </c>
      <c r="AA25" s="251">
        <v>135</v>
      </c>
      <c r="AB25" s="184">
        <f t="shared" si="46"/>
        <v>135</v>
      </c>
      <c r="AC25" s="273">
        <v>127</v>
      </c>
      <c r="AD25" s="137">
        <f t="shared" si="46"/>
        <v>134</v>
      </c>
      <c r="AE25" s="73">
        <v>143</v>
      </c>
      <c r="AF25" s="184">
        <f t="shared" si="46"/>
        <v>107</v>
      </c>
      <c r="AG25" s="315"/>
      <c r="AH25" s="184"/>
      <c r="AI25" s="130">
        <v>108</v>
      </c>
      <c r="AJ25" s="137">
        <f t="shared" si="30"/>
        <v>137</v>
      </c>
      <c r="AK25" s="244">
        <v>97</v>
      </c>
      <c r="AL25" s="381">
        <f t="shared" si="30"/>
        <v>132</v>
      </c>
      <c r="AM25" s="400">
        <v>139</v>
      </c>
      <c r="AN25" s="184">
        <f t="shared" si="30"/>
        <v>87</v>
      </c>
      <c r="AO25" s="379">
        <v>106</v>
      </c>
      <c r="AP25" s="381">
        <f t="shared" si="30"/>
        <v>83</v>
      </c>
      <c r="AQ25" s="331">
        <v>148</v>
      </c>
      <c r="AR25" s="184">
        <f t="shared" si="30"/>
        <v>69</v>
      </c>
      <c r="AS25" s="241">
        <f t="shared" si="0"/>
        <v>124.68421052631579</v>
      </c>
      <c r="AT25" s="137">
        <f t="shared" si="30"/>
        <v>136</v>
      </c>
      <c r="AU25" s="185"/>
      <c r="AW25" s="68">
        <v>21</v>
      </c>
      <c r="AX25" s="130">
        <v>182</v>
      </c>
      <c r="AY25" s="137">
        <f t="shared" si="7"/>
        <v>103</v>
      </c>
      <c r="AZ25" s="280">
        <v>148</v>
      </c>
      <c r="BA25" s="137">
        <f t="shared" si="7"/>
        <v>130</v>
      </c>
      <c r="BB25" s="251">
        <v>158</v>
      </c>
      <c r="BC25" s="137">
        <f t="shared" si="7"/>
        <v>53</v>
      </c>
      <c r="BD25" s="251">
        <v>171</v>
      </c>
      <c r="BE25" s="184">
        <f t="shared" si="7"/>
        <v>121</v>
      </c>
      <c r="BF25" s="311">
        <v>178</v>
      </c>
      <c r="BG25" s="184">
        <f t="shared" si="8"/>
        <v>24</v>
      </c>
      <c r="BH25" s="379">
        <v>147</v>
      </c>
      <c r="BI25" s="137">
        <f t="shared" si="8"/>
        <v>57</v>
      </c>
      <c r="BJ25" s="216">
        <f t="shared" si="1"/>
        <v>164</v>
      </c>
      <c r="BK25" s="137">
        <f t="shared" si="8"/>
        <v>119</v>
      </c>
    </row>
    <row r="26" spans="1:63" x14ac:dyDescent="0.2">
      <c r="A26" s="64">
        <v>22</v>
      </c>
      <c r="B26" s="12" t="s">
        <v>66</v>
      </c>
      <c r="C26" s="70">
        <v>125</v>
      </c>
      <c r="D26" s="185">
        <f t="shared" si="2"/>
        <v>146</v>
      </c>
      <c r="E26" s="70">
        <v>120</v>
      </c>
      <c r="F26" s="138">
        <f t="shared" si="2"/>
        <v>125</v>
      </c>
      <c r="G26" s="131">
        <v>135</v>
      </c>
      <c r="H26" s="185">
        <f t="shared" si="2"/>
        <v>130</v>
      </c>
      <c r="I26" s="131">
        <v>114</v>
      </c>
      <c r="J26" s="185">
        <f t="shared" si="3"/>
        <v>104</v>
      </c>
      <c r="K26" s="351">
        <v>132</v>
      </c>
      <c r="L26" s="138">
        <f t="shared" si="3"/>
        <v>127</v>
      </c>
      <c r="M26" s="226">
        <v>133</v>
      </c>
      <c r="N26" s="138">
        <f t="shared" ref="N26" si="47">RANK(M26,M$5:M$164,0)</f>
        <v>144</v>
      </c>
      <c r="O26" s="223">
        <v>134</v>
      </c>
      <c r="P26" s="138">
        <f t="shared" si="3"/>
        <v>124</v>
      </c>
      <c r="Q26" s="68">
        <v>125</v>
      </c>
      <c r="R26" s="185">
        <f t="shared" si="5"/>
        <v>152</v>
      </c>
      <c r="S26" s="131">
        <v>127</v>
      </c>
      <c r="T26" s="138">
        <f t="shared" si="5"/>
        <v>138</v>
      </c>
      <c r="U26" s="131">
        <v>133</v>
      </c>
      <c r="V26" s="185">
        <f t="shared" ref="V26:AF26" si="48">RANK(U26,U$5:U$164,0)</f>
        <v>117</v>
      </c>
      <c r="W26" s="281">
        <v>116</v>
      </c>
      <c r="X26" s="138">
        <f t="shared" si="48"/>
        <v>124</v>
      </c>
      <c r="Y26" s="252">
        <v>115</v>
      </c>
      <c r="Z26" s="138">
        <f t="shared" si="48"/>
        <v>77</v>
      </c>
      <c r="AA26" s="252">
        <v>135</v>
      </c>
      <c r="AB26" s="185">
        <f t="shared" si="48"/>
        <v>135</v>
      </c>
      <c r="AC26" s="274">
        <v>127</v>
      </c>
      <c r="AD26" s="138">
        <f t="shared" si="48"/>
        <v>134</v>
      </c>
      <c r="AE26" s="68">
        <v>139</v>
      </c>
      <c r="AF26" s="185">
        <f t="shared" si="48"/>
        <v>133</v>
      </c>
      <c r="AG26" s="316"/>
      <c r="AH26" s="185"/>
      <c r="AI26" s="131">
        <v>110</v>
      </c>
      <c r="AJ26" s="138">
        <f t="shared" si="30"/>
        <v>101</v>
      </c>
      <c r="AK26" s="213">
        <v>102</v>
      </c>
      <c r="AL26" s="382">
        <f t="shared" si="30"/>
        <v>65</v>
      </c>
      <c r="AM26" s="401">
        <v>138</v>
      </c>
      <c r="AN26" s="185">
        <f t="shared" si="30"/>
        <v>102</v>
      </c>
      <c r="AO26" s="380">
        <v>102</v>
      </c>
      <c r="AP26" s="382">
        <f t="shared" si="30"/>
        <v>130</v>
      </c>
      <c r="AQ26" s="332">
        <v>139</v>
      </c>
      <c r="AR26" s="185">
        <f t="shared" si="30"/>
        <v>98</v>
      </c>
      <c r="AS26" s="242">
        <f t="shared" si="0"/>
        <v>124.31578947368421</v>
      </c>
      <c r="AT26" s="138">
        <f t="shared" si="30"/>
        <v>142</v>
      </c>
      <c r="AU26" s="185"/>
      <c r="AW26" s="68">
        <v>22</v>
      </c>
      <c r="AX26" s="131">
        <v>181</v>
      </c>
      <c r="AY26" s="138">
        <f t="shared" si="7"/>
        <v>128</v>
      </c>
      <c r="AZ26" s="281">
        <v>145</v>
      </c>
      <c r="BA26" s="138">
        <f t="shared" si="7"/>
        <v>155</v>
      </c>
      <c r="BB26" s="252">
        <v>156</v>
      </c>
      <c r="BC26" s="138">
        <f t="shared" si="7"/>
        <v>87</v>
      </c>
      <c r="BD26" s="252">
        <v>171</v>
      </c>
      <c r="BE26" s="185">
        <f t="shared" si="7"/>
        <v>121</v>
      </c>
      <c r="BF26" s="312">
        <v>181</v>
      </c>
      <c r="BG26" s="185">
        <f t="shared" si="8"/>
        <v>1</v>
      </c>
      <c r="BH26" s="380">
        <v>144</v>
      </c>
      <c r="BI26" s="138">
        <f t="shared" si="8"/>
        <v>102</v>
      </c>
      <c r="BJ26" s="217">
        <f t="shared" si="1"/>
        <v>163</v>
      </c>
      <c r="BK26" s="138">
        <f t="shared" si="8"/>
        <v>139</v>
      </c>
    </row>
    <row r="27" spans="1:63" x14ac:dyDescent="0.2">
      <c r="A27" s="64">
        <v>23</v>
      </c>
      <c r="B27" s="12" t="s">
        <v>69</v>
      </c>
      <c r="C27" s="70">
        <v>124</v>
      </c>
      <c r="D27" s="185">
        <f t="shared" si="2"/>
        <v>153</v>
      </c>
      <c r="E27" s="70">
        <v>122</v>
      </c>
      <c r="F27" s="138">
        <f t="shared" si="2"/>
        <v>88</v>
      </c>
      <c r="G27" s="131">
        <v>135</v>
      </c>
      <c r="H27" s="185">
        <f t="shared" si="2"/>
        <v>130</v>
      </c>
      <c r="I27" s="131">
        <v>116</v>
      </c>
      <c r="J27" s="185">
        <f t="shared" si="3"/>
        <v>73</v>
      </c>
      <c r="K27" s="351">
        <v>134</v>
      </c>
      <c r="L27" s="138">
        <f t="shared" si="3"/>
        <v>101</v>
      </c>
      <c r="M27" s="226">
        <v>134</v>
      </c>
      <c r="N27" s="138">
        <f t="shared" ref="N27" si="49">RANK(M27,M$5:M$164,0)</f>
        <v>132</v>
      </c>
      <c r="O27" s="223">
        <v>135</v>
      </c>
      <c r="P27" s="138">
        <f t="shared" si="3"/>
        <v>107</v>
      </c>
      <c r="Q27" s="68">
        <v>126</v>
      </c>
      <c r="R27" s="185">
        <f t="shared" si="5"/>
        <v>118</v>
      </c>
      <c r="S27" s="131">
        <v>126</v>
      </c>
      <c r="T27" s="138">
        <f t="shared" si="5"/>
        <v>148</v>
      </c>
      <c r="U27" s="131">
        <v>133</v>
      </c>
      <c r="V27" s="185">
        <f t="shared" ref="V27:AT27" si="50">RANK(U27,U$5:U$164,0)</f>
        <v>117</v>
      </c>
      <c r="W27" s="281">
        <v>119</v>
      </c>
      <c r="X27" s="138">
        <f t="shared" si="50"/>
        <v>58</v>
      </c>
      <c r="Y27" s="252">
        <v>114</v>
      </c>
      <c r="Z27" s="138">
        <f t="shared" si="50"/>
        <v>96</v>
      </c>
      <c r="AA27" s="252">
        <v>136</v>
      </c>
      <c r="AB27" s="185">
        <f t="shared" si="50"/>
        <v>107</v>
      </c>
      <c r="AC27" s="274">
        <v>128</v>
      </c>
      <c r="AD27" s="138">
        <f t="shared" si="50"/>
        <v>111</v>
      </c>
      <c r="AE27" s="68">
        <v>139</v>
      </c>
      <c r="AF27" s="185">
        <f t="shared" si="50"/>
        <v>133</v>
      </c>
      <c r="AG27" s="316">
        <v>146</v>
      </c>
      <c r="AH27" s="185">
        <f t="shared" si="50"/>
        <v>41</v>
      </c>
      <c r="AI27" s="131">
        <v>108</v>
      </c>
      <c r="AJ27" s="138">
        <f t="shared" si="50"/>
        <v>137</v>
      </c>
      <c r="AK27" s="213">
        <v>96</v>
      </c>
      <c r="AL27" s="382">
        <f t="shared" si="50"/>
        <v>142</v>
      </c>
      <c r="AM27" s="401">
        <v>141</v>
      </c>
      <c r="AN27" s="185">
        <f t="shared" si="50"/>
        <v>67</v>
      </c>
      <c r="AO27" s="380">
        <v>105</v>
      </c>
      <c r="AP27" s="382">
        <f t="shared" si="50"/>
        <v>90</v>
      </c>
      <c r="AQ27" s="333">
        <v>156</v>
      </c>
      <c r="AR27" s="185">
        <f t="shared" si="50"/>
        <v>43</v>
      </c>
      <c r="AS27" s="242">
        <f t="shared" si="0"/>
        <v>124.78947368421052</v>
      </c>
      <c r="AT27" s="138">
        <f t="shared" si="50"/>
        <v>134</v>
      </c>
      <c r="AU27" s="185"/>
      <c r="AW27" s="68">
        <v>23</v>
      </c>
      <c r="AX27" s="131">
        <v>182</v>
      </c>
      <c r="AY27" s="138">
        <f t="shared" si="7"/>
        <v>103</v>
      </c>
      <c r="AZ27" s="281">
        <v>145</v>
      </c>
      <c r="BA27" s="138">
        <f t="shared" si="7"/>
        <v>155</v>
      </c>
      <c r="BB27" s="252">
        <v>156</v>
      </c>
      <c r="BC27" s="138">
        <f t="shared" si="7"/>
        <v>87</v>
      </c>
      <c r="BD27" s="252">
        <v>171</v>
      </c>
      <c r="BE27" s="185">
        <f t="shared" si="7"/>
        <v>121</v>
      </c>
      <c r="BF27" s="312">
        <v>175</v>
      </c>
      <c r="BG27" s="185">
        <f t="shared" si="8"/>
        <v>111</v>
      </c>
      <c r="BH27" s="380">
        <v>146</v>
      </c>
      <c r="BI27" s="138">
        <f t="shared" si="8"/>
        <v>76</v>
      </c>
      <c r="BJ27" s="217">
        <f t="shared" si="1"/>
        <v>162.5</v>
      </c>
      <c r="BK27" s="138">
        <f t="shared" si="8"/>
        <v>146</v>
      </c>
    </row>
    <row r="28" spans="1:63" x14ac:dyDescent="0.2">
      <c r="A28" s="64">
        <v>24</v>
      </c>
      <c r="B28" s="12" t="s">
        <v>71</v>
      </c>
      <c r="C28" s="70">
        <v>128</v>
      </c>
      <c r="D28" s="185">
        <f t="shared" si="2"/>
        <v>62</v>
      </c>
      <c r="E28" s="70">
        <v>126</v>
      </c>
      <c r="F28" s="138">
        <f t="shared" si="2"/>
        <v>40</v>
      </c>
      <c r="G28" s="131">
        <v>136</v>
      </c>
      <c r="H28" s="185">
        <f t="shared" si="2"/>
        <v>118</v>
      </c>
      <c r="I28" s="131">
        <v>118</v>
      </c>
      <c r="J28" s="185">
        <f t="shared" si="3"/>
        <v>40</v>
      </c>
      <c r="K28" s="351">
        <v>135</v>
      </c>
      <c r="L28" s="138">
        <f t="shared" si="3"/>
        <v>92</v>
      </c>
      <c r="M28" s="226">
        <v>137</v>
      </c>
      <c r="N28" s="138">
        <f t="shared" ref="N28" si="51">RANK(M28,M$5:M$164,0)</f>
        <v>87</v>
      </c>
      <c r="O28" s="223">
        <v>137</v>
      </c>
      <c r="P28" s="138">
        <f t="shared" si="3"/>
        <v>76</v>
      </c>
      <c r="Q28" s="68">
        <v>126</v>
      </c>
      <c r="R28" s="185">
        <f t="shared" si="5"/>
        <v>118</v>
      </c>
      <c r="S28" s="131">
        <v>131</v>
      </c>
      <c r="T28" s="138">
        <f t="shared" si="5"/>
        <v>76</v>
      </c>
      <c r="U28" s="131">
        <v>137</v>
      </c>
      <c r="V28" s="185">
        <f t="shared" ref="V28:AT29" si="52">RANK(U28,U$5:U$164,0)</f>
        <v>54</v>
      </c>
      <c r="W28" s="281">
        <v>120</v>
      </c>
      <c r="X28" s="138">
        <f t="shared" si="52"/>
        <v>32</v>
      </c>
      <c r="Y28" s="252">
        <v>116</v>
      </c>
      <c r="Z28" s="138">
        <f t="shared" si="52"/>
        <v>61</v>
      </c>
      <c r="AA28" s="252">
        <v>136</v>
      </c>
      <c r="AB28" s="185">
        <f t="shared" si="52"/>
        <v>107</v>
      </c>
      <c r="AC28" s="274">
        <v>128</v>
      </c>
      <c r="AD28" s="138">
        <f t="shared" si="52"/>
        <v>111</v>
      </c>
      <c r="AE28" s="68">
        <v>150</v>
      </c>
      <c r="AF28" s="185">
        <f t="shared" si="52"/>
        <v>26</v>
      </c>
      <c r="AG28" s="316">
        <v>146</v>
      </c>
      <c r="AH28" s="185">
        <f t="shared" si="52"/>
        <v>41</v>
      </c>
      <c r="AI28" s="131">
        <v>110</v>
      </c>
      <c r="AJ28" s="138">
        <f t="shared" si="52"/>
        <v>101</v>
      </c>
      <c r="AK28" s="213">
        <v>95</v>
      </c>
      <c r="AL28" s="382">
        <f t="shared" si="52"/>
        <v>152</v>
      </c>
      <c r="AM28" s="401">
        <v>139</v>
      </c>
      <c r="AN28" s="185">
        <f t="shared" si="52"/>
        <v>87</v>
      </c>
      <c r="AO28" s="380">
        <v>105</v>
      </c>
      <c r="AP28" s="382">
        <f t="shared" si="52"/>
        <v>90</v>
      </c>
      <c r="AQ28" s="333">
        <v>152</v>
      </c>
      <c r="AR28" s="185">
        <f t="shared" si="52"/>
        <v>61</v>
      </c>
      <c r="AS28" s="242">
        <f t="shared" si="0"/>
        <v>126.84210526315789</v>
      </c>
      <c r="AT28" s="138">
        <f t="shared" si="52"/>
        <v>91</v>
      </c>
      <c r="AU28" s="185"/>
      <c r="AW28" s="68">
        <v>24</v>
      </c>
      <c r="AX28" s="131">
        <v>183</v>
      </c>
      <c r="AY28" s="138">
        <f t="shared" si="7"/>
        <v>95</v>
      </c>
      <c r="AZ28" s="281">
        <v>152</v>
      </c>
      <c r="BA28" s="138">
        <f t="shared" si="7"/>
        <v>104</v>
      </c>
      <c r="BB28" s="252">
        <v>159</v>
      </c>
      <c r="BC28" s="138">
        <f t="shared" si="7"/>
        <v>38</v>
      </c>
      <c r="BD28" s="252">
        <v>172</v>
      </c>
      <c r="BE28" s="185">
        <f t="shared" si="7"/>
        <v>98</v>
      </c>
      <c r="BF28" s="312">
        <v>178</v>
      </c>
      <c r="BG28" s="185">
        <f t="shared" si="8"/>
        <v>24</v>
      </c>
      <c r="BH28" s="380">
        <v>145</v>
      </c>
      <c r="BI28" s="138">
        <f t="shared" si="8"/>
        <v>91</v>
      </c>
      <c r="BJ28" s="217">
        <f t="shared" si="1"/>
        <v>164.83333333333334</v>
      </c>
      <c r="BK28" s="138">
        <f t="shared" si="8"/>
        <v>92</v>
      </c>
    </row>
    <row r="29" spans="1:63" x14ac:dyDescent="0.2">
      <c r="A29" s="64">
        <v>25</v>
      </c>
      <c r="B29" s="12" t="s">
        <v>74</v>
      </c>
      <c r="C29" s="70">
        <v>129</v>
      </c>
      <c r="D29" s="185">
        <f t="shared" si="2"/>
        <v>46</v>
      </c>
      <c r="E29" s="70">
        <v>127</v>
      </c>
      <c r="F29" s="138">
        <f t="shared" si="2"/>
        <v>33</v>
      </c>
      <c r="G29" s="131">
        <v>138</v>
      </c>
      <c r="H29" s="185">
        <f t="shared" si="2"/>
        <v>77</v>
      </c>
      <c r="I29" s="131">
        <v>113</v>
      </c>
      <c r="J29" s="185">
        <f t="shared" si="3"/>
        <v>126</v>
      </c>
      <c r="K29" s="351">
        <v>140</v>
      </c>
      <c r="L29" s="138">
        <f t="shared" si="3"/>
        <v>32</v>
      </c>
      <c r="M29" s="226">
        <v>139</v>
      </c>
      <c r="N29" s="138">
        <f t="shared" ref="N29" si="53">RANK(M29,M$5:M$164,0)</f>
        <v>45</v>
      </c>
      <c r="O29" s="223">
        <v>139</v>
      </c>
      <c r="P29" s="138">
        <f t="shared" si="3"/>
        <v>40</v>
      </c>
      <c r="Q29" s="68">
        <v>129</v>
      </c>
      <c r="R29" s="185">
        <f t="shared" si="5"/>
        <v>78</v>
      </c>
      <c r="S29" s="131">
        <v>134</v>
      </c>
      <c r="T29" s="138">
        <f t="shared" si="5"/>
        <v>37</v>
      </c>
      <c r="U29" s="131">
        <v>139</v>
      </c>
      <c r="V29" s="185">
        <f t="shared" ref="V29:AF29" si="54">RANK(U29,U$5:U$164,0)</f>
        <v>43</v>
      </c>
      <c r="W29" s="281">
        <v>119</v>
      </c>
      <c r="X29" s="138">
        <f t="shared" si="54"/>
        <v>58</v>
      </c>
      <c r="Y29" s="252">
        <v>116</v>
      </c>
      <c r="Z29" s="138">
        <f t="shared" si="54"/>
        <v>61</v>
      </c>
      <c r="AA29" s="252">
        <v>137</v>
      </c>
      <c r="AB29" s="185">
        <f t="shared" si="54"/>
        <v>61</v>
      </c>
      <c r="AC29" s="274">
        <v>131</v>
      </c>
      <c r="AD29" s="138">
        <f t="shared" si="54"/>
        <v>48</v>
      </c>
      <c r="AE29" s="68">
        <v>147</v>
      </c>
      <c r="AF29" s="185">
        <f t="shared" si="54"/>
        <v>54</v>
      </c>
      <c r="AG29" s="316"/>
      <c r="AH29" s="185"/>
      <c r="AI29" s="131">
        <v>118</v>
      </c>
      <c r="AJ29" s="138">
        <f t="shared" si="52"/>
        <v>23</v>
      </c>
      <c r="AK29" s="213">
        <v>96</v>
      </c>
      <c r="AL29" s="382">
        <f t="shared" si="52"/>
        <v>142</v>
      </c>
      <c r="AM29" s="401">
        <v>141</v>
      </c>
      <c r="AN29" s="185">
        <f t="shared" si="52"/>
        <v>67</v>
      </c>
      <c r="AO29" s="380">
        <v>105</v>
      </c>
      <c r="AP29" s="382">
        <f t="shared" si="52"/>
        <v>90</v>
      </c>
      <c r="AQ29" s="333">
        <v>135</v>
      </c>
      <c r="AR29" s="185">
        <f t="shared" si="52"/>
        <v>128</v>
      </c>
      <c r="AS29" s="242">
        <f t="shared" si="0"/>
        <v>128.26315789473685</v>
      </c>
      <c r="AT29" s="138">
        <f t="shared" si="52"/>
        <v>62</v>
      </c>
      <c r="AU29" s="185"/>
      <c r="AW29" s="68">
        <v>25</v>
      </c>
      <c r="AX29" s="131">
        <v>182</v>
      </c>
      <c r="AY29" s="138">
        <f t="shared" si="7"/>
        <v>103</v>
      </c>
      <c r="AZ29" s="281">
        <v>148</v>
      </c>
      <c r="BA29" s="138">
        <f t="shared" si="7"/>
        <v>130</v>
      </c>
      <c r="BB29" s="252">
        <v>156</v>
      </c>
      <c r="BC29" s="138">
        <f t="shared" si="7"/>
        <v>87</v>
      </c>
      <c r="BD29" s="252">
        <v>173</v>
      </c>
      <c r="BE29" s="185">
        <f t="shared" si="7"/>
        <v>91</v>
      </c>
      <c r="BF29" s="312">
        <v>181</v>
      </c>
      <c r="BG29" s="185">
        <f t="shared" si="8"/>
        <v>1</v>
      </c>
      <c r="BH29" s="380">
        <v>146</v>
      </c>
      <c r="BI29" s="138">
        <f t="shared" si="8"/>
        <v>76</v>
      </c>
      <c r="BJ29" s="217">
        <f t="shared" si="1"/>
        <v>164.33333333333334</v>
      </c>
      <c r="BK29" s="138">
        <f t="shared" si="8"/>
        <v>114</v>
      </c>
    </row>
    <row r="30" spans="1:63" x14ac:dyDescent="0.2">
      <c r="A30" s="64">
        <v>26</v>
      </c>
      <c r="B30" s="12" t="s">
        <v>76</v>
      </c>
      <c r="C30" s="70">
        <v>126</v>
      </c>
      <c r="D30" s="185">
        <f t="shared" si="2"/>
        <v>129</v>
      </c>
      <c r="E30" s="70">
        <v>119</v>
      </c>
      <c r="F30" s="138">
        <f t="shared" si="2"/>
        <v>140</v>
      </c>
      <c r="G30" s="131">
        <v>134</v>
      </c>
      <c r="H30" s="185">
        <f t="shared" si="2"/>
        <v>143</v>
      </c>
      <c r="I30" s="131">
        <v>116</v>
      </c>
      <c r="J30" s="185">
        <f t="shared" si="3"/>
        <v>73</v>
      </c>
      <c r="K30" s="351">
        <v>131</v>
      </c>
      <c r="L30" s="138">
        <f t="shared" si="3"/>
        <v>145</v>
      </c>
      <c r="M30" s="226">
        <v>130</v>
      </c>
      <c r="N30" s="138">
        <f t="shared" ref="N30" si="55">RANK(M30,M$5:M$164,0)</f>
        <v>157</v>
      </c>
      <c r="O30" s="223">
        <v>132</v>
      </c>
      <c r="P30" s="138">
        <f t="shared" si="3"/>
        <v>152</v>
      </c>
      <c r="Q30" s="68">
        <v>124</v>
      </c>
      <c r="R30" s="185">
        <f t="shared" si="5"/>
        <v>158</v>
      </c>
      <c r="S30" s="131">
        <v>129</v>
      </c>
      <c r="T30" s="138">
        <f t="shared" si="5"/>
        <v>103</v>
      </c>
      <c r="U30" s="131">
        <v>131</v>
      </c>
      <c r="V30" s="185">
        <f t="shared" ref="V30:AT31" si="56">RANK(U30,U$5:U$164,0)</f>
        <v>147</v>
      </c>
      <c r="W30" s="281">
        <v>115</v>
      </c>
      <c r="X30" s="138">
        <f t="shared" si="56"/>
        <v>132</v>
      </c>
      <c r="Y30" s="252">
        <v>111</v>
      </c>
      <c r="Z30" s="138">
        <f t="shared" si="56"/>
        <v>132</v>
      </c>
      <c r="AA30" s="252">
        <v>134</v>
      </c>
      <c r="AB30" s="185">
        <f t="shared" si="56"/>
        <v>158</v>
      </c>
      <c r="AC30" s="274">
        <v>124</v>
      </c>
      <c r="AD30" s="138">
        <f t="shared" si="56"/>
        <v>160</v>
      </c>
      <c r="AE30" s="68">
        <v>150</v>
      </c>
      <c r="AF30" s="185">
        <f t="shared" si="56"/>
        <v>26</v>
      </c>
      <c r="AG30" s="316">
        <v>144</v>
      </c>
      <c r="AH30" s="185">
        <f t="shared" si="56"/>
        <v>72</v>
      </c>
      <c r="AI30" s="131">
        <v>108</v>
      </c>
      <c r="AJ30" s="138">
        <f t="shared" si="56"/>
        <v>137</v>
      </c>
      <c r="AK30" s="213">
        <v>100</v>
      </c>
      <c r="AL30" s="382">
        <f t="shared" si="56"/>
        <v>94</v>
      </c>
      <c r="AM30" s="401">
        <v>137</v>
      </c>
      <c r="AN30" s="185">
        <f t="shared" si="56"/>
        <v>114</v>
      </c>
      <c r="AO30" s="380">
        <v>103</v>
      </c>
      <c r="AP30" s="382">
        <f t="shared" si="56"/>
        <v>117</v>
      </c>
      <c r="AQ30" s="333">
        <v>150</v>
      </c>
      <c r="AR30" s="185">
        <f t="shared" si="56"/>
        <v>64</v>
      </c>
      <c r="AS30" s="242">
        <f t="shared" si="0"/>
        <v>123.89473684210526</v>
      </c>
      <c r="AT30" s="138">
        <f t="shared" si="56"/>
        <v>147</v>
      </c>
      <c r="AU30" s="185"/>
      <c r="AW30" s="68">
        <v>26</v>
      </c>
      <c r="AX30" s="131">
        <v>188</v>
      </c>
      <c r="AY30" s="138">
        <f t="shared" si="7"/>
        <v>48</v>
      </c>
      <c r="AZ30" s="281">
        <v>148</v>
      </c>
      <c r="BA30" s="138">
        <f t="shared" si="7"/>
        <v>130</v>
      </c>
      <c r="BB30" s="252">
        <v>155</v>
      </c>
      <c r="BC30" s="138">
        <f t="shared" si="7"/>
        <v>116</v>
      </c>
      <c r="BD30" s="252">
        <v>168</v>
      </c>
      <c r="BE30" s="185">
        <f t="shared" si="7"/>
        <v>156</v>
      </c>
      <c r="BF30" s="313">
        <v>178</v>
      </c>
      <c r="BG30" s="185">
        <f t="shared" si="8"/>
        <v>24</v>
      </c>
      <c r="BH30" s="380">
        <v>149</v>
      </c>
      <c r="BI30" s="138">
        <f t="shared" si="8"/>
        <v>26</v>
      </c>
      <c r="BJ30" s="217">
        <f t="shared" si="1"/>
        <v>164.33333333333334</v>
      </c>
      <c r="BK30" s="138">
        <f t="shared" si="8"/>
        <v>114</v>
      </c>
    </row>
    <row r="31" spans="1:63" x14ac:dyDescent="0.2">
      <c r="A31" s="64">
        <v>27</v>
      </c>
      <c r="B31" s="5" t="s">
        <v>59</v>
      </c>
      <c r="C31" s="462">
        <v>132</v>
      </c>
      <c r="D31" s="185">
        <f t="shared" si="2"/>
        <v>33</v>
      </c>
      <c r="E31" s="462">
        <v>127</v>
      </c>
      <c r="F31" s="138">
        <f t="shared" si="2"/>
        <v>33</v>
      </c>
      <c r="G31" s="131">
        <v>138</v>
      </c>
      <c r="H31" s="185">
        <f t="shared" si="2"/>
        <v>77</v>
      </c>
      <c r="I31" s="131">
        <v>119</v>
      </c>
      <c r="J31" s="185">
        <f t="shared" si="3"/>
        <v>28</v>
      </c>
      <c r="K31" s="351">
        <v>136</v>
      </c>
      <c r="L31" s="138">
        <f t="shared" si="3"/>
        <v>75</v>
      </c>
      <c r="M31" s="226">
        <v>136</v>
      </c>
      <c r="N31" s="138">
        <f t="shared" ref="N31" si="57">RANK(M31,M$5:M$164,0)</f>
        <v>103</v>
      </c>
      <c r="O31" s="223">
        <v>137</v>
      </c>
      <c r="P31" s="138">
        <f t="shared" si="3"/>
        <v>76</v>
      </c>
      <c r="Q31" s="68">
        <v>130</v>
      </c>
      <c r="R31" s="185">
        <f t="shared" si="5"/>
        <v>64</v>
      </c>
      <c r="S31" s="131">
        <v>131</v>
      </c>
      <c r="T31" s="138">
        <f t="shared" si="5"/>
        <v>76</v>
      </c>
      <c r="U31" s="131">
        <v>137</v>
      </c>
      <c r="V31" s="185">
        <f t="shared" ref="V31:AD31" si="58">RANK(U31,U$5:U$164,0)</f>
        <v>54</v>
      </c>
      <c r="W31" s="281">
        <v>119</v>
      </c>
      <c r="X31" s="138">
        <f t="shared" si="58"/>
        <v>58</v>
      </c>
      <c r="Y31" s="252">
        <v>116</v>
      </c>
      <c r="Z31" s="138">
        <f t="shared" si="58"/>
        <v>61</v>
      </c>
      <c r="AA31" s="252">
        <v>136</v>
      </c>
      <c r="AB31" s="185">
        <f t="shared" si="58"/>
        <v>107</v>
      </c>
      <c r="AC31" s="274">
        <v>130</v>
      </c>
      <c r="AD31" s="138">
        <f t="shared" si="58"/>
        <v>79</v>
      </c>
      <c r="AE31" s="68"/>
      <c r="AF31" s="185"/>
      <c r="AG31" s="316">
        <v>147</v>
      </c>
      <c r="AH31" s="185">
        <f t="shared" si="56"/>
        <v>20</v>
      </c>
      <c r="AI31" s="131">
        <v>112</v>
      </c>
      <c r="AJ31" s="138">
        <f t="shared" si="56"/>
        <v>63</v>
      </c>
      <c r="AK31" s="213">
        <v>94</v>
      </c>
      <c r="AL31" s="382">
        <f t="shared" si="56"/>
        <v>154</v>
      </c>
      <c r="AM31" s="401">
        <v>139</v>
      </c>
      <c r="AN31" s="185">
        <f t="shared" si="56"/>
        <v>87</v>
      </c>
      <c r="AO31" s="380">
        <v>109</v>
      </c>
      <c r="AP31" s="382">
        <f t="shared" si="56"/>
        <v>33</v>
      </c>
      <c r="AQ31" s="333">
        <v>150</v>
      </c>
      <c r="AR31" s="185">
        <f t="shared" si="56"/>
        <v>64</v>
      </c>
      <c r="AS31" s="242">
        <f t="shared" si="0"/>
        <v>126.55555555555556</v>
      </c>
      <c r="AT31" s="138">
        <f t="shared" si="56"/>
        <v>98</v>
      </c>
      <c r="AU31" s="185"/>
      <c r="AW31" s="68">
        <v>27</v>
      </c>
      <c r="AX31" s="131">
        <v>182</v>
      </c>
      <c r="AY31" s="138">
        <f t="shared" si="7"/>
        <v>103</v>
      </c>
      <c r="AZ31" s="281">
        <v>150</v>
      </c>
      <c r="BA31" s="138">
        <f t="shared" si="7"/>
        <v>117</v>
      </c>
      <c r="BB31" s="252">
        <v>154</v>
      </c>
      <c r="BC31" s="138">
        <f t="shared" si="7"/>
        <v>135</v>
      </c>
      <c r="BD31" s="252">
        <v>173</v>
      </c>
      <c r="BE31" s="185">
        <f t="shared" si="7"/>
        <v>91</v>
      </c>
      <c r="BF31" s="312">
        <v>178</v>
      </c>
      <c r="BG31" s="185">
        <f t="shared" si="8"/>
        <v>24</v>
      </c>
      <c r="BH31" s="380">
        <v>149</v>
      </c>
      <c r="BI31" s="138">
        <f t="shared" si="8"/>
        <v>26</v>
      </c>
      <c r="BJ31" s="217">
        <f t="shared" si="1"/>
        <v>164.33333333333334</v>
      </c>
      <c r="BK31" s="138">
        <f t="shared" si="8"/>
        <v>114</v>
      </c>
    </row>
    <row r="32" spans="1:63" x14ac:dyDescent="0.2">
      <c r="A32" s="64">
        <v>28</v>
      </c>
      <c r="B32" s="5" t="s">
        <v>59</v>
      </c>
      <c r="C32" s="462">
        <v>132</v>
      </c>
      <c r="D32" s="185">
        <f t="shared" si="2"/>
        <v>33</v>
      </c>
      <c r="E32" s="462">
        <v>127</v>
      </c>
      <c r="F32" s="138">
        <f t="shared" si="2"/>
        <v>33</v>
      </c>
      <c r="G32" s="131">
        <v>137</v>
      </c>
      <c r="H32" s="185">
        <f t="shared" si="2"/>
        <v>103</v>
      </c>
      <c r="I32" s="131">
        <v>119</v>
      </c>
      <c r="J32" s="185">
        <f t="shared" si="3"/>
        <v>28</v>
      </c>
      <c r="K32" s="351">
        <v>136</v>
      </c>
      <c r="L32" s="138">
        <f t="shared" si="3"/>
        <v>75</v>
      </c>
      <c r="M32" s="226">
        <v>139</v>
      </c>
      <c r="N32" s="138">
        <f t="shared" ref="N32" si="59">RANK(M32,M$5:M$164,0)</f>
        <v>45</v>
      </c>
      <c r="O32" s="223">
        <v>138</v>
      </c>
      <c r="P32" s="138">
        <f t="shared" si="3"/>
        <v>55</v>
      </c>
      <c r="Q32" s="68">
        <v>130</v>
      </c>
      <c r="R32" s="185">
        <f t="shared" si="5"/>
        <v>64</v>
      </c>
      <c r="S32" s="131">
        <v>131</v>
      </c>
      <c r="T32" s="138">
        <f t="shared" si="5"/>
        <v>76</v>
      </c>
      <c r="U32" s="131">
        <v>137</v>
      </c>
      <c r="V32" s="185">
        <f t="shared" ref="V32:AT33" si="60">RANK(U32,U$5:U$164,0)</f>
        <v>54</v>
      </c>
      <c r="W32" s="281">
        <v>120</v>
      </c>
      <c r="X32" s="138">
        <f t="shared" si="60"/>
        <v>32</v>
      </c>
      <c r="Y32" s="252">
        <v>117</v>
      </c>
      <c r="Z32" s="138">
        <f t="shared" si="60"/>
        <v>52</v>
      </c>
      <c r="AA32" s="252">
        <v>137</v>
      </c>
      <c r="AB32" s="185">
        <f t="shared" si="60"/>
        <v>61</v>
      </c>
      <c r="AC32" s="274">
        <v>131</v>
      </c>
      <c r="AD32" s="138">
        <f t="shared" si="60"/>
        <v>48</v>
      </c>
      <c r="AE32" s="68">
        <v>145</v>
      </c>
      <c r="AF32" s="185">
        <f t="shared" si="60"/>
        <v>88</v>
      </c>
      <c r="AG32" s="316">
        <v>147</v>
      </c>
      <c r="AH32" s="185">
        <f t="shared" si="60"/>
        <v>20</v>
      </c>
      <c r="AI32" s="131">
        <v>111</v>
      </c>
      <c r="AJ32" s="138">
        <f t="shared" si="60"/>
        <v>75</v>
      </c>
      <c r="AK32" s="213">
        <v>96</v>
      </c>
      <c r="AL32" s="382">
        <f t="shared" si="60"/>
        <v>142</v>
      </c>
      <c r="AM32" s="401">
        <v>141</v>
      </c>
      <c r="AN32" s="185">
        <f t="shared" si="60"/>
        <v>67</v>
      </c>
      <c r="AO32" s="380">
        <v>108</v>
      </c>
      <c r="AP32" s="382">
        <f t="shared" si="60"/>
        <v>42</v>
      </c>
      <c r="AQ32" s="334">
        <v>158</v>
      </c>
      <c r="AR32" s="185">
        <f t="shared" si="60"/>
        <v>29</v>
      </c>
      <c r="AS32" s="242">
        <f t="shared" si="0"/>
        <v>128</v>
      </c>
      <c r="AT32" s="138">
        <f t="shared" si="60"/>
        <v>65</v>
      </c>
      <c r="AU32" s="185"/>
      <c r="AW32" s="68">
        <v>28</v>
      </c>
      <c r="AX32" s="131">
        <v>181</v>
      </c>
      <c r="AY32" s="138">
        <f t="shared" si="7"/>
        <v>128</v>
      </c>
      <c r="AZ32" s="281">
        <v>153</v>
      </c>
      <c r="BA32" s="138">
        <f t="shared" si="7"/>
        <v>97</v>
      </c>
      <c r="BB32" s="252">
        <v>155</v>
      </c>
      <c r="BC32" s="138">
        <f t="shared" si="7"/>
        <v>116</v>
      </c>
      <c r="BD32" s="252">
        <v>172</v>
      </c>
      <c r="BE32" s="185">
        <f t="shared" si="7"/>
        <v>98</v>
      </c>
      <c r="BF32" s="312">
        <v>181</v>
      </c>
      <c r="BG32" s="185">
        <f t="shared" si="8"/>
        <v>1</v>
      </c>
      <c r="BH32" s="380">
        <v>148</v>
      </c>
      <c r="BI32" s="138">
        <f t="shared" si="8"/>
        <v>47</v>
      </c>
      <c r="BJ32" s="217">
        <f t="shared" si="1"/>
        <v>165</v>
      </c>
      <c r="BK32" s="138">
        <f t="shared" si="8"/>
        <v>91</v>
      </c>
    </row>
    <row r="33" spans="1:63" x14ac:dyDescent="0.2">
      <c r="A33" s="64">
        <v>29</v>
      </c>
      <c r="B33" s="12" t="s">
        <v>38</v>
      </c>
      <c r="C33" s="70">
        <v>132</v>
      </c>
      <c r="D33" s="185">
        <f t="shared" si="2"/>
        <v>33</v>
      </c>
      <c r="E33" s="70">
        <v>125</v>
      </c>
      <c r="F33" s="138">
        <f t="shared" si="2"/>
        <v>52</v>
      </c>
      <c r="G33" s="131">
        <v>143</v>
      </c>
      <c r="H33" s="185">
        <f t="shared" si="2"/>
        <v>3</v>
      </c>
      <c r="I33" s="131">
        <v>118</v>
      </c>
      <c r="J33" s="185">
        <f t="shared" si="3"/>
        <v>40</v>
      </c>
      <c r="K33" s="351">
        <v>137</v>
      </c>
      <c r="L33" s="138">
        <f t="shared" si="3"/>
        <v>55</v>
      </c>
      <c r="M33" s="226">
        <v>140</v>
      </c>
      <c r="N33" s="138">
        <f t="shared" ref="N33" si="61">RANK(M33,M$5:M$164,0)</f>
        <v>32</v>
      </c>
      <c r="O33" s="223">
        <v>138</v>
      </c>
      <c r="P33" s="138">
        <f t="shared" si="3"/>
        <v>55</v>
      </c>
      <c r="Q33" s="68">
        <v>130</v>
      </c>
      <c r="R33" s="185">
        <f t="shared" si="5"/>
        <v>64</v>
      </c>
      <c r="S33" s="131">
        <v>131</v>
      </c>
      <c r="T33" s="138">
        <f t="shared" si="5"/>
        <v>76</v>
      </c>
      <c r="U33" s="131">
        <v>137</v>
      </c>
      <c r="V33" s="185">
        <f t="shared" ref="V33:AF33" si="62">RANK(U33,U$5:U$164,0)</f>
        <v>54</v>
      </c>
      <c r="W33" s="281">
        <v>119</v>
      </c>
      <c r="X33" s="138">
        <f t="shared" si="62"/>
        <v>58</v>
      </c>
      <c r="Y33" s="252">
        <v>117</v>
      </c>
      <c r="Z33" s="138">
        <f t="shared" si="62"/>
        <v>52</v>
      </c>
      <c r="AA33" s="252">
        <v>138</v>
      </c>
      <c r="AB33" s="185">
        <f t="shared" si="62"/>
        <v>37</v>
      </c>
      <c r="AC33" s="274">
        <v>131</v>
      </c>
      <c r="AD33" s="138">
        <f t="shared" si="62"/>
        <v>48</v>
      </c>
      <c r="AE33" s="68">
        <v>145</v>
      </c>
      <c r="AF33" s="185">
        <f t="shared" si="62"/>
        <v>88</v>
      </c>
      <c r="AG33" s="316"/>
      <c r="AH33" s="185"/>
      <c r="AI33" s="131">
        <v>117</v>
      </c>
      <c r="AJ33" s="138">
        <f t="shared" si="60"/>
        <v>33</v>
      </c>
      <c r="AK33" s="213">
        <v>102</v>
      </c>
      <c r="AL33" s="382">
        <f t="shared" si="60"/>
        <v>65</v>
      </c>
      <c r="AM33" s="401">
        <v>143</v>
      </c>
      <c r="AN33" s="185">
        <f t="shared" si="60"/>
        <v>57</v>
      </c>
      <c r="AO33" s="380">
        <v>107</v>
      </c>
      <c r="AP33" s="382">
        <f t="shared" si="60"/>
        <v>61</v>
      </c>
      <c r="AQ33" s="334">
        <v>138</v>
      </c>
      <c r="AR33" s="185">
        <f t="shared" si="60"/>
        <v>104</v>
      </c>
      <c r="AS33" s="242">
        <f t="shared" si="0"/>
        <v>128.94736842105263</v>
      </c>
      <c r="AT33" s="138">
        <f t="shared" si="60"/>
        <v>50</v>
      </c>
      <c r="AU33" s="185"/>
      <c r="AW33" s="68">
        <v>29</v>
      </c>
      <c r="AX33" s="131">
        <v>187</v>
      </c>
      <c r="AY33" s="138">
        <f t="shared" si="7"/>
        <v>70</v>
      </c>
      <c r="AZ33" s="281">
        <v>148</v>
      </c>
      <c r="BA33" s="138">
        <f t="shared" si="7"/>
        <v>130</v>
      </c>
      <c r="BB33" s="252">
        <v>158</v>
      </c>
      <c r="BC33" s="138">
        <f t="shared" si="7"/>
        <v>53</v>
      </c>
      <c r="BD33" s="252">
        <v>176</v>
      </c>
      <c r="BE33" s="185">
        <f t="shared" si="7"/>
        <v>44</v>
      </c>
      <c r="BF33" s="312">
        <v>178</v>
      </c>
      <c r="BG33" s="185">
        <f t="shared" si="8"/>
        <v>24</v>
      </c>
      <c r="BH33" s="380">
        <v>147</v>
      </c>
      <c r="BI33" s="138">
        <f t="shared" si="8"/>
        <v>57</v>
      </c>
      <c r="BJ33" s="217">
        <f t="shared" si="1"/>
        <v>165.66666666666666</v>
      </c>
      <c r="BK33" s="138">
        <f t="shared" si="8"/>
        <v>72</v>
      </c>
    </row>
    <row r="34" spans="1:63" x14ac:dyDescent="0.2">
      <c r="A34" s="64">
        <v>30</v>
      </c>
      <c r="B34" s="12" t="s">
        <v>66</v>
      </c>
      <c r="C34" s="70">
        <v>130</v>
      </c>
      <c r="D34" s="186">
        <f t="shared" si="2"/>
        <v>42</v>
      </c>
      <c r="E34" s="70">
        <v>124</v>
      </c>
      <c r="F34" s="139">
        <f t="shared" si="2"/>
        <v>63</v>
      </c>
      <c r="G34" s="132">
        <v>139</v>
      </c>
      <c r="H34" s="186">
        <f t="shared" si="2"/>
        <v>51</v>
      </c>
      <c r="I34" s="132">
        <v>118</v>
      </c>
      <c r="J34" s="186">
        <f t="shared" si="3"/>
        <v>40</v>
      </c>
      <c r="K34" s="352">
        <v>137</v>
      </c>
      <c r="L34" s="139">
        <f t="shared" si="3"/>
        <v>55</v>
      </c>
      <c r="M34" s="227">
        <v>134</v>
      </c>
      <c r="N34" s="139">
        <f t="shared" ref="N34" si="63">RANK(M34,M$5:M$164,0)</f>
        <v>132</v>
      </c>
      <c r="O34" s="224">
        <v>135</v>
      </c>
      <c r="P34" s="139">
        <f t="shared" si="3"/>
        <v>107</v>
      </c>
      <c r="Q34" s="81">
        <v>126</v>
      </c>
      <c r="R34" s="186">
        <f t="shared" si="5"/>
        <v>118</v>
      </c>
      <c r="S34" s="132">
        <v>130</v>
      </c>
      <c r="T34" s="139">
        <f t="shared" si="5"/>
        <v>89</v>
      </c>
      <c r="U34" s="132">
        <v>137</v>
      </c>
      <c r="V34" s="186">
        <f t="shared" ref="V34:AT38" si="64">RANK(U34,U$5:U$164,0)</f>
        <v>54</v>
      </c>
      <c r="W34" s="282">
        <v>120</v>
      </c>
      <c r="X34" s="139">
        <f t="shared" si="64"/>
        <v>32</v>
      </c>
      <c r="Y34" s="253">
        <v>115</v>
      </c>
      <c r="Z34" s="139">
        <f t="shared" si="64"/>
        <v>77</v>
      </c>
      <c r="AA34" s="253">
        <v>137</v>
      </c>
      <c r="AB34" s="186">
        <f t="shared" si="64"/>
        <v>61</v>
      </c>
      <c r="AC34" s="275">
        <v>131</v>
      </c>
      <c r="AD34" s="139">
        <f t="shared" si="64"/>
        <v>48</v>
      </c>
      <c r="AE34" s="81">
        <v>139</v>
      </c>
      <c r="AF34" s="186">
        <f t="shared" si="64"/>
        <v>133</v>
      </c>
      <c r="AG34" s="317">
        <v>147</v>
      </c>
      <c r="AH34" s="186">
        <f t="shared" si="64"/>
        <v>20</v>
      </c>
      <c r="AI34" s="132">
        <v>115</v>
      </c>
      <c r="AJ34" s="139">
        <f t="shared" si="64"/>
        <v>56</v>
      </c>
      <c r="AK34" s="245">
        <v>102</v>
      </c>
      <c r="AL34" s="384">
        <f t="shared" si="64"/>
        <v>65</v>
      </c>
      <c r="AM34" s="410">
        <v>141</v>
      </c>
      <c r="AN34" s="186">
        <f t="shared" si="64"/>
        <v>67</v>
      </c>
      <c r="AO34" s="383">
        <v>105</v>
      </c>
      <c r="AP34" s="384">
        <f t="shared" si="64"/>
        <v>90</v>
      </c>
      <c r="AQ34" s="434">
        <v>158</v>
      </c>
      <c r="AR34" s="186">
        <f t="shared" si="64"/>
        <v>29</v>
      </c>
      <c r="AS34" s="243">
        <f t="shared" si="0"/>
        <v>127.10526315789474</v>
      </c>
      <c r="AT34" s="139">
        <f t="shared" si="64"/>
        <v>81</v>
      </c>
      <c r="AU34" s="185"/>
      <c r="AW34" s="68">
        <v>30</v>
      </c>
      <c r="AX34" s="132">
        <v>188</v>
      </c>
      <c r="AY34" s="139">
        <f t="shared" si="7"/>
        <v>48</v>
      </c>
      <c r="AZ34" s="282">
        <v>151</v>
      </c>
      <c r="BA34" s="139">
        <f t="shared" si="7"/>
        <v>109</v>
      </c>
      <c r="BB34" s="253">
        <v>152</v>
      </c>
      <c r="BC34" s="139">
        <f t="shared" si="7"/>
        <v>148</v>
      </c>
      <c r="BD34" s="253">
        <v>175</v>
      </c>
      <c r="BE34" s="186">
        <f t="shared" si="7"/>
        <v>70</v>
      </c>
      <c r="BF34" s="314">
        <v>178</v>
      </c>
      <c r="BG34" s="186">
        <f t="shared" si="8"/>
        <v>24</v>
      </c>
      <c r="BH34" s="383">
        <v>143</v>
      </c>
      <c r="BI34" s="139">
        <f t="shared" si="8"/>
        <v>128</v>
      </c>
      <c r="BJ34" s="218">
        <f t="shared" si="1"/>
        <v>164.5</v>
      </c>
      <c r="BK34" s="139">
        <f t="shared" si="8"/>
        <v>105</v>
      </c>
    </row>
    <row r="35" spans="1:63" x14ac:dyDescent="0.2">
      <c r="A35" s="74">
        <v>31</v>
      </c>
      <c r="B35" s="75" t="s">
        <v>84</v>
      </c>
      <c r="C35" s="460">
        <v>133</v>
      </c>
      <c r="D35" s="184">
        <f t="shared" si="2"/>
        <v>25</v>
      </c>
      <c r="E35" s="460">
        <v>124</v>
      </c>
      <c r="F35" s="137">
        <f t="shared" si="2"/>
        <v>63</v>
      </c>
      <c r="G35" s="130">
        <v>140</v>
      </c>
      <c r="H35" s="184">
        <f t="shared" si="2"/>
        <v>37</v>
      </c>
      <c r="I35" s="130">
        <v>125</v>
      </c>
      <c r="J35" s="184">
        <f t="shared" si="3"/>
        <v>9</v>
      </c>
      <c r="K35" s="350">
        <v>140</v>
      </c>
      <c r="L35" s="137">
        <f t="shared" si="3"/>
        <v>32</v>
      </c>
      <c r="M35" s="225">
        <v>138</v>
      </c>
      <c r="N35" s="137">
        <f t="shared" ref="N35" si="65">RANK(M35,M$5:M$164,0)</f>
        <v>65</v>
      </c>
      <c r="O35" s="222">
        <v>138</v>
      </c>
      <c r="P35" s="137">
        <f t="shared" si="3"/>
        <v>55</v>
      </c>
      <c r="Q35" s="73">
        <v>129</v>
      </c>
      <c r="R35" s="184">
        <f t="shared" si="5"/>
        <v>78</v>
      </c>
      <c r="S35" s="130">
        <v>132</v>
      </c>
      <c r="T35" s="137">
        <f t="shared" si="5"/>
        <v>63</v>
      </c>
      <c r="U35" s="130">
        <v>137</v>
      </c>
      <c r="V35" s="184">
        <f t="shared" ref="V35:AF35" si="66">RANK(U35,U$5:U$164,0)</f>
        <v>54</v>
      </c>
      <c r="W35" s="280">
        <v>120</v>
      </c>
      <c r="X35" s="137">
        <f t="shared" si="66"/>
        <v>32</v>
      </c>
      <c r="Y35" s="258">
        <v>115</v>
      </c>
      <c r="Z35" s="137">
        <f t="shared" si="66"/>
        <v>77</v>
      </c>
      <c r="AA35" s="251">
        <v>137</v>
      </c>
      <c r="AB35" s="184">
        <f t="shared" si="66"/>
        <v>61</v>
      </c>
      <c r="AC35" s="273">
        <v>131</v>
      </c>
      <c r="AD35" s="137">
        <f t="shared" si="66"/>
        <v>48</v>
      </c>
      <c r="AE35" s="73">
        <v>141</v>
      </c>
      <c r="AF35" s="184">
        <f t="shared" si="66"/>
        <v>118</v>
      </c>
      <c r="AG35" s="315"/>
      <c r="AH35" s="184"/>
      <c r="AI35" s="130">
        <v>117</v>
      </c>
      <c r="AJ35" s="137">
        <f t="shared" si="64"/>
        <v>33</v>
      </c>
      <c r="AK35" s="244">
        <v>99</v>
      </c>
      <c r="AL35" s="381">
        <f t="shared" si="64"/>
        <v>112</v>
      </c>
      <c r="AM35" s="400">
        <v>144</v>
      </c>
      <c r="AN35" s="184">
        <f t="shared" si="64"/>
        <v>48</v>
      </c>
      <c r="AO35" s="379">
        <v>107</v>
      </c>
      <c r="AP35" s="381">
        <f t="shared" si="64"/>
        <v>61</v>
      </c>
      <c r="AQ35" s="331">
        <v>144</v>
      </c>
      <c r="AR35" s="184">
        <f t="shared" si="64"/>
        <v>86</v>
      </c>
      <c r="AS35" s="241">
        <f t="shared" si="0"/>
        <v>128.78947368421052</v>
      </c>
      <c r="AT35" s="137">
        <f t="shared" si="64"/>
        <v>54</v>
      </c>
      <c r="AU35" s="185"/>
      <c r="AW35" s="73">
        <v>31</v>
      </c>
      <c r="AX35" s="130">
        <v>186</v>
      </c>
      <c r="AY35" s="137">
        <f t="shared" si="7"/>
        <v>79</v>
      </c>
      <c r="AZ35" s="280">
        <v>153</v>
      </c>
      <c r="BA35" s="137">
        <f t="shared" si="7"/>
        <v>97</v>
      </c>
      <c r="BB35" s="251">
        <v>158</v>
      </c>
      <c r="BC35" s="137">
        <f t="shared" si="7"/>
        <v>53</v>
      </c>
      <c r="BD35" s="251">
        <v>175</v>
      </c>
      <c r="BE35" s="184">
        <f t="shared" si="7"/>
        <v>70</v>
      </c>
      <c r="BF35" s="311">
        <v>175</v>
      </c>
      <c r="BG35" s="184">
        <f t="shared" si="8"/>
        <v>111</v>
      </c>
      <c r="BH35" s="379">
        <v>144</v>
      </c>
      <c r="BI35" s="137">
        <f t="shared" si="8"/>
        <v>102</v>
      </c>
      <c r="BJ35" s="216">
        <f t="shared" si="1"/>
        <v>165.16666666666666</v>
      </c>
      <c r="BK35" s="137">
        <f t="shared" si="8"/>
        <v>85</v>
      </c>
    </row>
    <row r="36" spans="1:63" x14ac:dyDescent="0.2">
      <c r="A36" s="64">
        <v>32</v>
      </c>
      <c r="B36" s="11" t="s">
        <v>87</v>
      </c>
      <c r="C36" s="226">
        <v>138</v>
      </c>
      <c r="D36" s="185">
        <f t="shared" si="2"/>
        <v>6</v>
      </c>
      <c r="E36" s="226">
        <v>135</v>
      </c>
      <c r="F36" s="138">
        <f t="shared" si="2"/>
        <v>1</v>
      </c>
      <c r="G36" s="131">
        <v>143</v>
      </c>
      <c r="H36" s="185">
        <f t="shared" si="2"/>
        <v>3</v>
      </c>
      <c r="I36" s="131">
        <v>115</v>
      </c>
      <c r="J36" s="185">
        <f t="shared" si="3"/>
        <v>87</v>
      </c>
      <c r="K36" s="351">
        <v>144</v>
      </c>
      <c r="L36" s="138">
        <f t="shared" si="3"/>
        <v>5</v>
      </c>
      <c r="M36" s="226">
        <v>143</v>
      </c>
      <c r="N36" s="138">
        <f t="shared" ref="N36" si="67">RANK(M36,M$5:M$164,0)</f>
        <v>5</v>
      </c>
      <c r="O36" s="223">
        <v>142</v>
      </c>
      <c r="P36" s="138">
        <f t="shared" si="3"/>
        <v>11</v>
      </c>
      <c r="Q36" s="68">
        <v>139</v>
      </c>
      <c r="R36" s="185">
        <f t="shared" si="5"/>
        <v>8</v>
      </c>
      <c r="S36" s="131">
        <v>145</v>
      </c>
      <c r="T36" s="138">
        <f t="shared" si="5"/>
        <v>9</v>
      </c>
      <c r="U36" s="131">
        <v>143</v>
      </c>
      <c r="V36" s="185">
        <f t="shared" ref="V36:AF36" si="68">RANK(U36,U$5:U$164,0)</f>
        <v>6</v>
      </c>
      <c r="W36" s="281">
        <v>123</v>
      </c>
      <c r="X36" s="138">
        <f t="shared" si="68"/>
        <v>13</v>
      </c>
      <c r="Y36" s="252">
        <v>125</v>
      </c>
      <c r="Z36" s="138">
        <f t="shared" si="68"/>
        <v>12</v>
      </c>
      <c r="AA36" s="252">
        <v>141</v>
      </c>
      <c r="AB36" s="185">
        <f t="shared" si="68"/>
        <v>18</v>
      </c>
      <c r="AC36" s="274">
        <v>135</v>
      </c>
      <c r="AD36" s="138">
        <f t="shared" si="68"/>
        <v>8</v>
      </c>
      <c r="AE36" s="68">
        <v>151</v>
      </c>
      <c r="AF36" s="185">
        <f t="shared" si="68"/>
        <v>14</v>
      </c>
      <c r="AG36" s="316"/>
      <c r="AH36" s="185"/>
      <c r="AI36" s="131">
        <v>123</v>
      </c>
      <c r="AJ36" s="138">
        <f t="shared" si="64"/>
        <v>7</v>
      </c>
      <c r="AK36" s="213">
        <v>104</v>
      </c>
      <c r="AL36" s="382">
        <f t="shared" si="64"/>
        <v>41</v>
      </c>
      <c r="AM36" s="401">
        <v>145</v>
      </c>
      <c r="AN36" s="185">
        <f t="shared" si="64"/>
        <v>33</v>
      </c>
      <c r="AO36" s="380">
        <v>110</v>
      </c>
      <c r="AP36" s="382">
        <f t="shared" si="64"/>
        <v>29</v>
      </c>
      <c r="AQ36" s="332">
        <v>144</v>
      </c>
      <c r="AR36" s="185">
        <f t="shared" si="64"/>
        <v>86</v>
      </c>
      <c r="AS36" s="242">
        <f t="shared" si="0"/>
        <v>133.89473684210526</v>
      </c>
      <c r="AT36" s="138">
        <f t="shared" si="64"/>
        <v>7</v>
      </c>
      <c r="AU36" s="185"/>
      <c r="AW36" s="68">
        <v>32</v>
      </c>
      <c r="AX36" s="131">
        <v>187</v>
      </c>
      <c r="AY36" s="138">
        <f t="shared" si="7"/>
        <v>70</v>
      </c>
      <c r="AZ36" s="281">
        <v>160</v>
      </c>
      <c r="BA36" s="138">
        <f t="shared" si="7"/>
        <v>8</v>
      </c>
      <c r="BB36" s="252">
        <v>162</v>
      </c>
      <c r="BC36" s="138">
        <f t="shared" si="7"/>
        <v>12</v>
      </c>
      <c r="BD36" s="252">
        <v>180</v>
      </c>
      <c r="BE36" s="185">
        <f t="shared" si="7"/>
        <v>4</v>
      </c>
      <c r="BF36" s="312">
        <v>178</v>
      </c>
      <c r="BG36" s="185">
        <f t="shared" si="8"/>
        <v>24</v>
      </c>
      <c r="BH36" s="380">
        <v>149</v>
      </c>
      <c r="BI36" s="138">
        <f t="shared" si="8"/>
        <v>26</v>
      </c>
      <c r="BJ36" s="217">
        <f t="shared" si="1"/>
        <v>169.33333333333334</v>
      </c>
      <c r="BK36" s="138">
        <f t="shared" si="8"/>
        <v>11</v>
      </c>
    </row>
    <row r="37" spans="1:63" x14ac:dyDescent="0.2">
      <c r="A37" s="64">
        <v>33</v>
      </c>
      <c r="B37" s="2" t="s">
        <v>90</v>
      </c>
      <c r="C37" s="68">
        <v>128</v>
      </c>
      <c r="D37" s="185">
        <f t="shared" si="2"/>
        <v>62</v>
      </c>
      <c r="E37" s="68">
        <v>125</v>
      </c>
      <c r="F37" s="138">
        <f t="shared" si="2"/>
        <v>52</v>
      </c>
      <c r="G37" s="131">
        <v>139</v>
      </c>
      <c r="H37" s="185">
        <f t="shared" si="2"/>
        <v>51</v>
      </c>
      <c r="I37" s="131">
        <v>114</v>
      </c>
      <c r="J37" s="185">
        <f t="shared" si="3"/>
        <v>104</v>
      </c>
      <c r="K37" s="351">
        <v>134</v>
      </c>
      <c r="L37" s="138">
        <f t="shared" si="3"/>
        <v>101</v>
      </c>
      <c r="M37" s="226">
        <v>136</v>
      </c>
      <c r="N37" s="138">
        <f t="shared" ref="N37" si="69">RANK(M37,M$5:M$164,0)</f>
        <v>103</v>
      </c>
      <c r="O37" s="223">
        <v>134</v>
      </c>
      <c r="P37" s="138">
        <f t="shared" si="3"/>
        <v>124</v>
      </c>
      <c r="Q37" s="68">
        <v>128</v>
      </c>
      <c r="R37" s="185">
        <f t="shared" si="5"/>
        <v>88</v>
      </c>
      <c r="S37" s="131">
        <v>130</v>
      </c>
      <c r="T37" s="138">
        <f t="shared" si="5"/>
        <v>89</v>
      </c>
      <c r="U37" s="131">
        <v>133</v>
      </c>
      <c r="V37" s="185">
        <f t="shared" ref="V37:AF37" si="70">RANK(U37,U$5:U$164,0)</f>
        <v>117</v>
      </c>
      <c r="W37" s="281">
        <v>117</v>
      </c>
      <c r="X37" s="138">
        <f t="shared" si="70"/>
        <v>119</v>
      </c>
      <c r="Y37" s="252">
        <v>115</v>
      </c>
      <c r="Z37" s="138">
        <f t="shared" si="70"/>
        <v>77</v>
      </c>
      <c r="AA37" s="252">
        <v>137</v>
      </c>
      <c r="AB37" s="185">
        <f t="shared" si="70"/>
        <v>61</v>
      </c>
      <c r="AC37" s="274">
        <v>128</v>
      </c>
      <c r="AD37" s="138">
        <f t="shared" si="70"/>
        <v>111</v>
      </c>
      <c r="AE37" s="68">
        <v>141</v>
      </c>
      <c r="AF37" s="185">
        <f t="shared" si="70"/>
        <v>118</v>
      </c>
      <c r="AG37" s="316"/>
      <c r="AH37" s="185"/>
      <c r="AI37" s="131">
        <v>117</v>
      </c>
      <c r="AJ37" s="138">
        <f t="shared" si="64"/>
        <v>33</v>
      </c>
      <c r="AK37" s="213">
        <v>94</v>
      </c>
      <c r="AL37" s="382">
        <f t="shared" si="64"/>
        <v>154</v>
      </c>
      <c r="AM37" s="401">
        <v>146</v>
      </c>
      <c r="AN37" s="185">
        <f t="shared" si="64"/>
        <v>18</v>
      </c>
      <c r="AO37" s="380">
        <v>102</v>
      </c>
      <c r="AP37" s="382">
        <f t="shared" si="64"/>
        <v>130</v>
      </c>
      <c r="AQ37" s="333">
        <v>135</v>
      </c>
      <c r="AR37" s="185">
        <f t="shared" si="64"/>
        <v>128</v>
      </c>
      <c r="AS37" s="242">
        <f t="shared" ref="AS37:AS68" si="71">AVERAGE(C37,E37,G37,I37,K37,M37,O37,Q37,S37,U37,W37,Y37,AA37,AC37,AE37,AI37,AM37,AO37,AK37)</f>
        <v>126.21052631578948</v>
      </c>
      <c r="AT37" s="138">
        <f t="shared" si="64"/>
        <v>105</v>
      </c>
      <c r="AU37" s="185"/>
      <c r="AW37" s="68">
        <v>33</v>
      </c>
      <c r="AX37" s="131">
        <v>186</v>
      </c>
      <c r="AY37" s="138">
        <f t="shared" si="7"/>
        <v>79</v>
      </c>
      <c r="AZ37" s="281">
        <v>151</v>
      </c>
      <c r="BA37" s="138">
        <f t="shared" si="7"/>
        <v>109</v>
      </c>
      <c r="BB37" s="252">
        <v>156</v>
      </c>
      <c r="BC37" s="138">
        <f t="shared" si="7"/>
        <v>87</v>
      </c>
      <c r="BD37" s="252">
        <v>169</v>
      </c>
      <c r="BE37" s="185">
        <f t="shared" si="7"/>
        <v>151</v>
      </c>
      <c r="BF37" s="312">
        <v>175</v>
      </c>
      <c r="BG37" s="185">
        <f t="shared" si="8"/>
        <v>111</v>
      </c>
      <c r="BH37" s="380">
        <v>142</v>
      </c>
      <c r="BI37" s="138">
        <f t="shared" si="8"/>
        <v>143</v>
      </c>
      <c r="BJ37" s="217">
        <f t="shared" ref="BJ37:BJ68" si="72">AVERAGE(AX37,AZ37,BB37,BD37,BF37,BH37)</f>
        <v>163.16666666666666</v>
      </c>
      <c r="BK37" s="138">
        <f t="shared" si="8"/>
        <v>134</v>
      </c>
    </row>
    <row r="38" spans="1:63" x14ac:dyDescent="0.2">
      <c r="A38" s="64">
        <v>34</v>
      </c>
      <c r="B38" s="5" t="s">
        <v>92</v>
      </c>
      <c r="C38" s="462">
        <v>127</v>
      </c>
      <c r="D38" s="185">
        <f t="shared" si="2"/>
        <v>103</v>
      </c>
      <c r="E38" s="462">
        <v>125</v>
      </c>
      <c r="F38" s="138">
        <f t="shared" si="2"/>
        <v>52</v>
      </c>
      <c r="G38" s="131">
        <v>137</v>
      </c>
      <c r="H38" s="185">
        <f t="shared" si="2"/>
        <v>103</v>
      </c>
      <c r="I38" s="131">
        <v>119</v>
      </c>
      <c r="J38" s="185">
        <f t="shared" si="3"/>
        <v>28</v>
      </c>
      <c r="K38" s="351">
        <v>133</v>
      </c>
      <c r="L38" s="138">
        <f t="shared" si="3"/>
        <v>118</v>
      </c>
      <c r="M38" s="226">
        <v>132</v>
      </c>
      <c r="N38" s="138">
        <f t="shared" ref="N38" si="73">RANK(M38,M$5:M$164,0)</f>
        <v>151</v>
      </c>
      <c r="O38" s="223">
        <v>134</v>
      </c>
      <c r="P38" s="138">
        <f t="shared" si="3"/>
        <v>124</v>
      </c>
      <c r="Q38" s="68">
        <v>126</v>
      </c>
      <c r="R38" s="185">
        <f t="shared" si="5"/>
        <v>118</v>
      </c>
      <c r="S38" s="131">
        <v>128</v>
      </c>
      <c r="T38" s="138">
        <f t="shared" si="5"/>
        <v>122</v>
      </c>
      <c r="U38" s="131">
        <v>134</v>
      </c>
      <c r="V38" s="185">
        <f t="shared" ref="V38:AF38" si="74">RANK(U38,U$5:U$164,0)</f>
        <v>102</v>
      </c>
      <c r="W38" s="281">
        <v>114</v>
      </c>
      <c r="X38" s="138">
        <f t="shared" si="74"/>
        <v>138</v>
      </c>
      <c r="Y38" s="252">
        <v>113</v>
      </c>
      <c r="Z38" s="138">
        <f t="shared" si="74"/>
        <v>108</v>
      </c>
      <c r="AA38" s="252">
        <v>135</v>
      </c>
      <c r="AB38" s="185">
        <f t="shared" si="74"/>
        <v>135</v>
      </c>
      <c r="AC38" s="274">
        <v>126</v>
      </c>
      <c r="AD38" s="138">
        <f t="shared" si="74"/>
        <v>146</v>
      </c>
      <c r="AE38" s="68">
        <v>145</v>
      </c>
      <c r="AF38" s="185">
        <f t="shared" si="74"/>
        <v>88</v>
      </c>
      <c r="AG38" s="316"/>
      <c r="AH38" s="185"/>
      <c r="AI38" s="131">
        <v>110</v>
      </c>
      <c r="AJ38" s="138">
        <f t="shared" si="64"/>
        <v>101</v>
      </c>
      <c r="AK38" s="213">
        <v>102</v>
      </c>
      <c r="AL38" s="382">
        <f t="shared" si="64"/>
        <v>65</v>
      </c>
      <c r="AM38" s="401">
        <v>135</v>
      </c>
      <c r="AN38" s="185">
        <f t="shared" si="64"/>
        <v>127</v>
      </c>
      <c r="AO38" s="380">
        <v>102</v>
      </c>
      <c r="AP38" s="382">
        <f t="shared" si="64"/>
        <v>130</v>
      </c>
      <c r="AQ38" s="333">
        <v>135</v>
      </c>
      <c r="AR38" s="185">
        <f t="shared" si="64"/>
        <v>128</v>
      </c>
      <c r="AS38" s="242">
        <f t="shared" si="71"/>
        <v>125.10526315789474</v>
      </c>
      <c r="AT38" s="138">
        <f t="shared" si="64"/>
        <v>126</v>
      </c>
      <c r="AU38" s="185"/>
      <c r="AW38" s="68">
        <v>34</v>
      </c>
      <c r="AX38" s="131">
        <v>185</v>
      </c>
      <c r="AY38" s="138">
        <f t="shared" si="7"/>
        <v>88</v>
      </c>
      <c r="AZ38" s="281">
        <v>148</v>
      </c>
      <c r="BA38" s="138">
        <f t="shared" si="7"/>
        <v>130</v>
      </c>
      <c r="BB38" s="252">
        <v>157</v>
      </c>
      <c r="BC38" s="138">
        <f t="shared" si="7"/>
        <v>70</v>
      </c>
      <c r="BD38" s="252">
        <v>168</v>
      </c>
      <c r="BE38" s="185">
        <f t="shared" si="7"/>
        <v>156</v>
      </c>
      <c r="BF38" s="312">
        <v>178</v>
      </c>
      <c r="BG38" s="185">
        <f t="shared" si="8"/>
        <v>24</v>
      </c>
      <c r="BH38" s="380">
        <v>143</v>
      </c>
      <c r="BI38" s="138">
        <f t="shared" si="8"/>
        <v>128</v>
      </c>
      <c r="BJ38" s="217">
        <f t="shared" si="72"/>
        <v>163.16666666666666</v>
      </c>
      <c r="BK38" s="138">
        <f t="shared" si="8"/>
        <v>134</v>
      </c>
    </row>
    <row r="39" spans="1:63" x14ac:dyDescent="0.2">
      <c r="A39" s="64">
        <v>35</v>
      </c>
      <c r="B39" s="12" t="s">
        <v>94</v>
      </c>
      <c r="C39" s="70">
        <v>133</v>
      </c>
      <c r="D39" s="185">
        <f t="shared" si="2"/>
        <v>25</v>
      </c>
      <c r="E39" s="70">
        <v>127</v>
      </c>
      <c r="F39" s="138">
        <f t="shared" si="2"/>
        <v>33</v>
      </c>
      <c r="G39" s="131">
        <v>141</v>
      </c>
      <c r="H39" s="185">
        <f t="shared" si="2"/>
        <v>25</v>
      </c>
      <c r="I39" s="131">
        <v>115</v>
      </c>
      <c r="J39" s="185">
        <f t="shared" si="3"/>
        <v>87</v>
      </c>
      <c r="K39" s="351">
        <v>141</v>
      </c>
      <c r="L39" s="138">
        <f t="shared" si="3"/>
        <v>20</v>
      </c>
      <c r="M39" s="226">
        <v>135</v>
      </c>
      <c r="N39" s="138">
        <f t="shared" ref="N39" si="75">RANK(M39,M$5:M$164,0)</f>
        <v>120</v>
      </c>
      <c r="O39" s="223">
        <v>138</v>
      </c>
      <c r="P39" s="138">
        <f t="shared" si="3"/>
        <v>55</v>
      </c>
      <c r="Q39" s="68">
        <v>130</v>
      </c>
      <c r="R39" s="185">
        <f t="shared" si="5"/>
        <v>64</v>
      </c>
      <c r="S39" s="131">
        <v>133</v>
      </c>
      <c r="T39" s="138">
        <f t="shared" si="5"/>
        <v>50</v>
      </c>
      <c r="U39" s="131">
        <v>140</v>
      </c>
      <c r="V39" s="185">
        <f t="shared" ref="V39:AT41" si="76">RANK(U39,U$5:U$164,0)</f>
        <v>32</v>
      </c>
      <c r="W39" s="281">
        <v>121</v>
      </c>
      <c r="X39" s="138">
        <f t="shared" si="76"/>
        <v>22</v>
      </c>
      <c r="Y39" s="252">
        <v>120</v>
      </c>
      <c r="Z39" s="138">
        <f t="shared" si="76"/>
        <v>26</v>
      </c>
      <c r="AA39" s="252">
        <v>140</v>
      </c>
      <c r="AB39" s="185">
        <f t="shared" si="76"/>
        <v>26</v>
      </c>
      <c r="AC39" s="274">
        <v>131</v>
      </c>
      <c r="AD39" s="138">
        <f t="shared" si="76"/>
        <v>48</v>
      </c>
      <c r="AE39" s="68">
        <v>149</v>
      </c>
      <c r="AF39" s="185">
        <f t="shared" si="76"/>
        <v>37</v>
      </c>
      <c r="AG39" s="316">
        <v>147</v>
      </c>
      <c r="AH39" s="185">
        <f t="shared" si="76"/>
        <v>20</v>
      </c>
      <c r="AI39" s="131">
        <v>118</v>
      </c>
      <c r="AJ39" s="138">
        <f t="shared" si="76"/>
        <v>23</v>
      </c>
      <c r="AK39" s="213">
        <v>100</v>
      </c>
      <c r="AL39" s="382">
        <f t="shared" si="76"/>
        <v>94</v>
      </c>
      <c r="AM39" s="401">
        <v>143</v>
      </c>
      <c r="AN39" s="185">
        <f t="shared" si="76"/>
        <v>57</v>
      </c>
      <c r="AO39" s="380">
        <v>108</v>
      </c>
      <c r="AP39" s="382">
        <f t="shared" si="76"/>
        <v>42</v>
      </c>
      <c r="AQ39" s="333">
        <v>158</v>
      </c>
      <c r="AR39" s="185">
        <f t="shared" si="76"/>
        <v>29</v>
      </c>
      <c r="AS39" s="242">
        <f t="shared" si="71"/>
        <v>129.63157894736841</v>
      </c>
      <c r="AT39" s="138">
        <f t="shared" si="76"/>
        <v>43</v>
      </c>
      <c r="AU39" s="185"/>
      <c r="AW39" s="68">
        <v>35</v>
      </c>
      <c r="AX39" s="131">
        <v>188</v>
      </c>
      <c r="AY39" s="138">
        <f t="shared" si="7"/>
        <v>48</v>
      </c>
      <c r="AZ39" s="281">
        <v>157</v>
      </c>
      <c r="BA39" s="138">
        <f t="shared" si="7"/>
        <v>33</v>
      </c>
      <c r="BB39" s="252">
        <v>160</v>
      </c>
      <c r="BC39" s="138">
        <f t="shared" si="7"/>
        <v>28</v>
      </c>
      <c r="BD39" s="252">
        <v>173</v>
      </c>
      <c r="BE39" s="185">
        <f t="shared" si="7"/>
        <v>91</v>
      </c>
      <c r="BF39" s="312">
        <v>181</v>
      </c>
      <c r="BG39" s="185">
        <f t="shared" si="8"/>
        <v>1</v>
      </c>
      <c r="BH39" s="380">
        <v>149</v>
      </c>
      <c r="BI39" s="138">
        <f t="shared" si="8"/>
        <v>26</v>
      </c>
      <c r="BJ39" s="217">
        <f t="shared" si="72"/>
        <v>168</v>
      </c>
      <c r="BK39" s="138">
        <f t="shared" si="8"/>
        <v>36</v>
      </c>
    </row>
    <row r="40" spans="1:63" x14ac:dyDescent="0.2">
      <c r="A40" s="64">
        <v>36</v>
      </c>
      <c r="B40" s="5" t="s">
        <v>96</v>
      </c>
      <c r="C40" s="462">
        <v>127</v>
      </c>
      <c r="D40" s="185">
        <f t="shared" si="2"/>
        <v>103</v>
      </c>
      <c r="E40" s="462">
        <v>119</v>
      </c>
      <c r="F40" s="138">
        <f t="shared" si="2"/>
        <v>140</v>
      </c>
      <c r="G40" s="131">
        <v>133</v>
      </c>
      <c r="H40" s="185">
        <f t="shared" si="2"/>
        <v>154</v>
      </c>
      <c r="I40" s="131">
        <v>114</v>
      </c>
      <c r="J40" s="185">
        <f t="shared" si="3"/>
        <v>104</v>
      </c>
      <c r="K40" s="351">
        <v>137</v>
      </c>
      <c r="L40" s="138">
        <f t="shared" si="3"/>
        <v>55</v>
      </c>
      <c r="M40" s="226">
        <v>134</v>
      </c>
      <c r="N40" s="138">
        <f t="shared" ref="N40" si="77">RANK(M40,M$5:M$164,0)</f>
        <v>132</v>
      </c>
      <c r="O40" s="223">
        <v>135</v>
      </c>
      <c r="P40" s="138">
        <f t="shared" si="3"/>
        <v>107</v>
      </c>
      <c r="Q40" s="68">
        <v>128</v>
      </c>
      <c r="R40" s="185">
        <f t="shared" si="5"/>
        <v>88</v>
      </c>
      <c r="S40" s="131">
        <v>132</v>
      </c>
      <c r="T40" s="138">
        <f t="shared" si="5"/>
        <v>63</v>
      </c>
      <c r="U40" s="131">
        <v>133</v>
      </c>
      <c r="V40" s="185">
        <f t="shared" ref="V40:AF40" si="78">RANK(U40,U$5:U$164,0)</f>
        <v>117</v>
      </c>
      <c r="W40" s="281">
        <v>118</v>
      </c>
      <c r="X40" s="138">
        <f t="shared" si="78"/>
        <v>94</v>
      </c>
      <c r="Y40" s="252">
        <v>110</v>
      </c>
      <c r="Z40" s="138">
        <f t="shared" si="78"/>
        <v>141</v>
      </c>
      <c r="AA40" s="252">
        <v>137</v>
      </c>
      <c r="AB40" s="185">
        <f t="shared" si="78"/>
        <v>61</v>
      </c>
      <c r="AC40" s="274">
        <v>128</v>
      </c>
      <c r="AD40" s="138">
        <f t="shared" si="78"/>
        <v>111</v>
      </c>
      <c r="AE40" s="68">
        <v>141</v>
      </c>
      <c r="AF40" s="185">
        <f t="shared" si="78"/>
        <v>118</v>
      </c>
      <c r="AG40" s="316"/>
      <c r="AH40" s="185"/>
      <c r="AI40" s="131">
        <v>110</v>
      </c>
      <c r="AJ40" s="138">
        <f t="shared" si="76"/>
        <v>101</v>
      </c>
      <c r="AK40" s="213">
        <v>99</v>
      </c>
      <c r="AL40" s="382">
        <f t="shared" si="76"/>
        <v>112</v>
      </c>
      <c r="AM40" s="401">
        <v>145</v>
      </c>
      <c r="AN40" s="185">
        <f t="shared" si="76"/>
        <v>33</v>
      </c>
      <c r="AO40" s="380">
        <v>103</v>
      </c>
      <c r="AP40" s="382">
        <f t="shared" si="76"/>
        <v>117</v>
      </c>
      <c r="AQ40" s="333">
        <v>139</v>
      </c>
      <c r="AR40" s="185">
        <f t="shared" si="76"/>
        <v>98</v>
      </c>
      <c r="AS40" s="242">
        <f t="shared" si="71"/>
        <v>125.42105263157895</v>
      </c>
      <c r="AT40" s="138">
        <f t="shared" si="76"/>
        <v>123</v>
      </c>
      <c r="AU40" s="185"/>
      <c r="AW40" s="68">
        <v>36</v>
      </c>
      <c r="AX40" s="131">
        <v>185</v>
      </c>
      <c r="AY40" s="138">
        <f t="shared" si="7"/>
        <v>88</v>
      </c>
      <c r="AZ40" s="281">
        <v>148</v>
      </c>
      <c r="BA40" s="138">
        <f t="shared" si="7"/>
        <v>130</v>
      </c>
      <c r="BB40" s="252">
        <v>156</v>
      </c>
      <c r="BC40" s="138">
        <f t="shared" si="7"/>
        <v>87</v>
      </c>
      <c r="BD40" s="252">
        <v>168</v>
      </c>
      <c r="BE40" s="185">
        <f t="shared" si="7"/>
        <v>156</v>
      </c>
      <c r="BF40" s="313">
        <v>178</v>
      </c>
      <c r="BG40" s="185">
        <f t="shared" si="8"/>
        <v>24</v>
      </c>
      <c r="BH40" s="380">
        <v>144</v>
      </c>
      <c r="BI40" s="138">
        <f t="shared" si="8"/>
        <v>102</v>
      </c>
      <c r="BJ40" s="217">
        <f t="shared" si="72"/>
        <v>163.16666666666666</v>
      </c>
      <c r="BK40" s="138">
        <f t="shared" si="8"/>
        <v>134</v>
      </c>
    </row>
    <row r="41" spans="1:63" x14ac:dyDescent="0.2">
      <c r="A41" s="64">
        <v>37</v>
      </c>
      <c r="B41" s="2" t="s">
        <v>90</v>
      </c>
      <c r="C41" s="68">
        <v>127</v>
      </c>
      <c r="D41" s="185">
        <f t="shared" si="2"/>
        <v>103</v>
      </c>
      <c r="E41" s="68">
        <v>125</v>
      </c>
      <c r="F41" s="138">
        <f t="shared" si="2"/>
        <v>52</v>
      </c>
      <c r="G41" s="131">
        <v>138</v>
      </c>
      <c r="H41" s="185">
        <f t="shared" si="2"/>
        <v>77</v>
      </c>
      <c r="I41" s="131">
        <v>120</v>
      </c>
      <c r="J41" s="185">
        <f t="shared" si="3"/>
        <v>24</v>
      </c>
      <c r="K41" s="351">
        <v>134</v>
      </c>
      <c r="L41" s="138">
        <f t="shared" si="3"/>
        <v>101</v>
      </c>
      <c r="M41" s="226">
        <v>137</v>
      </c>
      <c r="N41" s="138">
        <f t="shared" ref="N41" si="79">RANK(M41,M$5:M$164,0)</f>
        <v>87</v>
      </c>
      <c r="O41" s="223">
        <v>135</v>
      </c>
      <c r="P41" s="138">
        <f t="shared" si="3"/>
        <v>107</v>
      </c>
      <c r="Q41" s="68">
        <v>128</v>
      </c>
      <c r="R41" s="185">
        <f t="shared" si="5"/>
        <v>88</v>
      </c>
      <c r="S41" s="131">
        <v>130</v>
      </c>
      <c r="T41" s="138">
        <f t="shared" si="5"/>
        <v>89</v>
      </c>
      <c r="U41" s="131">
        <v>134</v>
      </c>
      <c r="V41" s="185">
        <f t="shared" ref="V41:AF41" si="80">RANK(U41,U$5:U$164,0)</f>
        <v>102</v>
      </c>
      <c r="W41" s="281">
        <v>117</v>
      </c>
      <c r="X41" s="138">
        <f t="shared" si="80"/>
        <v>119</v>
      </c>
      <c r="Y41" s="252">
        <v>113</v>
      </c>
      <c r="Z41" s="138">
        <f t="shared" si="80"/>
        <v>108</v>
      </c>
      <c r="AA41" s="252">
        <v>139</v>
      </c>
      <c r="AB41" s="185">
        <f t="shared" si="80"/>
        <v>35</v>
      </c>
      <c r="AC41" s="274">
        <v>128</v>
      </c>
      <c r="AD41" s="138">
        <f t="shared" si="80"/>
        <v>111</v>
      </c>
      <c r="AE41" s="68">
        <v>147</v>
      </c>
      <c r="AF41" s="185">
        <f t="shared" si="80"/>
        <v>54</v>
      </c>
      <c r="AG41" s="316"/>
      <c r="AH41" s="185"/>
      <c r="AI41" s="131">
        <v>110</v>
      </c>
      <c r="AJ41" s="138">
        <f t="shared" si="76"/>
        <v>101</v>
      </c>
      <c r="AK41" s="213">
        <v>102</v>
      </c>
      <c r="AL41" s="382">
        <f t="shared" si="76"/>
        <v>65</v>
      </c>
      <c r="AM41" s="401">
        <v>145</v>
      </c>
      <c r="AN41" s="185">
        <f t="shared" si="76"/>
        <v>33</v>
      </c>
      <c r="AO41" s="380">
        <v>104</v>
      </c>
      <c r="AP41" s="382">
        <f t="shared" si="76"/>
        <v>105</v>
      </c>
      <c r="AQ41" s="333">
        <v>135</v>
      </c>
      <c r="AR41" s="185">
        <f t="shared" si="76"/>
        <v>128</v>
      </c>
      <c r="AS41" s="242">
        <f t="shared" si="71"/>
        <v>127</v>
      </c>
      <c r="AT41" s="138">
        <f t="shared" si="76"/>
        <v>84</v>
      </c>
      <c r="AU41" s="185"/>
      <c r="AW41" s="68">
        <v>37</v>
      </c>
      <c r="AX41" s="131">
        <v>187</v>
      </c>
      <c r="AY41" s="138">
        <f t="shared" si="7"/>
        <v>70</v>
      </c>
      <c r="AZ41" s="281">
        <v>148</v>
      </c>
      <c r="BA41" s="138">
        <f t="shared" si="7"/>
        <v>130</v>
      </c>
      <c r="BB41" s="252">
        <v>156</v>
      </c>
      <c r="BC41" s="138">
        <f t="shared" si="7"/>
        <v>87</v>
      </c>
      <c r="BD41" s="252">
        <v>171</v>
      </c>
      <c r="BE41" s="185">
        <f t="shared" si="7"/>
        <v>121</v>
      </c>
      <c r="BF41" s="312">
        <v>178</v>
      </c>
      <c r="BG41" s="185">
        <f t="shared" si="8"/>
        <v>24</v>
      </c>
      <c r="BH41" s="380">
        <v>146</v>
      </c>
      <c r="BI41" s="138">
        <f t="shared" si="8"/>
        <v>76</v>
      </c>
      <c r="BJ41" s="217">
        <f t="shared" si="72"/>
        <v>164.33333333333334</v>
      </c>
      <c r="BK41" s="138">
        <f t="shared" si="8"/>
        <v>114</v>
      </c>
    </row>
    <row r="42" spans="1:63" x14ac:dyDescent="0.2">
      <c r="A42" s="64">
        <v>38</v>
      </c>
      <c r="B42" s="12" t="s">
        <v>101</v>
      </c>
      <c r="C42" s="70">
        <v>135</v>
      </c>
      <c r="D42" s="185">
        <f t="shared" si="2"/>
        <v>16</v>
      </c>
      <c r="E42" s="70">
        <v>129</v>
      </c>
      <c r="F42" s="138">
        <f t="shared" si="2"/>
        <v>11</v>
      </c>
      <c r="G42" s="131">
        <v>137</v>
      </c>
      <c r="H42" s="185">
        <f t="shared" si="2"/>
        <v>103</v>
      </c>
      <c r="I42" s="131">
        <v>116</v>
      </c>
      <c r="J42" s="185">
        <f t="shared" si="3"/>
        <v>73</v>
      </c>
      <c r="K42" s="351">
        <v>144</v>
      </c>
      <c r="L42" s="138">
        <f t="shared" si="3"/>
        <v>5</v>
      </c>
      <c r="M42" s="226">
        <v>141</v>
      </c>
      <c r="N42" s="138">
        <f t="shared" ref="N42" si="81">RANK(M42,M$5:M$164,0)</f>
        <v>17</v>
      </c>
      <c r="O42" s="223">
        <v>141</v>
      </c>
      <c r="P42" s="138">
        <f t="shared" si="3"/>
        <v>24</v>
      </c>
      <c r="Q42" s="68">
        <v>130</v>
      </c>
      <c r="R42" s="185">
        <f t="shared" si="5"/>
        <v>64</v>
      </c>
      <c r="S42" s="131">
        <v>139</v>
      </c>
      <c r="T42" s="138">
        <f t="shared" si="5"/>
        <v>22</v>
      </c>
      <c r="U42" s="131">
        <v>142</v>
      </c>
      <c r="V42" s="185">
        <f t="shared" ref="V42:AT43" si="82">RANK(U42,U$5:U$164,0)</f>
        <v>17</v>
      </c>
      <c r="W42" s="281">
        <v>121</v>
      </c>
      <c r="X42" s="138">
        <f t="shared" si="82"/>
        <v>22</v>
      </c>
      <c r="Y42" s="252">
        <v>120</v>
      </c>
      <c r="Z42" s="138">
        <f t="shared" si="82"/>
        <v>26</v>
      </c>
      <c r="AA42" s="252">
        <v>137</v>
      </c>
      <c r="AB42" s="185">
        <f t="shared" si="82"/>
        <v>61</v>
      </c>
      <c r="AC42" s="274">
        <v>134</v>
      </c>
      <c r="AD42" s="138">
        <f t="shared" si="82"/>
        <v>14</v>
      </c>
      <c r="AE42" s="68">
        <v>149</v>
      </c>
      <c r="AF42" s="185">
        <f t="shared" si="82"/>
        <v>37</v>
      </c>
      <c r="AG42" s="316">
        <v>149</v>
      </c>
      <c r="AH42" s="185">
        <f t="shared" si="82"/>
        <v>2</v>
      </c>
      <c r="AI42" s="131">
        <v>116</v>
      </c>
      <c r="AJ42" s="138">
        <f t="shared" si="82"/>
        <v>46</v>
      </c>
      <c r="AK42" s="213">
        <v>100</v>
      </c>
      <c r="AL42" s="382">
        <f t="shared" si="82"/>
        <v>94</v>
      </c>
      <c r="AM42" s="401">
        <v>144</v>
      </c>
      <c r="AN42" s="185">
        <f t="shared" si="82"/>
        <v>48</v>
      </c>
      <c r="AO42" s="380">
        <v>108</v>
      </c>
      <c r="AP42" s="382">
        <f t="shared" si="82"/>
        <v>42</v>
      </c>
      <c r="AQ42" s="334">
        <v>170</v>
      </c>
      <c r="AR42" s="185">
        <f t="shared" si="82"/>
        <v>1</v>
      </c>
      <c r="AS42" s="242">
        <f t="shared" si="71"/>
        <v>130.68421052631578</v>
      </c>
      <c r="AT42" s="138">
        <f t="shared" si="82"/>
        <v>25</v>
      </c>
      <c r="AU42" s="185"/>
      <c r="AW42" s="68">
        <v>38</v>
      </c>
      <c r="AX42" s="131">
        <v>186</v>
      </c>
      <c r="AY42" s="138">
        <f t="shared" si="7"/>
        <v>79</v>
      </c>
      <c r="AZ42" s="281">
        <v>152</v>
      </c>
      <c r="BA42" s="138">
        <f t="shared" si="7"/>
        <v>104</v>
      </c>
      <c r="BB42" s="252">
        <v>156</v>
      </c>
      <c r="BC42" s="138">
        <f t="shared" si="7"/>
        <v>87</v>
      </c>
      <c r="BD42" s="252">
        <v>177</v>
      </c>
      <c r="BE42" s="185">
        <f t="shared" si="7"/>
        <v>30</v>
      </c>
      <c r="BF42" s="312">
        <v>178</v>
      </c>
      <c r="BG42" s="185">
        <f t="shared" si="8"/>
        <v>24</v>
      </c>
      <c r="BH42" s="380">
        <v>147</v>
      </c>
      <c r="BI42" s="138">
        <f t="shared" si="8"/>
        <v>57</v>
      </c>
      <c r="BJ42" s="217">
        <f t="shared" si="72"/>
        <v>166</v>
      </c>
      <c r="BK42" s="138">
        <f t="shared" si="8"/>
        <v>69</v>
      </c>
    </row>
    <row r="43" spans="1:63" x14ac:dyDescent="0.2">
      <c r="A43" s="64">
        <v>39</v>
      </c>
      <c r="B43" s="12" t="s">
        <v>103</v>
      </c>
      <c r="C43" s="70">
        <v>134</v>
      </c>
      <c r="D43" s="185">
        <f t="shared" si="2"/>
        <v>21</v>
      </c>
      <c r="E43" s="70">
        <v>129</v>
      </c>
      <c r="F43" s="138">
        <f t="shared" si="2"/>
        <v>11</v>
      </c>
      <c r="G43" s="131">
        <v>141</v>
      </c>
      <c r="H43" s="185">
        <f t="shared" si="2"/>
        <v>25</v>
      </c>
      <c r="I43" s="131">
        <v>119</v>
      </c>
      <c r="J43" s="185">
        <f t="shared" si="3"/>
        <v>28</v>
      </c>
      <c r="K43" s="351">
        <v>140</v>
      </c>
      <c r="L43" s="138">
        <f t="shared" si="3"/>
        <v>32</v>
      </c>
      <c r="M43" s="226">
        <v>140</v>
      </c>
      <c r="N43" s="138">
        <f t="shared" ref="N43" si="83">RANK(M43,M$5:M$164,0)</f>
        <v>32</v>
      </c>
      <c r="O43" s="223">
        <v>139</v>
      </c>
      <c r="P43" s="138">
        <f t="shared" si="3"/>
        <v>40</v>
      </c>
      <c r="Q43" s="68">
        <v>132</v>
      </c>
      <c r="R43" s="185">
        <f t="shared" si="5"/>
        <v>30</v>
      </c>
      <c r="S43" s="131">
        <v>132</v>
      </c>
      <c r="T43" s="138">
        <f t="shared" si="5"/>
        <v>63</v>
      </c>
      <c r="U43" s="131">
        <v>142</v>
      </c>
      <c r="V43" s="185">
        <f t="shared" ref="V43:AF43" si="84">RANK(U43,U$5:U$164,0)</f>
        <v>17</v>
      </c>
      <c r="W43" s="281">
        <v>120</v>
      </c>
      <c r="X43" s="138">
        <f t="shared" si="84"/>
        <v>32</v>
      </c>
      <c r="Y43" s="252">
        <v>117</v>
      </c>
      <c r="Z43" s="138">
        <f t="shared" si="84"/>
        <v>52</v>
      </c>
      <c r="AA43" s="252">
        <v>138</v>
      </c>
      <c r="AB43" s="185">
        <f t="shared" si="84"/>
        <v>37</v>
      </c>
      <c r="AC43" s="274">
        <v>133</v>
      </c>
      <c r="AD43" s="138">
        <f t="shared" si="84"/>
        <v>25</v>
      </c>
      <c r="AE43" s="68">
        <v>152</v>
      </c>
      <c r="AF43" s="185">
        <f t="shared" si="84"/>
        <v>5</v>
      </c>
      <c r="AG43" s="316"/>
      <c r="AH43" s="185"/>
      <c r="AI43" s="131">
        <v>119</v>
      </c>
      <c r="AJ43" s="138">
        <f t="shared" si="82"/>
        <v>13</v>
      </c>
      <c r="AK43" s="213">
        <v>100</v>
      </c>
      <c r="AL43" s="382">
        <f t="shared" si="82"/>
        <v>94</v>
      </c>
      <c r="AM43" s="401">
        <v>146</v>
      </c>
      <c r="AN43" s="185">
        <f t="shared" si="82"/>
        <v>18</v>
      </c>
      <c r="AO43" s="380">
        <v>108</v>
      </c>
      <c r="AP43" s="382">
        <f t="shared" si="82"/>
        <v>42</v>
      </c>
      <c r="AQ43" s="334">
        <v>148</v>
      </c>
      <c r="AR43" s="185">
        <f t="shared" si="82"/>
        <v>69</v>
      </c>
      <c r="AS43" s="242">
        <f t="shared" si="71"/>
        <v>130.57894736842104</v>
      </c>
      <c r="AT43" s="138">
        <f t="shared" si="82"/>
        <v>26</v>
      </c>
      <c r="AU43" s="185"/>
      <c r="AW43" s="68">
        <v>39</v>
      </c>
      <c r="AX43" s="131">
        <v>185</v>
      </c>
      <c r="AY43" s="138">
        <f t="shared" si="7"/>
        <v>88</v>
      </c>
      <c r="AZ43" s="281">
        <v>152</v>
      </c>
      <c r="BA43" s="138">
        <f t="shared" si="7"/>
        <v>104</v>
      </c>
      <c r="BB43" s="252">
        <v>157</v>
      </c>
      <c r="BC43" s="138">
        <f t="shared" si="7"/>
        <v>70</v>
      </c>
      <c r="BD43" s="252">
        <v>177</v>
      </c>
      <c r="BE43" s="185">
        <f t="shared" si="7"/>
        <v>30</v>
      </c>
      <c r="BF43" s="312">
        <v>175</v>
      </c>
      <c r="BG43" s="185">
        <f t="shared" si="8"/>
        <v>111</v>
      </c>
      <c r="BH43" s="380">
        <v>147</v>
      </c>
      <c r="BI43" s="138">
        <f t="shared" si="8"/>
        <v>57</v>
      </c>
      <c r="BJ43" s="217">
        <f t="shared" si="72"/>
        <v>165.5</v>
      </c>
      <c r="BK43" s="138">
        <f t="shared" si="8"/>
        <v>77</v>
      </c>
    </row>
    <row r="44" spans="1:63" x14ac:dyDescent="0.2">
      <c r="A44" s="65">
        <v>40</v>
      </c>
      <c r="B44" s="90" t="s">
        <v>10</v>
      </c>
      <c r="C44" s="463">
        <v>132</v>
      </c>
      <c r="D44" s="186">
        <f t="shared" si="2"/>
        <v>33</v>
      </c>
      <c r="E44" s="463">
        <v>126</v>
      </c>
      <c r="F44" s="139">
        <f t="shared" si="2"/>
        <v>40</v>
      </c>
      <c r="G44" s="132">
        <v>140</v>
      </c>
      <c r="H44" s="186">
        <f t="shared" si="2"/>
        <v>37</v>
      </c>
      <c r="I44" s="132">
        <v>123</v>
      </c>
      <c r="J44" s="186">
        <f t="shared" si="3"/>
        <v>15</v>
      </c>
      <c r="K44" s="352">
        <v>144</v>
      </c>
      <c r="L44" s="139">
        <f t="shared" si="3"/>
        <v>5</v>
      </c>
      <c r="M44" s="227">
        <v>141</v>
      </c>
      <c r="N44" s="139">
        <f t="shared" ref="N44" si="85">RANK(M44,M$5:M$164,0)</f>
        <v>17</v>
      </c>
      <c r="O44" s="224">
        <v>141</v>
      </c>
      <c r="P44" s="139">
        <f t="shared" si="3"/>
        <v>24</v>
      </c>
      <c r="Q44" s="81">
        <v>133</v>
      </c>
      <c r="R44" s="186">
        <f t="shared" si="5"/>
        <v>25</v>
      </c>
      <c r="S44" s="132">
        <v>142</v>
      </c>
      <c r="T44" s="139">
        <f t="shared" si="5"/>
        <v>13</v>
      </c>
      <c r="U44" s="132">
        <v>140</v>
      </c>
      <c r="V44" s="186">
        <f t="shared" ref="V44:AT44" si="86">RANK(U44,U$5:U$164,0)</f>
        <v>32</v>
      </c>
      <c r="W44" s="282">
        <v>122</v>
      </c>
      <c r="X44" s="139">
        <f t="shared" si="86"/>
        <v>17</v>
      </c>
      <c r="Y44" s="253">
        <v>122</v>
      </c>
      <c r="Z44" s="139">
        <f t="shared" si="86"/>
        <v>23</v>
      </c>
      <c r="AA44" s="253">
        <v>141</v>
      </c>
      <c r="AB44" s="186">
        <f t="shared" si="86"/>
        <v>18</v>
      </c>
      <c r="AC44" s="275">
        <v>133</v>
      </c>
      <c r="AD44" s="139">
        <f t="shared" si="86"/>
        <v>25</v>
      </c>
      <c r="AE44" s="81">
        <v>147</v>
      </c>
      <c r="AF44" s="186">
        <f t="shared" si="86"/>
        <v>54</v>
      </c>
      <c r="AG44" s="317">
        <v>148</v>
      </c>
      <c r="AH44" s="186">
        <f t="shared" si="86"/>
        <v>8</v>
      </c>
      <c r="AI44" s="132">
        <v>117</v>
      </c>
      <c r="AJ44" s="139">
        <f t="shared" si="86"/>
        <v>33</v>
      </c>
      <c r="AK44" s="245">
        <v>102</v>
      </c>
      <c r="AL44" s="384">
        <f t="shared" si="86"/>
        <v>65</v>
      </c>
      <c r="AM44" s="410">
        <v>144</v>
      </c>
      <c r="AN44" s="186">
        <f t="shared" si="86"/>
        <v>48</v>
      </c>
      <c r="AO44" s="383">
        <v>113</v>
      </c>
      <c r="AP44" s="384">
        <f t="shared" si="86"/>
        <v>8</v>
      </c>
      <c r="AQ44" s="434">
        <v>166</v>
      </c>
      <c r="AR44" s="186">
        <f t="shared" si="86"/>
        <v>14</v>
      </c>
      <c r="AS44" s="243">
        <f t="shared" si="71"/>
        <v>131.73684210526315</v>
      </c>
      <c r="AT44" s="139">
        <f t="shared" si="86"/>
        <v>17</v>
      </c>
      <c r="AU44" s="185"/>
      <c r="AW44" s="81">
        <v>40</v>
      </c>
      <c r="AX44" s="132">
        <v>182</v>
      </c>
      <c r="AY44" s="139">
        <f t="shared" si="7"/>
        <v>103</v>
      </c>
      <c r="AZ44" s="282">
        <v>152</v>
      </c>
      <c r="BA44" s="139">
        <f t="shared" si="7"/>
        <v>104</v>
      </c>
      <c r="BB44" s="253">
        <v>158</v>
      </c>
      <c r="BC44" s="139">
        <f t="shared" si="7"/>
        <v>53</v>
      </c>
      <c r="BD44" s="253">
        <v>174</v>
      </c>
      <c r="BE44" s="186">
        <f t="shared" si="7"/>
        <v>86</v>
      </c>
      <c r="BF44" s="314">
        <v>178</v>
      </c>
      <c r="BG44" s="186">
        <f t="shared" si="8"/>
        <v>24</v>
      </c>
      <c r="BH44" s="383">
        <v>150</v>
      </c>
      <c r="BI44" s="139">
        <f t="shared" si="8"/>
        <v>6</v>
      </c>
      <c r="BJ44" s="218">
        <f t="shared" si="72"/>
        <v>165.66666666666666</v>
      </c>
      <c r="BK44" s="139">
        <f t="shared" si="8"/>
        <v>72</v>
      </c>
    </row>
    <row r="45" spans="1:63" x14ac:dyDescent="0.2">
      <c r="A45" s="64">
        <v>41</v>
      </c>
      <c r="B45" s="13" t="s">
        <v>105</v>
      </c>
      <c r="C45" s="380">
        <v>138</v>
      </c>
      <c r="D45" s="184">
        <f t="shared" si="2"/>
        <v>6</v>
      </c>
      <c r="E45" s="380">
        <v>134</v>
      </c>
      <c r="F45" s="137">
        <f t="shared" si="2"/>
        <v>2</v>
      </c>
      <c r="G45" s="130">
        <v>142</v>
      </c>
      <c r="H45" s="184">
        <f t="shared" si="2"/>
        <v>12</v>
      </c>
      <c r="I45" s="130">
        <v>116</v>
      </c>
      <c r="J45" s="184">
        <f t="shared" si="3"/>
        <v>73</v>
      </c>
      <c r="K45" s="350">
        <v>144</v>
      </c>
      <c r="L45" s="137">
        <f t="shared" si="3"/>
        <v>5</v>
      </c>
      <c r="M45" s="225">
        <v>142</v>
      </c>
      <c r="N45" s="137">
        <f t="shared" ref="N45" si="87">RANK(M45,M$5:M$164,0)</f>
        <v>10</v>
      </c>
      <c r="O45" s="222">
        <v>143</v>
      </c>
      <c r="P45" s="137">
        <f t="shared" si="3"/>
        <v>6</v>
      </c>
      <c r="Q45" s="73">
        <v>136</v>
      </c>
      <c r="R45" s="184">
        <f t="shared" si="5"/>
        <v>14</v>
      </c>
      <c r="S45" s="130">
        <v>145</v>
      </c>
      <c r="T45" s="137">
        <f t="shared" si="5"/>
        <v>9</v>
      </c>
      <c r="U45" s="130">
        <v>143</v>
      </c>
      <c r="V45" s="184">
        <f t="shared" ref="V45:AT45" si="88">RANK(U45,U$5:U$164,0)</f>
        <v>6</v>
      </c>
      <c r="W45" s="280">
        <v>125</v>
      </c>
      <c r="X45" s="137">
        <f t="shared" si="88"/>
        <v>8</v>
      </c>
      <c r="Y45" s="258">
        <v>127</v>
      </c>
      <c r="Z45" s="137">
        <f t="shared" si="88"/>
        <v>9</v>
      </c>
      <c r="AA45" s="251">
        <v>142</v>
      </c>
      <c r="AB45" s="184">
        <f t="shared" si="88"/>
        <v>6</v>
      </c>
      <c r="AC45" s="273">
        <v>134</v>
      </c>
      <c r="AD45" s="137">
        <f t="shared" si="88"/>
        <v>14</v>
      </c>
      <c r="AE45" s="73">
        <v>150</v>
      </c>
      <c r="AF45" s="184">
        <f t="shared" si="88"/>
        <v>26</v>
      </c>
      <c r="AG45" s="315">
        <v>149</v>
      </c>
      <c r="AH45" s="184">
        <f t="shared" si="88"/>
        <v>2</v>
      </c>
      <c r="AI45" s="130">
        <v>119</v>
      </c>
      <c r="AJ45" s="137">
        <f t="shared" si="88"/>
        <v>13</v>
      </c>
      <c r="AK45" s="244">
        <v>105</v>
      </c>
      <c r="AL45" s="381">
        <f t="shared" si="88"/>
        <v>20</v>
      </c>
      <c r="AM45" s="400">
        <v>145</v>
      </c>
      <c r="AN45" s="184">
        <f t="shared" si="88"/>
        <v>33</v>
      </c>
      <c r="AO45" s="379">
        <v>113</v>
      </c>
      <c r="AP45" s="381">
        <f t="shared" si="88"/>
        <v>8</v>
      </c>
      <c r="AQ45" s="331">
        <v>170</v>
      </c>
      <c r="AR45" s="184">
        <f t="shared" si="88"/>
        <v>1</v>
      </c>
      <c r="AS45" s="241">
        <f t="shared" si="71"/>
        <v>133.84210526315789</v>
      </c>
      <c r="AT45" s="137">
        <f t="shared" si="88"/>
        <v>9</v>
      </c>
      <c r="AU45" s="185"/>
      <c r="AW45" s="68">
        <v>41</v>
      </c>
      <c r="AX45" s="130">
        <v>186</v>
      </c>
      <c r="AY45" s="137">
        <f t="shared" si="7"/>
        <v>79</v>
      </c>
      <c r="AZ45" s="280">
        <v>159</v>
      </c>
      <c r="BA45" s="137">
        <f t="shared" si="7"/>
        <v>13</v>
      </c>
      <c r="BB45" s="251">
        <v>159</v>
      </c>
      <c r="BC45" s="137">
        <f t="shared" si="7"/>
        <v>38</v>
      </c>
      <c r="BD45" s="251">
        <v>177</v>
      </c>
      <c r="BE45" s="184">
        <f t="shared" si="7"/>
        <v>30</v>
      </c>
      <c r="BF45" s="311">
        <v>181</v>
      </c>
      <c r="BG45" s="184">
        <f t="shared" si="8"/>
        <v>1</v>
      </c>
      <c r="BH45" s="379">
        <v>150</v>
      </c>
      <c r="BI45" s="137">
        <f t="shared" si="8"/>
        <v>6</v>
      </c>
      <c r="BJ45" s="216">
        <f t="shared" si="72"/>
        <v>168.66666666666666</v>
      </c>
      <c r="BK45" s="137">
        <f t="shared" si="8"/>
        <v>19</v>
      </c>
    </row>
    <row r="46" spans="1:63" x14ac:dyDescent="0.2">
      <c r="A46" s="64">
        <v>42</v>
      </c>
      <c r="B46" s="12" t="s">
        <v>108</v>
      </c>
      <c r="C46" s="70">
        <v>128</v>
      </c>
      <c r="D46" s="185">
        <f t="shared" si="2"/>
        <v>62</v>
      </c>
      <c r="E46" s="70">
        <v>121</v>
      </c>
      <c r="F46" s="138">
        <f t="shared" si="2"/>
        <v>109</v>
      </c>
      <c r="G46" s="131">
        <v>135</v>
      </c>
      <c r="H46" s="185">
        <f t="shared" si="2"/>
        <v>130</v>
      </c>
      <c r="I46" s="131">
        <v>117</v>
      </c>
      <c r="J46" s="185">
        <f t="shared" si="3"/>
        <v>54</v>
      </c>
      <c r="K46" s="351">
        <v>136</v>
      </c>
      <c r="L46" s="138">
        <f t="shared" si="3"/>
        <v>75</v>
      </c>
      <c r="M46" s="226">
        <v>136</v>
      </c>
      <c r="N46" s="138">
        <f t="shared" ref="N46" si="89">RANK(M46,M$5:M$164,0)</f>
        <v>103</v>
      </c>
      <c r="O46" s="223">
        <v>135</v>
      </c>
      <c r="P46" s="138">
        <f t="shared" si="3"/>
        <v>107</v>
      </c>
      <c r="Q46" s="68">
        <v>128</v>
      </c>
      <c r="R46" s="185">
        <f t="shared" si="5"/>
        <v>88</v>
      </c>
      <c r="S46" s="131">
        <v>129</v>
      </c>
      <c r="T46" s="138">
        <f t="shared" si="5"/>
        <v>103</v>
      </c>
      <c r="U46" s="131">
        <v>136</v>
      </c>
      <c r="V46" s="185">
        <f t="shared" ref="V46:AT46" si="90">RANK(U46,U$5:U$164,0)</f>
        <v>94</v>
      </c>
      <c r="W46" s="281">
        <v>118</v>
      </c>
      <c r="X46" s="138">
        <f t="shared" si="90"/>
        <v>94</v>
      </c>
      <c r="Y46" s="252">
        <v>115</v>
      </c>
      <c r="Z46" s="138">
        <f t="shared" si="90"/>
        <v>77</v>
      </c>
      <c r="AA46" s="252">
        <v>136</v>
      </c>
      <c r="AB46" s="185">
        <f t="shared" si="90"/>
        <v>107</v>
      </c>
      <c r="AC46" s="274">
        <v>128</v>
      </c>
      <c r="AD46" s="138">
        <f t="shared" si="90"/>
        <v>111</v>
      </c>
      <c r="AE46" s="68">
        <v>147</v>
      </c>
      <c r="AF46" s="185">
        <f t="shared" si="90"/>
        <v>54</v>
      </c>
      <c r="AG46" s="316">
        <v>146</v>
      </c>
      <c r="AH46" s="185">
        <f t="shared" si="90"/>
        <v>41</v>
      </c>
      <c r="AI46" s="131">
        <v>110</v>
      </c>
      <c r="AJ46" s="138">
        <f t="shared" si="90"/>
        <v>101</v>
      </c>
      <c r="AK46" s="213">
        <v>105</v>
      </c>
      <c r="AL46" s="382">
        <f t="shared" si="90"/>
        <v>20</v>
      </c>
      <c r="AM46" s="401">
        <v>138</v>
      </c>
      <c r="AN46" s="185">
        <f t="shared" si="90"/>
        <v>102</v>
      </c>
      <c r="AO46" s="380">
        <v>107</v>
      </c>
      <c r="AP46" s="382">
        <f t="shared" si="90"/>
        <v>61</v>
      </c>
      <c r="AQ46" s="332">
        <v>143</v>
      </c>
      <c r="AR46" s="185">
        <f t="shared" si="90"/>
        <v>89</v>
      </c>
      <c r="AS46" s="242">
        <f t="shared" si="71"/>
        <v>126.57894736842105</v>
      </c>
      <c r="AT46" s="138">
        <f t="shared" si="90"/>
        <v>97</v>
      </c>
      <c r="AU46" s="185"/>
      <c r="AW46" s="68">
        <v>42</v>
      </c>
      <c r="AX46" s="131">
        <v>187</v>
      </c>
      <c r="AY46" s="138">
        <f t="shared" si="7"/>
        <v>70</v>
      </c>
      <c r="AZ46" s="281">
        <v>155</v>
      </c>
      <c r="BA46" s="138">
        <f t="shared" si="7"/>
        <v>54</v>
      </c>
      <c r="BB46" s="252">
        <v>157</v>
      </c>
      <c r="BC46" s="138">
        <f t="shared" si="7"/>
        <v>70</v>
      </c>
      <c r="BD46" s="252">
        <v>173</v>
      </c>
      <c r="BE46" s="185">
        <f t="shared" si="7"/>
        <v>91</v>
      </c>
      <c r="BF46" s="312">
        <v>178</v>
      </c>
      <c r="BG46" s="185">
        <f t="shared" si="8"/>
        <v>24</v>
      </c>
      <c r="BH46" s="380">
        <v>147</v>
      </c>
      <c r="BI46" s="138">
        <f t="shared" si="8"/>
        <v>57</v>
      </c>
      <c r="BJ46" s="217">
        <f t="shared" si="72"/>
        <v>166.16666666666666</v>
      </c>
      <c r="BK46" s="138">
        <f t="shared" si="8"/>
        <v>66</v>
      </c>
    </row>
    <row r="47" spans="1:63" x14ac:dyDescent="0.2">
      <c r="A47" s="64">
        <v>43</v>
      </c>
      <c r="B47" s="12" t="s">
        <v>90</v>
      </c>
      <c r="C47" s="70">
        <v>135</v>
      </c>
      <c r="D47" s="185">
        <f t="shared" si="2"/>
        <v>16</v>
      </c>
      <c r="E47" s="70">
        <v>128</v>
      </c>
      <c r="F47" s="138">
        <f t="shared" si="2"/>
        <v>20</v>
      </c>
      <c r="G47" s="131">
        <v>139</v>
      </c>
      <c r="H47" s="185">
        <f t="shared" si="2"/>
        <v>51</v>
      </c>
      <c r="I47" s="131">
        <v>115</v>
      </c>
      <c r="J47" s="185">
        <f t="shared" si="3"/>
        <v>87</v>
      </c>
      <c r="K47" s="351">
        <v>139</v>
      </c>
      <c r="L47" s="138">
        <f t="shared" si="3"/>
        <v>46</v>
      </c>
      <c r="M47" s="226">
        <v>139</v>
      </c>
      <c r="N47" s="138">
        <f t="shared" ref="N47" si="91">RANK(M47,M$5:M$164,0)</f>
        <v>45</v>
      </c>
      <c r="O47" s="223">
        <v>138</v>
      </c>
      <c r="P47" s="138">
        <f t="shared" si="3"/>
        <v>55</v>
      </c>
      <c r="Q47" s="68">
        <v>130</v>
      </c>
      <c r="R47" s="185">
        <f t="shared" si="5"/>
        <v>64</v>
      </c>
      <c r="S47" s="131">
        <v>132</v>
      </c>
      <c r="T47" s="138">
        <f t="shared" si="5"/>
        <v>63</v>
      </c>
      <c r="U47" s="131">
        <v>142</v>
      </c>
      <c r="V47" s="185">
        <f t="shared" ref="V47:AT59" si="92">RANK(U47,U$5:U$164,0)</f>
        <v>17</v>
      </c>
      <c r="W47" s="281">
        <v>120</v>
      </c>
      <c r="X47" s="138">
        <f t="shared" si="92"/>
        <v>32</v>
      </c>
      <c r="Y47" s="252">
        <v>121</v>
      </c>
      <c r="Z47" s="138">
        <f t="shared" si="92"/>
        <v>25</v>
      </c>
      <c r="AA47" s="252">
        <v>141</v>
      </c>
      <c r="AB47" s="185">
        <f t="shared" si="92"/>
        <v>18</v>
      </c>
      <c r="AC47" s="274">
        <v>131</v>
      </c>
      <c r="AD47" s="138">
        <f t="shared" si="92"/>
        <v>48</v>
      </c>
      <c r="AE47" s="68">
        <v>149</v>
      </c>
      <c r="AF47" s="185">
        <f t="shared" si="92"/>
        <v>37</v>
      </c>
      <c r="AG47" s="316">
        <v>147</v>
      </c>
      <c r="AH47" s="185">
        <f t="shared" si="92"/>
        <v>20</v>
      </c>
      <c r="AI47" s="131">
        <v>118</v>
      </c>
      <c r="AJ47" s="138">
        <f t="shared" si="92"/>
        <v>23</v>
      </c>
      <c r="AK47" s="213">
        <v>102</v>
      </c>
      <c r="AL47" s="382">
        <f t="shared" si="92"/>
        <v>65</v>
      </c>
      <c r="AM47" s="401">
        <v>143</v>
      </c>
      <c r="AN47" s="185">
        <f t="shared" si="92"/>
        <v>57</v>
      </c>
      <c r="AO47" s="380">
        <v>112</v>
      </c>
      <c r="AP47" s="382">
        <f t="shared" si="92"/>
        <v>14</v>
      </c>
      <c r="AQ47" s="333">
        <v>143</v>
      </c>
      <c r="AR47" s="185">
        <f t="shared" si="92"/>
        <v>89</v>
      </c>
      <c r="AS47" s="242">
        <f t="shared" si="71"/>
        <v>130.21052631578948</v>
      </c>
      <c r="AT47" s="138">
        <f t="shared" si="92"/>
        <v>34</v>
      </c>
      <c r="AU47" s="185"/>
      <c r="AW47" s="68">
        <v>43</v>
      </c>
      <c r="AX47" s="131">
        <v>186</v>
      </c>
      <c r="AY47" s="138">
        <f t="shared" si="7"/>
        <v>79</v>
      </c>
      <c r="AZ47" s="281">
        <v>159</v>
      </c>
      <c r="BA47" s="138">
        <f t="shared" si="7"/>
        <v>13</v>
      </c>
      <c r="BB47" s="252">
        <v>160</v>
      </c>
      <c r="BC47" s="138">
        <f t="shared" si="7"/>
        <v>28</v>
      </c>
      <c r="BD47" s="252">
        <v>177</v>
      </c>
      <c r="BE47" s="185">
        <f t="shared" si="7"/>
        <v>30</v>
      </c>
      <c r="BF47" s="312">
        <v>181</v>
      </c>
      <c r="BG47" s="185">
        <f t="shared" si="8"/>
        <v>1</v>
      </c>
      <c r="BH47" s="380">
        <v>149</v>
      </c>
      <c r="BI47" s="138">
        <f t="shared" si="8"/>
        <v>26</v>
      </c>
      <c r="BJ47" s="217">
        <f t="shared" si="72"/>
        <v>168.66666666666666</v>
      </c>
      <c r="BK47" s="138">
        <f t="shared" si="8"/>
        <v>19</v>
      </c>
    </row>
    <row r="48" spans="1:63" x14ac:dyDescent="0.2">
      <c r="A48" s="64">
        <v>44</v>
      </c>
      <c r="B48" s="22" t="s">
        <v>111</v>
      </c>
      <c r="C48" s="464">
        <v>128</v>
      </c>
      <c r="D48" s="185">
        <f t="shared" si="2"/>
        <v>62</v>
      </c>
      <c r="E48" s="464">
        <v>125</v>
      </c>
      <c r="F48" s="138">
        <f t="shared" si="2"/>
        <v>52</v>
      </c>
      <c r="G48" s="131">
        <v>136</v>
      </c>
      <c r="H48" s="185">
        <f t="shared" si="2"/>
        <v>118</v>
      </c>
      <c r="I48" s="131">
        <v>114</v>
      </c>
      <c r="J48" s="185">
        <f t="shared" si="3"/>
        <v>104</v>
      </c>
      <c r="K48" s="351">
        <v>132</v>
      </c>
      <c r="L48" s="138">
        <f t="shared" si="3"/>
        <v>127</v>
      </c>
      <c r="M48" s="226">
        <v>137</v>
      </c>
      <c r="N48" s="138">
        <f t="shared" ref="N48" si="93">RANK(M48,M$5:M$164,0)</f>
        <v>87</v>
      </c>
      <c r="O48" s="223">
        <v>135</v>
      </c>
      <c r="P48" s="138">
        <f t="shared" si="3"/>
        <v>107</v>
      </c>
      <c r="Q48" s="68">
        <v>129</v>
      </c>
      <c r="R48" s="185">
        <f t="shared" si="5"/>
        <v>78</v>
      </c>
      <c r="S48" s="131">
        <v>129</v>
      </c>
      <c r="T48" s="138">
        <f t="shared" si="5"/>
        <v>103</v>
      </c>
      <c r="U48" s="131">
        <v>137</v>
      </c>
      <c r="V48" s="185">
        <f t="shared" ref="V48:AF48" si="94">RANK(U48,U$5:U$164,0)</f>
        <v>54</v>
      </c>
      <c r="W48" s="281">
        <v>116</v>
      </c>
      <c r="X48" s="138">
        <f t="shared" si="94"/>
        <v>124</v>
      </c>
      <c r="Y48" s="252">
        <v>118</v>
      </c>
      <c r="Z48" s="138">
        <f t="shared" si="94"/>
        <v>45</v>
      </c>
      <c r="AA48" s="252">
        <v>137</v>
      </c>
      <c r="AB48" s="185">
        <f t="shared" si="94"/>
        <v>61</v>
      </c>
      <c r="AC48" s="274">
        <v>128</v>
      </c>
      <c r="AD48" s="138">
        <f t="shared" si="94"/>
        <v>111</v>
      </c>
      <c r="AE48" s="68">
        <v>143</v>
      </c>
      <c r="AF48" s="185">
        <f t="shared" si="94"/>
        <v>107</v>
      </c>
      <c r="AG48" s="316"/>
      <c r="AH48" s="185"/>
      <c r="AI48" s="131">
        <v>110</v>
      </c>
      <c r="AJ48" s="138">
        <f t="shared" si="92"/>
        <v>101</v>
      </c>
      <c r="AK48" s="213">
        <v>102</v>
      </c>
      <c r="AL48" s="382">
        <f t="shared" si="92"/>
        <v>65</v>
      </c>
      <c r="AM48" s="401">
        <v>137</v>
      </c>
      <c r="AN48" s="185">
        <f t="shared" si="92"/>
        <v>114</v>
      </c>
      <c r="AO48" s="380">
        <v>107</v>
      </c>
      <c r="AP48" s="382">
        <f t="shared" si="92"/>
        <v>61</v>
      </c>
      <c r="AQ48" s="333">
        <v>134</v>
      </c>
      <c r="AR48" s="185">
        <f t="shared" si="92"/>
        <v>136</v>
      </c>
      <c r="AS48" s="242">
        <f t="shared" si="71"/>
        <v>126.31578947368421</v>
      </c>
      <c r="AT48" s="138">
        <f t="shared" si="92"/>
        <v>104</v>
      </c>
      <c r="AU48" s="185"/>
      <c r="AW48" s="68">
        <v>44</v>
      </c>
      <c r="AX48" s="131">
        <v>179</v>
      </c>
      <c r="AY48" s="138">
        <f t="shared" si="7"/>
        <v>155</v>
      </c>
      <c r="AZ48" s="281">
        <v>149</v>
      </c>
      <c r="BA48" s="138">
        <f t="shared" si="7"/>
        <v>122</v>
      </c>
      <c r="BB48" s="252">
        <v>156</v>
      </c>
      <c r="BC48" s="138">
        <f t="shared" si="7"/>
        <v>87</v>
      </c>
      <c r="BD48" s="252">
        <v>171</v>
      </c>
      <c r="BE48" s="185">
        <f t="shared" si="7"/>
        <v>121</v>
      </c>
      <c r="BF48" s="312">
        <v>178</v>
      </c>
      <c r="BG48" s="185">
        <f t="shared" si="8"/>
        <v>24</v>
      </c>
      <c r="BH48" s="380">
        <v>148</v>
      </c>
      <c r="BI48" s="138">
        <f t="shared" si="8"/>
        <v>47</v>
      </c>
      <c r="BJ48" s="217">
        <f t="shared" si="72"/>
        <v>163.5</v>
      </c>
      <c r="BK48" s="138">
        <f t="shared" si="8"/>
        <v>130</v>
      </c>
    </row>
    <row r="49" spans="1:63" x14ac:dyDescent="0.2">
      <c r="A49" s="64">
        <v>45</v>
      </c>
      <c r="B49" s="22" t="s">
        <v>115</v>
      </c>
      <c r="C49" s="464">
        <v>126</v>
      </c>
      <c r="D49" s="185">
        <f t="shared" si="2"/>
        <v>129</v>
      </c>
      <c r="E49" s="464">
        <v>121</v>
      </c>
      <c r="F49" s="138">
        <f t="shared" si="2"/>
        <v>109</v>
      </c>
      <c r="G49" s="131">
        <v>136</v>
      </c>
      <c r="H49" s="185">
        <f t="shared" si="2"/>
        <v>118</v>
      </c>
      <c r="I49" s="131">
        <v>115</v>
      </c>
      <c r="J49" s="185">
        <f t="shared" si="3"/>
        <v>87</v>
      </c>
      <c r="K49" s="351">
        <v>131</v>
      </c>
      <c r="L49" s="138">
        <f t="shared" si="3"/>
        <v>145</v>
      </c>
      <c r="M49" s="226">
        <v>137</v>
      </c>
      <c r="N49" s="138">
        <f t="shared" ref="N49" si="95">RANK(M49,M$5:M$164,0)</f>
        <v>87</v>
      </c>
      <c r="O49" s="223">
        <v>134</v>
      </c>
      <c r="P49" s="138">
        <f t="shared" si="3"/>
        <v>124</v>
      </c>
      <c r="Q49" s="68">
        <v>128</v>
      </c>
      <c r="R49" s="185">
        <f t="shared" si="5"/>
        <v>88</v>
      </c>
      <c r="S49" s="131">
        <v>128</v>
      </c>
      <c r="T49" s="138">
        <f t="shared" si="5"/>
        <v>122</v>
      </c>
      <c r="U49" s="131">
        <v>134</v>
      </c>
      <c r="V49" s="185">
        <f t="shared" ref="V49:AF49" si="96">RANK(U49,U$5:U$164,0)</f>
        <v>102</v>
      </c>
      <c r="W49" s="281">
        <v>112</v>
      </c>
      <c r="X49" s="138">
        <f t="shared" si="96"/>
        <v>155</v>
      </c>
      <c r="Y49" s="252">
        <v>113</v>
      </c>
      <c r="Z49" s="138">
        <f t="shared" si="96"/>
        <v>108</v>
      </c>
      <c r="AA49" s="252">
        <v>136</v>
      </c>
      <c r="AB49" s="185">
        <f t="shared" si="96"/>
        <v>107</v>
      </c>
      <c r="AC49" s="274">
        <v>127</v>
      </c>
      <c r="AD49" s="138">
        <f t="shared" si="96"/>
        <v>134</v>
      </c>
      <c r="AE49" s="68">
        <v>149</v>
      </c>
      <c r="AF49" s="185">
        <f t="shared" si="96"/>
        <v>37</v>
      </c>
      <c r="AG49" s="316"/>
      <c r="AH49" s="185"/>
      <c r="AI49" s="131">
        <v>108</v>
      </c>
      <c r="AJ49" s="138">
        <f t="shared" si="92"/>
        <v>137</v>
      </c>
      <c r="AK49" s="213">
        <v>103</v>
      </c>
      <c r="AL49" s="382">
        <f t="shared" si="92"/>
        <v>54</v>
      </c>
      <c r="AM49" s="401">
        <v>146</v>
      </c>
      <c r="AN49" s="185">
        <f t="shared" si="92"/>
        <v>18</v>
      </c>
      <c r="AO49" s="380">
        <v>100</v>
      </c>
      <c r="AP49" s="382">
        <f t="shared" si="92"/>
        <v>153</v>
      </c>
      <c r="AQ49" s="333">
        <v>127</v>
      </c>
      <c r="AR49" s="185">
        <f t="shared" si="92"/>
        <v>153</v>
      </c>
      <c r="AS49" s="242">
        <f t="shared" si="71"/>
        <v>125.47368421052632</v>
      </c>
      <c r="AT49" s="138">
        <f t="shared" si="92"/>
        <v>119</v>
      </c>
      <c r="AU49" s="185"/>
      <c r="AW49" s="68">
        <v>45</v>
      </c>
      <c r="AX49" s="131">
        <v>180</v>
      </c>
      <c r="AY49" s="138">
        <f t="shared" si="7"/>
        <v>140</v>
      </c>
      <c r="AZ49" s="281">
        <v>148</v>
      </c>
      <c r="BA49" s="138">
        <f t="shared" si="7"/>
        <v>130</v>
      </c>
      <c r="BB49" s="252">
        <v>157</v>
      </c>
      <c r="BC49" s="138">
        <f t="shared" si="7"/>
        <v>70</v>
      </c>
      <c r="BD49" s="252">
        <v>171</v>
      </c>
      <c r="BE49" s="185">
        <f t="shared" si="7"/>
        <v>121</v>
      </c>
      <c r="BF49" s="312">
        <v>175</v>
      </c>
      <c r="BG49" s="185">
        <f t="shared" si="8"/>
        <v>111</v>
      </c>
      <c r="BH49" s="380">
        <v>142</v>
      </c>
      <c r="BI49" s="138">
        <f t="shared" si="8"/>
        <v>143</v>
      </c>
      <c r="BJ49" s="217">
        <f t="shared" si="72"/>
        <v>162.16666666666666</v>
      </c>
      <c r="BK49" s="138">
        <f t="shared" si="8"/>
        <v>150</v>
      </c>
    </row>
    <row r="50" spans="1:63" x14ac:dyDescent="0.2">
      <c r="A50" s="64">
        <v>46</v>
      </c>
      <c r="B50" s="22" t="s">
        <v>118</v>
      </c>
      <c r="C50" s="464">
        <v>128</v>
      </c>
      <c r="D50" s="185">
        <f t="shared" si="2"/>
        <v>62</v>
      </c>
      <c r="E50" s="464">
        <v>124</v>
      </c>
      <c r="F50" s="138">
        <f t="shared" si="2"/>
        <v>63</v>
      </c>
      <c r="G50" s="131">
        <v>138</v>
      </c>
      <c r="H50" s="185">
        <f t="shared" si="2"/>
        <v>77</v>
      </c>
      <c r="I50" s="131">
        <v>115</v>
      </c>
      <c r="J50" s="185">
        <f t="shared" si="3"/>
        <v>87</v>
      </c>
      <c r="K50" s="351">
        <v>135</v>
      </c>
      <c r="L50" s="138">
        <f t="shared" si="3"/>
        <v>92</v>
      </c>
      <c r="M50" s="226">
        <v>135</v>
      </c>
      <c r="N50" s="138">
        <f t="shared" ref="N50" si="97">RANK(M50,M$5:M$164,0)</f>
        <v>120</v>
      </c>
      <c r="O50" s="223">
        <v>136</v>
      </c>
      <c r="P50" s="138">
        <f t="shared" si="3"/>
        <v>89</v>
      </c>
      <c r="Q50" s="68">
        <v>129</v>
      </c>
      <c r="R50" s="185">
        <f t="shared" si="5"/>
        <v>78</v>
      </c>
      <c r="S50" s="131">
        <v>128</v>
      </c>
      <c r="T50" s="138">
        <f t="shared" si="5"/>
        <v>122</v>
      </c>
      <c r="U50" s="131">
        <v>136</v>
      </c>
      <c r="V50" s="185">
        <f t="shared" ref="V50:AF50" si="98">RANK(U50,U$5:U$164,0)</f>
        <v>94</v>
      </c>
      <c r="W50" s="281">
        <v>116</v>
      </c>
      <c r="X50" s="138">
        <f t="shared" si="98"/>
        <v>124</v>
      </c>
      <c r="Y50" s="252">
        <v>114</v>
      </c>
      <c r="Z50" s="138">
        <f t="shared" si="98"/>
        <v>96</v>
      </c>
      <c r="AA50" s="252">
        <v>137</v>
      </c>
      <c r="AB50" s="185">
        <f t="shared" si="98"/>
        <v>61</v>
      </c>
      <c r="AC50" s="274">
        <v>129</v>
      </c>
      <c r="AD50" s="138">
        <f t="shared" si="98"/>
        <v>89</v>
      </c>
      <c r="AE50" s="68">
        <v>143</v>
      </c>
      <c r="AF50" s="185">
        <f t="shared" si="98"/>
        <v>107</v>
      </c>
      <c r="AG50" s="316"/>
      <c r="AH50" s="185"/>
      <c r="AI50" s="131">
        <v>110</v>
      </c>
      <c r="AJ50" s="138">
        <f t="shared" si="92"/>
        <v>101</v>
      </c>
      <c r="AK50" s="213">
        <v>99</v>
      </c>
      <c r="AL50" s="382">
        <f t="shared" si="92"/>
        <v>112</v>
      </c>
      <c r="AM50" s="401">
        <v>138</v>
      </c>
      <c r="AN50" s="185">
        <f t="shared" si="92"/>
        <v>102</v>
      </c>
      <c r="AO50" s="380">
        <v>102</v>
      </c>
      <c r="AP50" s="382">
        <f t="shared" si="92"/>
        <v>130</v>
      </c>
      <c r="AQ50" s="333">
        <v>137</v>
      </c>
      <c r="AR50" s="185">
        <f t="shared" si="92"/>
        <v>111</v>
      </c>
      <c r="AS50" s="242">
        <f t="shared" si="71"/>
        <v>125.89473684210526</v>
      </c>
      <c r="AT50" s="138">
        <f t="shared" si="92"/>
        <v>108</v>
      </c>
      <c r="AU50" s="185"/>
      <c r="AW50" s="68">
        <v>46</v>
      </c>
      <c r="AX50" s="131">
        <v>183</v>
      </c>
      <c r="AY50" s="138">
        <f t="shared" si="7"/>
        <v>95</v>
      </c>
      <c r="AZ50" s="281">
        <v>151</v>
      </c>
      <c r="BA50" s="138">
        <f t="shared" si="7"/>
        <v>109</v>
      </c>
      <c r="BB50" s="252">
        <v>157</v>
      </c>
      <c r="BC50" s="138">
        <f t="shared" si="7"/>
        <v>70</v>
      </c>
      <c r="BD50" s="252">
        <v>172</v>
      </c>
      <c r="BE50" s="185">
        <f t="shared" si="7"/>
        <v>98</v>
      </c>
      <c r="BF50" s="313">
        <v>178</v>
      </c>
      <c r="BG50" s="185">
        <f t="shared" si="8"/>
        <v>24</v>
      </c>
      <c r="BH50" s="380">
        <v>142</v>
      </c>
      <c r="BI50" s="138">
        <f t="shared" si="8"/>
        <v>143</v>
      </c>
      <c r="BJ50" s="217">
        <f t="shared" si="72"/>
        <v>163.83333333333334</v>
      </c>
      <c r="BK50" s="138">
        <f t="shared" si="8"/>
        <v>125</v>
      </c>
    </row>
    <row r="51" spans="1:63" x14ac:dyDescent="0.2">
      <c r="A51" s="64">
        <v>47</v>
      </c>
      <c r="B51" s="22" t="s">
        <v>121</v>
      </c>
      <c r="C51" s="464">
        <v>129</v>
      </c>
      <c r="D51" s="185">
        <f t="shared" si="2"/>
        <v>46</v>
      </c>
      <c r="E51" s="464">
        <v>124</v>
      </c>
      <c r="F51" s="138">
        <f t="shared" si="2"/>
        <v>63</v>
      </c>
      <c r="G51" s="131">
        <v>140</v>
      </c>
      <c r="H51" s="185">
        <f t="shared" si="2"/>
        <v>37</v>
      </c>
      <c r="I51" s="131">
        <v>110</v>
      </c>
      <c r="J51" s="185">
        <f t="shared" si="3"/>
        <v>151</v>
      </c>
      <c r="K51" s="351">
        <v>136</v>
      </c>
      <c r="L51" s="138">
        <f t="shared" si="3"/>
        <v>75</v>
      </c>
      <c r="M51" s="226">
        <v>139</v>
      </c>
      <c r="N51" s="138">
        <f t="shared" ref="N51" si="99">RANK(M51,M$5:M$164,0)</f>
        <v>45</v>
      </c>
      <c r="O51" s="223">
        <v>136</v>
      </c>
      <c r="P51" s="138">
        <f t="shared" si="3"/>
        <v>89</v>
      </c>
      <c r="Q51" s="68">
        <v>131</v>
      </c>
      <c r="R51" s="185">
        <f t="shared" si="5"/>
        <v>46</v>
      </c>
      <c r="S51" s="131">
        <v>130</v>
      </c>
      <c r="T51" s="138">
        <f t="shared" si="5"/>
        <v>89</v>
      </c>
      <c r="U51" s="131">
        <v>137</v>
      </c>
      <c r="V51" s="185">
        <f t="shared" ref="V51:AF51" si="100">RANK(U51,U$5:U$164,0)</f>
        <v>54</v>
      </c>
      <c r="W51" s="281">
        <v>119</v>
      </c>
      <c r="X51" s="138">
        <f t="shared" si="100"/>
        <v>58</v>
      </c>
      <c r="Y51" s="252">
        <v>115</v>
      </c>
      <c r="Z51" s="138">
        <f t="shared" si="100"/>
        <v>77</v>
      </c>
      <c r="AA51" s="252">
        <v>137</v>
      </c>
      <c r="AB51" s="185">
        <f t="shared" si="100"/>
        <v>61</v>
      </c>
      <c r="AC51" s="274">
        <v>130</v>
      </c>
      <c r="AD51" s="138">
        <f t="shared" si="100"/>
        <v>79</v>
      </c>
      <c r="AE51" s="68">
        <v>143</v>
      </c>
      <c r="AF51" s="185">
        <f t="shared" si="100"/>
        <v>107</v>
      </c>
      <c r="AG51" s="316"/>
      <c r="AH51" s="185"/>
      <c r="AI51" s="131">
        <v>112</v>
      </c>
      <c r="AJ51" s="138">
        <f t="shared" si="92"/>
        <v>63</v>
      </c>
      <c r="AK51" s="213">
        <v>99</v>
      </c>
      <c r="AL51" s="382">
        <f t="shared" si="92"/>
        <v>112</v>
      </c>
      <c r="AM51" s="401">
        <v>141</v>
      </c>
      <c r="AN51" s="185">
        <f t="shared" si="92"/>
        <v>67</v>
      </c>
      <c r="AO51" s="380">
        <v>105</v>
      </c>
      <c r="AP51" s="382">
        <f t="shared" si="92"/>
        <v>90</v>
      </c>
      <c r="AQ51" s="333">
        <v>139</v>
      </c>
      <c r="AR51" s="185">
        <f t="shared" si="92"/>
        <v>98</v>
      </c>
      <c r="AS51" s="242">
        <f t="shared" si="71"/>
        <v>127</v>
      </c>
      <c r="AT51" s="138">
        <f t="shared" si="92"/>
        <v>84</v>
      </c>
      <c r="AU51" s="185"/>
      <c r="AW51" s="68">
        <v>47</v>
      </c>
      <c r="AX51" s="131">
        <v>187</v>
      </c>
      <c r="AY51" s="138">
        <f t="shared" si="7"/>
        <v>70</v>
      </c>
      <c r="AZ51" s="281">
        <v>156</v>
      </c>
      <c r="BA51" s="138">
        <f t="shared" si="7"/>
        <v>45</v>
      </c>
      <c r="BB51" s="252">
        <v>160</v>
      </c>
      <c r="BC51" s="138">
        <f t="shared" si="7"/>
        <v>28</v>
      </c>
      <c r="BD51" s="252">
        <v>176</v>
      </c>
      <c r="BE51" s="185">
        <f t="shared" si="7"/>
        <v>44</v>
      </c>
      <c r="BF51" s="312">
        <v>175</v>
      </c>
      <c r="BG51" s="185">
        <f t="shared" si="8"/>
        <v>111</v>
      </c>
      <c r="BH51" s="380">
        <v>146</v>
      </c>
      <c r="BI51" s="138">
        <f t="shared" si="8"/>
        <v>76</v>
      </c>
      <c r="BJ51" s="217">
        <f t="shared" si="72"/>
        <v>166.66666666666666</v>
      </c>
      <c r="BK51" s="138">
        <f t="shared" si="8"/>
        <v>55</v>
      </c>
    </row>
    <row r="52" spans="1:63" x14ac:dyDescent="0.2">
      <c r="A52" s="64">
        <v>48</v>
      </c>
      <c r="B52" s="22" t="s">
        <v>124</v>
      </c>
      <c r="C52" s="464">
        <v>125</v>
      </c>
      <c r="D52" s="185">
        <f t="shared" si="2"/>
        <v>146</v>
      </c>
      <c r="E52" s="464">
        <v>120</v>
      </c>
      <c r="F52" s="138">
        <f t="shared" si="2"/>
        <v>125</v>
      </c>
      <c r="G52" s="131">
        <v>135</v>
      </c>
      <c r="H52" s="185">
        <f t="shared" si="2"/>
        <v>130</v>
      </c>
      <c r="I52" s="131">
        <v>115</v>
      </c>
      <c r="J52" s="185">
        <f t="shared" si="3"/>
        <v>87</v>
      </c>
      <c r="K52" s="351">
        <v>131</v>
      </c>
      <c r="L52" s="138">
        <f t="shared" si="3"/>
        <v>145</v>
      </c>
      <c r="M52" s="226">
        <v>132</v>
      </c>
      <c r="N52" s="138">
        <f t="shared" ref="N52" si="101">RANK(M52,M$5:M$164,0)</f>
        <v>151</v>
      </c>
      <c r="O52" s="223">
        <v>129</v>
      </c>
      <c r="P52" s="138">
        <f t="shared" si="3"/>
        <v>159</v>
      </c>
      <c r="Q52" s="68">
        <v>125</v>
      </c>
      <c r="R52" s="185">
        <f t="shared" si="5"/>
        <v>152</v>
      </c>
      <c r="S52" s="131">
        <v>120</v>
      </c>
      <c r="T52" s="138">
        <f t="shared" si="5"/>
        <v>159</v>
      </c>
      <c r="U52" s="131">
        <v>131</v>
      </c>
      <c r="V52" s="185">
        <f t="shared" ref="V52:AF52" si="102">RANK(U52,U$5:U$164,0)</f>
        <v>147</v>
      </c>
      <c r="W52" s="281">
        <v>115</v>
      </c>
      <c r="X52" s="138">
        <f t="shared" si="102"/>
        <v>132</v>
      </c>
      <c r="Y52" s="252">
        <v>105</v>
      </c>
      <c r="Z52" s="138">
        <f t="shared" si="102"/>
        <v>160</v>
      </c>
      <c r="AA52" s="252">
        <v>135</v>
      </c>
      <c r="AB52" s="185">
        <f t="shared" si="102"/>
        <v>135</v>
      </c>
      <c r="AC52" s="274">
        <v>126</v>
      </c>
      <c r="AD52" s="138">
        <f t="shared" si="102"/>
        <v>146</v>
      </c>
      <c r="AE52" s="68">
        <v>149</v>
      </c>
      <c r="AF52" s="185">
        <f t="shared" si="102"/>
        <v>37</v>
      </c>
      <c r="AG52" s="316"/>
      <c r="AH52" s="185"/>
      <c r="AI52" s="131">
        <v>108</v>
      </c>
      <c r="AJ52" s="138">
        <f t="shared" si="92"/>
        <v>137</v>
      </c>
      <c r="AK52" s="213">
        <v>99</v>
      </c>
      <c r="AL52" s="382">
        <f t="shared" si="92"/>
        <v>112</v>
      </c>
      <c r="AM52" s="401">
        <v>137</v>
      </c>
      <c r="AN52" s="185">
        <f t="shared" si="92"/>
        <v>114</v>
      </c>
      <c r="AO52" s="380">
        <v>99</v>
      </c>
      <c r="AP52" s="382">
        <f t="shared" si="92"/>
        <v>159</v>
      </c>
      <c r="AQ52" s="334">
        <v>133</v>
      </c>
      <c r="AR52" s="185">
        <f t="shared" si="92"/>
        <v>140</v>
      </c>
      <c r="AS52" s="242">
        <f t="shared" si="71"/>
        <v>122.94736842105263</v>
      </c>
      <c r="AT52" s="138">
        <f t="shared" si="92"/>
        <v>155</v>
      </c>
      <c r="AU52" s="185"/>
      <c r="AW52" s="68">
        <v>48</v>
      </c>
      <c r="AX52" s="131">
        <v>181</v>
      </c>
      <c r="AY52" s="138">
        <f t="shared" si="7"/>
        <v>128</v>
      </c>
      <c r="AZ52" s="281">
        <v>154</v>
      </c>
      <c r="BA52" s="138">
        <f t="shared" si="7"/>
        <v>86</v>
      </c>
      <c r="BB52" s="252">
        <v>154</v>
      </c>
      <c r="BC52" s="138">
        <f t="shared" si="7"/>
        <v>135</v>
      </c>
      <c r="BD52" s="252">
        <v>177</v>
      </c>
      <c r="BE52" s="185">
        <f t="shared" si="7"/>
        <v>30</v>
      </c>
      <c r="BF52" s="312">
        <v>181</v>
      </c>
      <c r="BG52" s="185">
        <f t="shared" si="8"/>
        <v>1</v>
      </c>
      <c r="BH52" s="380">
        <v>141</v>
      </c>
      <c r="BI52" s="138">
        <f t="shared" si="8"/>
        <v>159</v>
      </c>
      <c r="BJ52" s="217">
        <f t="shared" si="72"/>
        <v>164.66666666666666</v>
      </c>
      <c r="BK52" s="138">
        <f t="shared" si="8"/>
        <v>96</v>
      </c>
    </row>
    <row r="53" spans="1:63" x14ac:dyDescent="0.2">
      <c r="A53" s="64">
        <v>49</v>
      </c>
      <c r="B53" s="22" t="s">
        <v>127</v>
      </c>
      <c r="C53" s="464">
        <v>127</v>
      </c>
      <c r="D53" s="185">
        <f t="shared" si="2"/>
        <v>103</v>
      </c>
      <c r="E53" s="464">
        <v>122</v>
      </c>
      <c r="F53" s="138">
        <f t="shared" si="2"/>
        <v>88</v>
      </c>
      <c r="G53" s="131">
        <v>134</v>
      </c>
      <c r="H53" s="185">
        <f t="shared" si="2"/>
        <v>143</v>
      </c>
      <c r="I53" s="131">
        <v>118</v>
      </c>
      <c r="J53" s="185">
        <f t="shared" si="3"/>
        <v>40</v>
      </c>
      <c r="K53" s="351">
        <v>132</v>
      </c>
      <c r="L53" s="138">
        <f t="shared" si="3"/>
        <v>127</v>
      </c>
      <c r="M53" s="226">
        <v>135</v>
      </c>
      <c r="N53" s="138">
        <f t="shared" ref="N53" si="103">RANK(M53,M$5:M$164,0)</f>
        <v>120</v>
      </c>
      <c r="O53" s="223">
        <v>133</v>
      </c>
      <c r="P53" s="138">
        <f t="shared" si="3"/>
        <v>141</v>
      </c>
      <c r="Q53" s="68">
        <v>127</v>
      </c>
      <c r="R53" s="185">
        <f t="shared" si="5"/>
        <v>104</v>
      </c>
      <c r="S53" s="131">
        <v>129</v>
      </c>
      <c r="T53" s="138">
        <f t="shared" si="5"/>
        <v>103</v>
      </c>
      <c r="U53" s="131">
        <v>134</v>
      </c>
      <c r="V53" s="185">
        <f t="shared" ref="V53:AF53" si="104">RANK(U53,U$5:U$164,0)</f>
        <v>102</v>
      </c>
      <c r="W53" s="281">
        <v>115</v>
      </c>
      <c r="X53" s="138">
        <f t="shared" si="104"/>
        <v>132</v>
      </c>
      <c r="Y53" s="252">
        <v>111</v>
      </c>
      <c r="Z53" s="138">
        <f t="shared" si="104"/>
        <v>132</v>
      </c>
      <c r="AA53" s="252">
        <v>136</v>
      </c>
      <c r="AB53" s="185">
        <f t="shared" si="104"/>
        <v>107</v>
      </c>
      <c r="AC53" s="274">
        <v>128</v>
      </c>
      <c r="AD53" s="138">
        <f t="shared" si="104"/>
        <v>111</v>
      </c>
      <c r="AE53" s="68">
        <v>145</v>
      </c>
      <c r="AF53" s="185">
        <f t="shared" si="104"/>
        <v>88</v>
      </c>
      <c r="AG53" s="316"/>
      <c r="AH53" s="185"/>
      <c r="AI53" s="131">
        <v>115</v>
      </c>
      <c r="AJ53" s="138">
        <f t="shared" si="92"/>
        <v>56</v>
      </c>
      <c r="AK53" s="213">
        <v>100</v>
      </c>
      <c r="AL53" s="382">
        <f t="shared" si="92"/>
        <v>94</v>
      </c>
      <c r="AM53" s="401">
        <v>141</v>
      </c>
      <c r="AN53" s="185">
        <f t="shared" si="92"/>
        <v>67</v>
      </c>
      <c r="AO53" s="380">
        <v>103</v>
      </c>
      <c r="AP53" s="382">
        <f t="shared" si="92"/>
        <v>117</v>
      </c>
      <c r="AQ53" s="334">
        <v>134</v>
      </c>
      <c r="AR53" s="185">
        <f t="shared" si="92"/>
        <v>136</v>
      </c>
      <c r="AS53" s="242">
        <f t="shared" si="71"/>
        <v>125.52631578947368</v>
      </c>
      <c r="AT53" s="138">
        <f t="shared" si="92"/>
        <v>116</v>
      </c>
      <c r="AU53" s="185"/>
      <c r="AW53" s="68">
        <v>49</v>
      </c>
      <c r="AX53" s="131">
        <v>182</v>
      </c>
      <c r="AY53" s="138">
        <f t="shared" si="7"/>
        <v>103</v>
      </c>
      <c r="AZ53" s="281">
        <v>155</v>
      </c>
      <c r="BA53" s="138">
        <f t="shared" si="7"/>
        <v>54</v>
      </c>
      <c r="BB53" s="252">
        <v>156</v>
      </c>
      <c r="BC53" s="138">
        <f t="shared" si="7"/>
        <v>87</v>
      </c>
      <c r="BD53" s="252">
        <v>178</v>
      </c>
      <c r="BE53" s="185">
        <f t="shared" si="7"/>
        <v>23</v>
      </c>
      <c r="BF53" s="312">
        <v>178</v>
      </c>
      <c r="BG53" s="185">
        <f t="shared" si="8"/>
        <v>24</v>
      </c>
      <c r="BH53" s="380">
        <v>143</v>
      </c>
      <c r="BI53" s="138">
        <f t="shared" si="8"/>
        <v>128</v>
      </c>
      <c r="BJ53" s="217">
        <f t="shared" si="72"/>
        <v>165.33333333333334</v>
      </c>
      <c r="BK53" s="138">
        <f t="shared" si="8"/>
        <v>80</v>
      </c>
    </row>
    <row r="54" spans="1:63" x14ac:dyDescent="0.2">
      <c r="A54" s="64">
        <v>50</v>
      </c>
      <c r="B54" s="22" t="s">
        <v>130</v>
      </c>
      <c r="C54" s="464">
        <v>128</v>
      </c>
      <c r="D54" s="186">
        <f t="shared" si="2"/>
        <v>62</v>
      </c>
      <c r="E54" s="464">
        <v>125</v>
      </c>
      <c r="F54" s="139">
        <f t="shared" si="2"/>
        <v>52</v>
      </c>
      <c r="G54" s="132">
        <v>138</v>
      </c>
      <c r="H54" s="186">
        <f t="shared" si="2"/>
        <v>77</v>
      </c>
      <c r="I54" s="132">
        <v>113</v>
      </c>
      <c r="J54" s="186">
        <f t="shared" si="3"/>
        <v>126</v>
      </c>
      <c r="K54" s="352">
        <v>136</v>
      </c>
      <c r="L54" s="139">
        <f t="shared" si="3"/>
        <v>75</v>
      </c>
      <c r="M54" s="227">
        <v>140</v>
      </c>
      <c r="N54" s="139">
        <f t="shared" ref="N54" si="105">RANK(M54,M$5:M$164,0)</f>
        <v>32</v>
      </c>
      <c r="O54" s="224">
        <v>136</v>
      </c>
      <c r="P54" s="139">
        <f t="shared" si="3"/>
        <v>89</v>
      </c>
      <c r="Q54" s="81">
        <v>132</v>
      </c>
      <c r="R54" s="186">
        <f t="shared" si="5"/>
        <v>30</v>
      </c>
      <c r="S54" s="132">
        <v>130</v>
      </c>
      <c r="T54" s="139">
        <f t="shared" si="5"/>
        <v>89</v>
      </c>
      <c r="U54" s="132">
        <v>134</v>
      </c>
      <c r="V54" s="186">
        <f t="shared" ref="V54:AF54" si="106">RANK(U54,U$5:U$164,0)</f>
        <v>102</v>
      </c>
      <c r="W54" s="282">
        <v>116</v>
      </c>
      <c r="X54" s="139">
        <f t="shared" si="106"/>
        <v>124</v>
      </c>
      <c r="Y54" s="253">
        <v>116</v>
      </c>
      <c r="Z54" s="139">
        <f t="shared" si="106"/>
        <v>61</v>
      </c>
      <c r="AA54" s="253">
        <v>137</v>
      </c>
      <c r="AB54" s="186">
        <f t="shared" si="106"/>
        <v>61</v>
      </c>
      <c r="AC54" s="275">
        <v>130</v>
      </c>
      <c r="AD54" s="139">
        <f t="shared" si="106"/>
        <v>79</v>
      </c>
      <c r="AE54" s="81">
        <v>149</v>
      </c>
      <c r="AF54" s="186">
        <f t="shared" si="106"/>
        <v>37</v>
      </c>
      <c r="AG54" s="317"/>
      <c r="AH54" s="186"/>
      <c r="AI54" s="132">
        <v>112</v>
      </c>
      <c r="AJ54" s="139">
        <f t="shared" si="92"/>
        <v>63</v>
      </c>
      <c r="AK54" s="245">
        <v>96</v>
      </c>
      <c r="AL54" s="384">
        <f t="shared" si="92"/>
        <v>142</v>
      </c>
      <c r="AM54" s="410">
        <v>139</v>
      </c>
      <c r="AN54" s="186">
        <f t="shared" si="92"/>
        <v>87</v>
      </c>
      <c r="AO54" s="383">
        <v>106</v>
      </c>
      <c r="AP54" s="384">
        <f t="shared" si="92"/>
        <v>83</v>
      </c>
      <c r="AQ54" s="434">
        <v>130</v>
      </c>
      <c r="AR54" s="186">
        <f t="shared" si="92"/>
        <v>150</v>
      </c>
      <c r="AS54" s="243">
        <f t="shared" si="71"/>
        <v>127</v>
      </c>
      <c r="AT54" s="139">
        <f t="shared" si="92"/>
        <v>84</v>
      </c>
      <c r="AU54" s="185"/>
      <c r="AW54" s="68">
        <v>50</v>
      </c>
      <c r="AX54" s="132">
        <v>193</v>
      </c>
      <c r="AY54" s="139">
        <f t="shared" si="7"/>
        <v>1</v>
      </c>
      <c r="AZ54" s="282">
        <v>151</v>
      </c>
      <c r="BA54" s="139">
        <f t="shared" si="7"/>
        <v>109</v>
      </c>
      <c r="BB54" s="253">
        <v>157</v>
      </c>
      <c r="BC54" s="139">
        <f t="shared" si="7"/>
        <v>70</v>
      </c>
      <c r="BD54" s="253">
        <v>175</v>
      </c>
      <c r="BE54" s="186">
        <f t="shared" si="7"/>
        <v>70</v>
      </c>
      <c r="BF54" s="314">
        <v>175</v>
      </c>
      <c r="BG54" s="186">
        <f t="shared" si="8"/>
        <v>111</v>
      </c>
      <c r="BH54" s="383">
        <v>148</v>
      </c>
      <c r="BI54" s="139">
        <f t="shared" si="8"/>
        <v>47</v>
      </c>
      <c r="BJ54" s="218">
        <f t="shared" si="72"/>
        <v>166.5</v>
      </c>
      <c r="BK54" s="139">
        <f t="shared" si="8"/>
        <v>60</v>
      </c>
    </row>
    <row r="55" spans="1:63" x14ac:dyDescent="0.2">
      <c r="A55" s="74">
        <v>51</v>
      </c>
      <c r="B55" s="92" t="s">
        <v>133</v>
      </c>
      <c r="C55" s="465">
        <v>131</v>
      </c>
      <c r="D55" s="184">
        <f t="shared" si="2"/>
        <v>39</v>
      </c>
      <c r="E55" s="465">
        <v>127</v>
      </c>
      <c r="F55" s="137">
        <f t="shared" si="2"/>
        <v>33</v>
      </c>
      <c r="G55" s="130">
        <v>139</v>
      </c>
      <c r="H55" s="184">
        <f t="shared" si="2"/>
        <v>51</v>
      </c>
      <c r="I55" s="130">
        <v>113</v>
      </c>
      <c r="J55" s="184">
        <f t="shared" si="3"/>
        <v>126</v>
      </c>
      <c r="K55" s="350">
        <v>136</v>
      </c>
      <c r="L55" s="137">
        <f t="shared" si="3"/>
        <v>75</v>
      </c>
      <c r="M55" s="225">
        <v>136</v>
      </c>
      <c r="N55" s="137">
        <f t="shared" ref="N55" si="107">RANK(M55,M$5:M$164,0)</f>
        <v>103</v>
      </c>
      <c r="O55" s="222">
        <v>134</v>
      </c>
      <c r="P55" s="137">
        <f t="shared" si="3"/>
        <v>124</v>
      </c>
      <c r="Q55" s="73">
        <v>127</v>
      </c>
      <c r="R55" s="184">
        <f t="shared" si="5"/>
        <v>104</v>
      </c>
      <c r="S55" s="130">
        <v>128</v>
      </c>
      <c r="T55" s="137">
        <f t="shared" si="5"/>
        <v>122</v>
      </c>
      <c r="U55" s="130">
        <v>137</v>
      </c>
      <c r="V55" s="184">
        <f t="shared" ref="V55:AF55" si="108">RANK(U55,U$5:U$164,0)</f>
        <v>54</v>
      </c>
      <c r="W55" s="280">
        <v>117</v>
      </c>
      <c r="X55" s="137">
        <f t="shared" si="108"/>
        <v>119</v>
      </c>
      <c r="Y55" s="258">
        <v>115</v>
      </c>
      <c r="Z55" s="137">
        <f t="shared" si="108"/>
        <v>77</v>
      </c>
      <c r="AA55" s="251">
        <v>137</v>
      </c>
      <c r="AB55" s="184">
        <f t="shared" si="108"/>
        <v>61</v>
      </c>
      <c r="AC55" s="273">
        <v>131</v>
      </c>
      <c r="AD55" s="137">
        <f t="shared" si="108"/>
        <v>48</v>
      </c>
      <c r="AE55" s="73">
        <v>147</v>
      </c>
      <c r="AF55" s="184">
        <f t="shared" si="108"/>
        <v>54</v>
      </c>
      <c r="AG55" s="315"/>
      <c r="AH55" s="184"/>
      <c r="AI55" s="130">
        <v>115</v>
      </c>
      <c r="AJ55" s="137">
        <f t="shared" si="92"/>
        <v>56</v>
      </c>
      <c r="AK55" s="244">
        <v>97</v>
      </c>
      <c r="AL55" s="381">
        <f t="shared" si="92"/>
        <v>132</v>
      </c>
      <c r="AM55" s="400">
        <v>139</v>
      </c>
      <c r="AN55" s="184">
        <f t="shared" si="92"/>
        <v>87</v>
      </c>
      <c r="AO55" s="379">
        <v>134</v>
      </c>
      <c r="AP55" s="381">
        <f t="shared" si="92"/>
        <v>1</v>
      </c>
      <c r="AQ55" s="331">
        <v>143</v>
      </c>
      <c r="AR55" s="184">
        <f t="shared" si="92"/>
        <v>89</v>
      </c>
      <c r="AS55" s="241">
        <f t="shared" si="71"/>
        <v>128.42105263157896</v>
      </c>
      <c r="AT55" s="137">
        <f t="shared" si="92"/>
        <v>59</v>
      </c>
      <c r="AU55" s="185"/>
      <c r="AW55" s="73">
        <v>51</v>
      </c>
      <c r="AX55" s="130">
        <v>193</v>
      </c>
      <c r="AY55" s="137">
        <f t="shared" si="7"/>
        <v>1</v>
      </c>
      <c r="AZ55" s="280">
        <v>154</v>
      </c>
      <c r="BA55" s="137">
        <f t="shared" si="7"/>
        <v>86</v>
      </c>
      <c r="BB55" s="251">
        <v>161</v>
      </c>
      <c r="BC55" s="137">
        <f t="shared" si="7"/>
        <v>17</v>
      </c>
      <c r="BD55" s="251">
        <v>172</v>
      </c>
      <c r="BE55" s="184">
        <f t="shared" si="7"/>
        <v>98</v>
      </c>
      <c r="BF55" s="311">
        <v>181</v>
      </c>
      <c r="BG55" s="184">
        <f t="shared" si="8"/>
        <v>1</v>
      </c>
      <c r="BH55" s="379">
        <v>145</v>
      </c>
      <c r="BI55" s="137">
        <f t="shared" si="8"/>
        <v>91</v>
      </c>
      <c r="BJ55" s="216">
        <f t="shared" si="72"/>
        <v>167.66666666666666</v>
      </c>
      <c r="BK55" s="137">
        <f t="shared" si="8"/>
        <v>39</v>
      </c>
    </row>
    <row r="56" spans="1:63" x14ac:dyDescent="0.2">
      <c r="A56" s="64">
        <v>52</v>
      </c>
      <c r="B56" s="22" t="s">
        <v>136</v>
      </c>
      <c r="C56" s="464">
        <v>127</v>
      </c>
      <c r="D56" s="185">
        <f t="shared" si="2"/>
        <v>103</v>
      </c>
      <c r="E56" s="464">
        <v>126</v>
      </c>
      <c r="F56" s="138">
        <f t="shared" si="2"/>
        <v>40</v>
      </c>
      <c r="G56" s="131">
        <v>139</v>
      </c>
      <c r="H56" s="185">
        <f t="shared" si="2"/>
        <v>51</v>
      </c>
      <c r="I56" s="131">
        <v>110</v>
      </c>
      <c r="J56" s="185">
        <f t="shared" si="3"/>
        <v>151</v>
      </c>
      <c r="K56" s="351">
        <v>134</v>
      </c>
      <c r="L56" s="138">
        <f t="shared" si="3"/>
        <v>101</v>
      </c>
      <c r="M56" s="226">
        <v>138</v>
      </c>
      <c r="N56" s="138">
        <f t="shared" ref="N56" si="109">RANK(M56,M$5:M$164,0)</f>
        <v>65</v>
      </c>
      <c r="O56" s="223">
        <v>135</v>
      </c>
      <c r="P56" s="138">
        <f t="shared" si="3"/>
        <v>107</v>
      </c>
      <c r="Q56" s="68">
        <v>127</v>
      </c>
      <c r="R56" s="185">
        <f t="shared" si="5"/>
        <v>104</v>
      </c>
      <c r="S56" s="131">
        <v>128</v>
      </c>
      <c r="T56" s="138">
        <f t="shared" si="5"/>
        <v>122</v>
      </c>
      <c r="U56" s="131">
        <v>133</v>
      </c>
      <c r="V56" s="185">
        <f t="shared" ref="V56:AF56" si="110">RANK(U56,U$5:U$164,0)</f>
        <v>117</v>
      </c>
      <c r="W56" s="281">
        <v>118</v>
      </c>
      <c r="X56" s="138">
        <f t="shared" si="110"/>
        <v>94</v>
      </c>
      <c r="Y56" s="252">
        <v>110</v>
      </c>
      <c r="Z56" s="138">
        <f t="shared" si="110"/>
        <v>141</v>
      </c>
      <c r="AA56" s="252">
        <v>137</v>
      </c>
      <c r="AB56" s="185">
        <f t="shared" si="110"/>
        <v>61</v>
      </c>
      <c r="AC56" s="274">
        <v>130</v>
      </c>
      <c r="AD56" s="138">
        <f t="shared" si="110"/>
        <v>79</v>
      </c>
      <c r="AE56" s="68">
        <v>145</v>
      </c>
      <c r="AF56" s="185">
        <f t="shared" si="110"/>
        <v>88</v>
      </c>
      <c r="AG56" s="316"/>
      <c r="AH56" s="185"/>
      <c r="AI56" s="131">
        <v>110</v>
      </c>
      <c r="AJ56" s="138">
        <f t="shared" si="92"/>
        <v>101</v>
      </c>
      <c r="AK56" s="213">
        <v>98</v>
      </c>
      <c r="AL56" s="382">
        <f t="shared" si="92"/>
        <v>128</v>
      </c>
      <c r="AM56" s="401">
        <v>138</v>
      </c>
      <c r="AN56" s="185">
        <f t="shared" si="92"/>
        <v>102</v>
      </c>
      <c r="AO56" s="380">
        <v>104</v>
      </c>
      <c r="AP56" s="382">
        <f t="shared" si="92"/>
        <v>105</v>
      </c>
      <c r="AQ56" s="332">
        <v>139</v>
      </c>
      <c r="AR56" s="185">
        <f t="shared" si="92"/>
        <v>98</v>
      </c>
      <c r="AS56" s="242">
        <f t="shared" si="71"/>
        <v>125.63157894736842</v>
      </c>
      <c r="AT56" s="138">
        <f t="shared" si="92"/>
        <v>114</v>
      </c>
      <c r="AU56" s="185"/>
      <c r="AW56" s="68">
        <v>52</v>
      </c>
      <c r="AX56" s="131">
        <v>181</v>
      </c>
      <c r="AY56" s="138">
        <f t="shared" si="7"/>
        <v>128</v>
      </c>
      <c r="AZ56" s="281">
        <v>154</v>
      </c>
      <c r="BA56" s="138">
        <f t="shared" si="7"/>
        <v>86</v>
      </c>
      <c r="BB56" s="252">
        <v>159</v>
      </c>
      <c r="BC56" s="138">
        <f t="shared" si="7"/>
        <v>38</v>
      </c>
      <c r="BD56" s="252">
        <v>172</v>
      </c>
      <c r="BE56" s="185">
        <f t="shared" si="7"/>
        <v>98</v>
      </c>
      <c r="BF56" s="312">
        <v>181</v>
      </c>
      <c r="BG56" s="185">
        <f t="shared" si="8"/>
        <v>1</v>
      </c>
      <c r="BH56" s="380">
        <v>150</v>
      </c>
      <c r="BI56" s="138">
        <f t="shared" si="8"/>
        <v>6</v>
      </c>
      <c r="BJ56" s="217">
        <f t="shared" si="72"/>
        <v>166.16666666666666</v>
      </c>
      <c r="BK56" s="138">
        <f t="shared" si="8"/>
        <v>66</v>
      </c>
    </row>
    <row r="57" spans="1:63" x14ac:dyDescent="0.2">
      <c r="A57" s="64">
        <v>53</v>
      </c>
      <c r="B57" s="22" t="s">
        <v>138</v>
      </c>
      <c r="C57" s="464">
        <v>125</v>
      </c>
      <c r="D57" s="185">
        <f t="shared" si="2"/>
        <v>146</v>
      </c>
      <c r="E57" s="464">
        <v>122</v>
      </c>
      <c r="F57" s="138">
        <f t="shared" si="2"/>
        <v>88</v>
      </c>
      <c r="G57" s="131">
        <v>134</v>
      </c>
      <c r="H57" s="185">
        <f t="shared" si="2"/>
        <v>143</v>
      </c>
      <c r="I57" s="131">
        <v>112</v>
      </c>
      <c r="J57" s="185">
        <f t="shared" si="3"/>
        <v>137</v>
      </c>
      <c r="K57" s="351">
        <v>132</v>
      </c>
      <c r="L57" s="138">
        <f t="shared" si="3"/>
        <v>127</v>
      </c>
      <c r="M57" s="226">
        <v>134</v>
      </c>
      <c r="N57" s="138">
        <f t="shared" ref="N57" si="111">RANK(M57,M$5:M$164,0)</f>
        <v>132</v>
      </c>
      <c r="O57" s="223">
        <v>133</v>
      </c>
      <c r="P57" s="138">
        <f t="shared" si="3"/>
        <v>141</v>
      </c>
      <c r="Q57" s="68">
        <v>126</v>
      </c>
      <c r="R57" s="185">
        <f t="shared" si="5"/>
        <v>118</v>
      </c>
      <c r="S57" s="131">
        <v>129</v>
      </c>
      <c r="T57" s="138">
        <f t="shared" si="5"/>
        <v>103</v>
      </c>
      <c r="U57" s="131">
        <v>133</v>
      </c>
      <c r="V57" s="185">
        <f t="shared" ref="V57:AF57" si="112">RANK(U57,U$5:U$164,0)</f>
        <v>117</v>
      </c>
      <c r="W57" s="281">
        <v>114</v>
      </c>
      <c r="X57" s="138">
        <f t="shared" si="112"/>
        <v>138</v>
      </c>
      <c r="Y57" s="252">
        <v>110</v>
      </c>
      <c r="Z57" s="138">
        <f t="shared" si="112"/>
        <v>141</v>
      </c>
      <c r="AA57" s="252">
        <v>134</v>
      </c>
      <c r="AB57" s="185">
        <f t="shared" si="112"/>
        <v>158</v>
      </c>
      <c r="AC57" s="274">
        <v>126</v>
      </c>
      <c r="AD57" s="138">
        <f t="shared" si="112"/>
        <v>146</v>
      </c>
      <c r="AE57" s="68">
        <v>145</v>
      </c>
      <c r="AF57" s="185">
        <f t="shared" si="112"/>
        <v>88</v>
      </c>
      <c r="AG57" s="316"/>
      <c r="AH57" s="185"/>
      <c r="AI57" s="131">
        <v>108</v>
      </c>
      <c r="AJ57" s="138">
        <f t="shared" si="92"/>
        <v>137</v>
      </c>
      <c r="AK57" s="213">
        <v>100</v>
      </c>
      <c r="AL57" s="382">
        <f t="shared" si="92"/>
        <v>94</v>
      </c>
      <c r="AM57" s="401">
        <v>136</v>
      </c>
      <c r="AN57" s="185">
        <f t="shared" si="92"/>
        <v>122</v>
      </c>
      <c r="AO57" s="380">
        <v>102</v>
      </c>
      <c r="AP57" s="382">
        <f t="shared" si="92"/>
        <v>130</v>
      </c>
      <c r="AQ57" s="333">
        <v>131</v>
      </c>
      <c r="AR57" s="185">
        <f t="shared" si="92"/>
        <v>148</v>
      </c>
      <c r="AS57" s="242">
        <f t="shared" si="71"/>
        <v>123.94736842105263</v>
      </c>
      <c r="AT57" s="138">
        <f t="shared" si="92"/>
        <v>145</v>
      </c>
      <c r="AU57" s="185"/>
      <c r="AW57" s="68">
        <v>53</v>
      </c>
      <c r="AX57" s="131">
        <v>180</v>
      </c>
      <c r="AY57" s="138">
        <f t="shared" si="7"/>
        <v>140</v>
      </c>
      <c r="AZ57" s="281">
        <v>155</v>
      </c>
      <c r="BA57" s="138">
        <f t="shared" si="7"/>
        <v>54</v>
      </c>
      <c r="BB57" s="252">
        <v>158</v>
      </c>
      <c r="BC57" s="138">
        <f t="shared" si="7"/>
        <v>53</v>
      </c>
      <c r="BD57" s="252">
        <v>172</v>
      </c>
      <c r="BE57" s="185">
        <f t="shared" si="7"/>
        <v>98</v>
      </c>
      <c r="BF57" s="312">
        <v>175</v>
      </c>
      <c r="BG57" s="185">
        <f t="shared" si="8"/>
        <v>111</v>
      </c>
      <c r="BH57" s="380">
        <v>144</v>
      </c>
      <c r="BI57" s="138">
        <f t="shared" si="8"/>
        <v>102</v>
      </c>
      <c r="BJ57" s="217">
        <f t="shared" si="72"/>
        <v>164</v>
      </c>
      <c r="BK57" s="138">
        <f t="shared" si="8"/>
        <v>119</v>
      </c>
    </row>
    <row r="58" spans="1:63" x14ac:dyDescent="0.2">
      <c r="A58" s="64">
        <v>54</v>
      </c>
      <c r="B58" s="22" t="s">
        <v>141</v>
      </c>
      <c r="C58" s="464">
        <v>127</v>
      </c>
      <c r="D58" s="185">
        <f t="shared" si="2"/>
        <v>103</v>
      </c>
      <c r="E58" s="464">
        <v>121</v>
      </c>
      <c r="F58" s="138">
        <f t="shared" si="2"/>
        <v>109</v>
      </c>
      <c r="G58" s="131">
        <v>138</v>
      </c>
      <c r="H58" s="185">
        <f t="shared" si="2"/>
        <v>77</v>
      </c>
      <c r="I58" s="131">
        <v>114</v>
      </c>
      <c r="J58" s="185">
        <f t="shared" si="3"/>
        <v>104</v>
      </c>
      <c r="K58" s="351">
        <v>131</v>
      </c>
      <c r="L58" s="138">
        <f t="shared" si="3"/>
        <v>145</v>
      </c>
      <c r="M58" s="226">
        <v>134</v>
      </c>
      <c r="N58" s="138">
        <f t="shared" ref="N58" si="113">RANK(M58,M$5:M$164,0)</f>
        <v>132</v>
      </c>
      <c r="O58" s="223">
        <v>132</v>
      </c>
      <c r="P58" s="138">
        <f t="shared" si="3"/>
        <v>152</v>
      </c>
      <c r="Q58" s="68">
        <v>125</v>
      </c>
      <c r="R58" s="185">
        <f t="shared" si="5"/>
        <v>152</v>
      </c>
      <c r="S58" s="131">
        <v>127</v>
      </c>
      <c r="T58" s="138">
        <f t="shared" si="5"/>
        <v>138</v>
      </c>
      <c r="U58" s="131">
        <v>134</v>
      </c>
      <c r="V58" s="185">
        <f t="shared" ref="V58:AF58" si="114">RANK(U58,U$5:U$164,0)</f>
        <v>102</v>
      </c>
      <c r="W58" s="281">
        <v>114</v>
      </c>
      <c r="X58" s="138">
        <f t="shared" si="114"/>
        <v>138</v>
      </c>
      <c r="Y58" s="252">
        <v>109</v>
      </c>
      <c r="Z58" s="138">
        <f t="shared" si="114"/>
        <v>153</v>
      </c>
      <c r="AA58" s="252">
        <v>135</v>
      </c>
      <c r="AB58" s="185">
        <f t="shared" si="114"/>
        <v>135</v>
      </c>
      <c r="AC58" s="274">
        <v>126</v>
      </c>
      <c r="AD58" s="138">
        <f t="shared" si="114"/>
        <v>146</v>
      </c>
      <c r="AE58" s="68">
        <v>145</v>
      </c>
      <c r="AF58" s="185">
        <f t="shared" si="114"/>
        <v>88</v>
      </c>
      <c r="AG58" s="316"/>
      <c r="AH58" s="185"/>
      <c r="AI58" s="131">
        <v>108</v>
      </c>
      <c r="AJ58" s="138">
        <f t="shared" si="92"/>
        <v>137</v>
      </c>
      <c r="AK58" s="213">
        <v>99</v>
      </c>
      <c r="AL58" s="382">
        <f t="shared" si="92"/>
        <v>112</v>
      </c>
      <c r="AM58" s="401">
        <v>135</v>
      </c>
      <c r="AN58" s="185">
        <f t="shared" si="92"/>
        <v>127</v>
      </c>
      <c r="AO58" s="380">
        <v>102</v>
      </c>
      <c r="AP58" s="382">
        <f t="shared" si="92"/>
        <v>130</v>
      </c>
      <c r="AQ58" s="333">
        <v>134</v>
      </c>
      <c r="AR58" s="185">
        <f t="shared" si="92"/>
        <v>136</v>
      </c>
      <c r="AS58" s="242">
        <f t="shared" si="71"/>
        <v>124</v>
      </c>
      <c r="AT58" s="138">
        <f t="shared" si="92"/>
        <v>144</v>
      </c>
      <c r="AU58" s="185"/>
      <c r="AW58" s="68">
        <v>54</v>
      </c>
      <c r="AX58" s="131">
        <v>191</v>
      </c>
      <c r="AY58" s="138">
        <f t="shared" si="7"/>
        <v>9</v>
      </c>
      <c r="AZ58" s="281">
        <v>150</v>
      </c>
      <c r="BA58" s="138">
        <f t="shared" si="7"/>
        <v>117</v>
      </c>
      <c r="BB58" s="252">
        <v>157</v>
      </c>
      <c r="BC58" s="138">
        <f t="shared" si="7"/>
        <v>70</v>
      </c>
      <c r="BD58" s="252">
        <v>176</v>
      </c>
      <c r="BE58" s="185">
        <f t="shared" si="7"/>
        <v>44</v>
      </c>
      <c r="BF58" s="312">
        <v>175</v>
      </c>
      <c r="BG58" s="185">
        <f t="shared" si="8"/>
        <v>111</v>
      </c>
      <c r="BH58" s="380">
        <v>144</v>
      </c>
      <c r="BI58" s="138">
        <f t="shared" si="8"/>
        <v>102</v>
      </c>
      <c r="BJ58" s="217">
        <f t="shared" si="72"/>
        <v>165.5</v>
      </c>
      <c r="BK58" s="138">
        <f t="shared" si="8"/>
        <v>77</v>
      </c>
    </row>
    <row r="59" spans="1:63" x14ac:dyDescent="0.2">
      <c r="A59" s="64">
        <v>55</v>
      </c>
      <c r="B59" s="22" t="s">
        <v>144</v>
      </c>
      <c r="C59" s="464">
        <v>128</v>
      </c>
      <c r="D59" s="185">
        <f t="shared" si="2"/>
        <v>62</v>
      </c>
      <c r="E59" s="464">
        <v>121</v>
      </c>
      <c r="F59" s="138">
        <f t="shared" si="2"/>
        <v>109</v>
      </c>
      <c r="G59" s="131">
        <v>138</v>
      </c>
      <c r="H59" s="185">
        <f t="shared" si="2"/>
        <v>77</v>
      </c>
      <c r="I59" s="131">
        <v>116</v>
      </c>
      <c r="J59" s="185">
        <f t="shared" si="3"/>
        <v>73</v>
      </c>
      <c r="K59" s="351">
        <v>132</v>
      </c>
      <c r="L59" s="138">
        <f t="shared" si="3"/>
        <v>127</v>
      </c>
      <c r="M59" s="226">
        <v>133</v>
      </c>
      <c r="N59" s="138">
        <f t="shared" ref="N59" si="115">RANK(M59,M$5:M$164,0)</f>
        <v>144</v>
      </c>
      <c r="O59" s="223">
        <v>135</v>
      </c>
      <c r="P59" s="138">
        <f t="shared" si="3"/>
        <v>107</v>
      </c>
      <c r="Q59" s="68">
        <v>127</v>
      </c>
      <c r="R59" s="185">
        <f t="shared" si="5"/>
        <v>104</v>
      </c>
      <c r="S59" s="131">
        <v>128</v>
      </c>
      <c r="T59" s="138">
        <f t="shared" si="5"/>
        <v>122</v>
      </c>
      <c r="U59" s="131">
        <v>137</v>
      </c>
      <c r="V59" s="185">
        <f t="shared" ref="V59:AF59" si="116">RANK(U59,U$5:U$164,0)</f>
        <v>54</v>
      </c>
      <c r="W59" s="281">
        <v>116</v>
      </c>
      <c r="X59" s="138">
        <f t="shared" si="116"/>
        <v>124</v>
      </c>
      <c r="Y59" s="252">
        <v>117</v>
      </c>
      <c r="Z59" s="138">
        <f t="shared" si="116"/>
        <v>52</v>
      </c>
      <c r="AA59" s="252">
        <v>135</v>
      </c>
      <c r="AB59" s="185">
        <f t="shared" si="116"/>
        <v>135</v>
      </c>
      <c r="AC59" s="274">
        <v>128</v>
      </c>
      <c r="AD59" s="138">
        <f t="shared" si="116"/>
        <v>111</v>
      </c>
      <c r="AE59" s="68">
        <v>145</v>
      </c>
      <c r="AF59" s="185">
        <f t="shared" si="116"/>
        <v>88</v>
      </c>
      <c r="AG59" s="316"/>
      <c r="AH59" s="185"/>
      <c r="AI59" s="131">
        <v>112</v>
      </c>
      <c r="AJ59" s="138">
        <f t="shared" si="92"/>
        <v>63</v>
      </c>
      <c r="AK59" s="213">
        <v>97</v>
      </c>
      <c r="AL59" s="382">
        <f t="shared" si="92"/>
        <v>132</v>
      </c>
      <c r="AM59" s="401">
        <v>135</v>
      </c>
      <c r="AN59" s="185">
        <f t="shared" si="92"/>
        <v>127</v>
      </c>
      <c r="AO59" s="380">
        <v>104</v>
      </c>
      <c r="AP59" s="382">
        <f t="shared" si="92"/>
        <v>105</v>
      </c>
      <c r="AQ59" s="333">
        <v>137</v>
      </c>
      <c r="AR59" s="185">
        <f t="shared" si="92"/>
        <v>111</v>
      </c>
      <c r="AS59" s="242">
        <f t="shared" si="71"/>
        <v>125.47368421052632</v>
      </c>
      <c r="AT59" s="138">
        <f t="shared" si="92"/>
        <v>119</v>
      </c>
      <c r="AU59" s="185"/>
      <c r="AW59" s="68">
        <v>55</v>
      </c>
      <c r="AX59" s="131">
        <v>182</v>
      </c>
      <c r="AY59" s="138">
        <f t="shared" si="7"/>
        <v>103</v>
      </c>
      <c r="AZ59" s="281">
        <v>147</v>
      </c>
      <c r="BA59" s="138">
        <f t="shared" si="7"/>
        <v>147</v>
      </c>
      <c r="BB59" s="252">
        <v>159</v>
      </c>
      <c r="BC59" s="138">
        <f t="shared" si="7"/>
        <v>38</v>
      </c>
      <c r="BD59" s="252">
        <v>175</v>
      </c>
      <c r="BE59" s="185">
        <f t="shared" si="7"/>
        <v>70</v>
      </c>
      <c r="BF59" s="312">
        <v>175</v>
      </c>
      <c r="BG59" s="185">
        <f t="shared" si="8"/>
        <v>111</v>
      </c>
      <c r="BH59" s="380">
        <v>146</v>
      </c>
      <c r="BI59" s="138">
        <f t="shared" si="8"/>
        <v>76</v>
      </c>
      <c r="BJ59" s="217">
        <f t="shared" si="72"/>
        <v>164</v>
      </c>
      <c r="BK59" s="138">
        <f t="shared" si="8"/>
        <v>119</v>
      </c>
    </row>
    <row r="60" spans="1:63" x14ac:dyDescent="0.2">
      <c r="A60" s="64">
        <v>56</v>
      </c>
      <c r="B60" s="22" t="s">
        <v>147</v>
      </c>
      <c r="C60" s="464">
        <v>126</v>
      </c>
      <c r="D60" s="185">
        <f t="shared" si="2"/>
        <v>129</v>
      </c>
      <c r="E60" s="464">
        <v>126</v>
      </c>
      <c r="F60" s="138">
        <f t="shared" si="2"/>
        <v>40</v>
      </c>
      <c r="G60" s="131">
        <v>134</v>
      </c>
      <c r="H60" s="185">
        <f t="shared" si="2"/>
        <v>143</v>
      </c>
      <c r="I60" s="131">
        <v>116</v>
      </c>
      <c r="J60" s="185">
        <f t="shared" si="3"/>
        <v>73</v>
      </c>
      <c r="K60" s="351">
        <v>135</v>
      </c>
      <c r="L60" s="138">
        <f t="shared" si="3"/>
        <v>92</v>
      </c>
      <c r="M60" s="226">
        <v>134</v>
      </c>
      <c r="N60" s="138">
        <f t="shared" ref="N60" si="117">RANK(M60,M$5:M$164,0)</f>
        <v>132</v>
      </c>
      <c r="O60" s="223">
        <v>137</v>
      </c>
      <c r="P60" s="138">
        <f t="shared" si="3"/>
        <v>76</v>
      </c>
      <c r="Q60" s="68">
        <v>128</v>
      </c>
      <c r="R60" s="185">
        <f t="shared" si="5"/>
        <v>88</v>
      </c>
      <c r="S60" s="131">
        <v>131</v>
      </c>
      <c r="T60" s="138">
        <f t="shared" si="5"/>
        <v>76</v>
      </c>
      <c r="U60" s="131">
        <v>137</v>
      </c>
      <c r="V60" s="185">
        <f t="shared" ref="V60:AT60" si="118">RANK(U60,U$5:U$164,0)</f>
        <v>54</v>
      </c>
      <c r="W60" s="281">
        <v>119</v>
      </c>
      <c r="X60" s="138">
        <f t="shared" si="118"/>
        <v>58</v>
      </c>
      <c r="Y60" s="252">
        <v>116</v>
      </c>
      <c r="Z60" s="138">
        <f t="shared" si="118"/>
        <v>61</v>
      </c>
      <c r="AA60" s="252">
        <v>135</v>
      </c>
      <c r="AB60" s="185">
        <f t="shared" si="118"/>
        <v>135</v>
      </c>
      <c r="AC60" s="274">
        <v>129</v>
      </c>
      <c r="AD60" s="138">
        <f t="shared" si="118"/>
        <v>89</v>
      </c>
      <c r="AE60" s="68">
        <v>145</v>
      </c>
      <c r="AF60" s="185">
        <f t="shared" si="118"/>
        <v>88</v>
      </c>
      <c r="AG60" s="316">
        <v>146</v>
      </c>
      <c r="AH60" s="185">
        <f t="shared" si="118"/>
        <v>41</v>
      </c>
      <c r="AI60" s="131">
        <v>112</v>
      </c>
      <c r="AJ60" s="138">
        <f t="shared" si="118"/>
        <v>63</v>
      </c>
      <c r="AK60" s="213">
        <v>100</v>
      </c>
      <c r="AL60" s="382">
        <f t="shared" si="118"/>
        <v>94</v>
      </c>
      <c r="AM60" s="401">
        <v>135</v>
      </c>
      <c r="AN60" s="185">
        <f t="shared" si="118"/>
        <v>127</v>
      </c>
      <c r="AO60" s="380">
        <v>106</v>
      </c>
      <c r="AP60" s="382">
        <f t="shared" si="118"/>
        <v>83</v>
      </c>
      <c r="AQ60" s="333">
        <v>158</v>
      </c>
      <c r="AR60" s="185">
        <f t="shared" si="118"/>
        <v>29</v>
      </c>
      <c r="AS60" s="242">
        <f t="shared" si="71"/>
        <v>126.36842105263158</v>
      </c>
      <c r="AT60" s="138">
        <f t="shared" si="118"/>
        <v>102</v>
      </c>
      <c r="AU60" s="185"/>
      <c r="AW60" s="68">
        <v>56</v>
      </c>
      <c r="AX60" s="131">
        <v>188</v>
      </c>
      <c r="AY60" s="138">
        <f t="shared" si="7"/>
        <v>48</v>
      </c>
      <c r="AZ60" s="281">
        <v>151</v>
      </c>
      <c r="BA60" s="138">
        <f t="shared" si="7"/>
        <v>109</v>
      </c>
      <c r="BB60" s="252">
        <v>157</v>
      </c>
      <c r="BC60" s="138">
        <f t="shared" si="7"/>
        <v>70</v>
      </c>
      <c r="BD60" s="252">
        <v>170</v>
      </c>
      <c r="BE60" s="185">
        <f t="shared" si="7"/>
        <v>143</v>
      </c>
      <c r="BF60" s="313">
        <v>175</v>
      </c>
      <c r="BG60" s="185">
        <f t="shared" si="8"/>
        <v>111</v>
      </c>
      <c r="BH60" s="380">
        <v>146</v>
      </c>
      <c r="BI60" s="138">
        <f t="shared" si="8"/>
        <v>76</v>
      </c>
      <c r="BJ60" s="217">
        <f t="shared" si="72"/>
        <v>164.5</v>
      </c>
      <c r="BK60" s="138">
        <f t="shared" si="8"/>
        <v>105</v>
      </c>
    </row>
    <row r="61" spans="1:63" x14ac:dyDescent="0.2">
      <c r="A61" s="64">
        <v>57</v>
      </c>
      <c r="B61" s="22" t="s">
        <v>150</v>
      </c>
      <c r="C61" s="464">
        <v>127</v>
      </c>
      <c r="D61" s="185">
        <f t="shared" si="2"/>
        <v>103</v>
      </c>
      <c r="E61" s="464">
        <v>122</v>
      </c>
      <c r="F61" s="138">
        <f t="shared" si="2"/>
        <v>88</v>
      </c>
      <c r="G61" s="131">
        <v>138</v>
      </c>
      <c r="H61" s="185">
        <f t="shared" si="2"/>
        <v>77</v>
      </c>
      <c r="I61" s="131">
        <v>117</v>
      </c>
      <c r="J61" s="185">
        <f t="shared" si="3"/>
        <v>54</v>
      </c>
      <c r="K61" s="351">
        <v>135</v>
      </c>
      <c r="L61" s="138">
        <f t="shared" si="3"/>
        <v>92</v>
      </c>
      <c r="M61" s="226">
        <v>137</v>
      </c>
      <c r="N61" s="138">
        <f t="shared" ref="N61" si="119">RANK(M61,M$5:M$164,0)</f>
        <v>87</v>
      </c>
      <c r="O61" s="223">
        <v>137</v>
      </c>
      <c r="P61" s="138">
        <f t="shared" si="3"/>
        <v>76</v>
      </c>
      <c r="Q61" s="68">
        <v>129</v>
      </c>
      <c r="R61" s="185">
        <f t="shared" si="5"/>
        <v>78</v>
      </c>
      <c r="S61" s="131">
        <v>133</v>
      </c>
      <c r="T61" s="138">
        <f t="shared" si="5"/>
        <v>50</v>
      </c>
      <c r="U61" s="131">
        <v>137</v>
      </c>
      <c r="V61" s="185">
        <f t="shared" ref="V61:AT61" si="120">RANK(U61,U$5:U$164,0)</f>
        <v>54</v>
      </c>
      <c r="W61" s="281">
        <v>119</v>
      </c>
      <c r="X61" s="138">
        <f t="shared" si="120"/>
        <v>58</v>
      </c>
      <c r="Y61" s="252">
        <v>118</v>
      </c>
      <c r="Z61" s="138">
        <f t="shared" si="120"/>
        <v>45</v>
      </c>
      <c r="AA61" s="252">
        <v>137</v>
      </c>
      <c r="AB61" s="185">
        <f t="shared" si="120"/>
        <v>61</v>
      </c>
      <c r="AC61" s="274">
        <v>131</v>
      </c>
      <c r="AD61" s="138">
        <f t="shared" si="120"/>
        <v>48</v>
      </c>
      <c r="AE61" s="68">
        <v>145</v>
      </c>
      <c r="AF61" s="185">
        <f t="shared" si="120"/>
        <v>88</v>
      </c>
      <c r="AG61" s="316">
        <v>146</v>
      </c>
      <c r="AH61" s="185">
        <f t="shared" si="120"/>
        <v>41</v>
      </c>
      <c r="AI61" s="131">
        <v>116</v>
      </c>
      <c r="AJ61" s="138">
        <f t="shared" si="120"/>
        <v>46</v>
      </c>
      <c r="AK61" s="213">
        <v>99</v>
      </c>
      <c r="AL61" s="382">
        <f t="shared" si="120"/>
        <v>112</v>
      </c>
      <c r="AM61" s="401">
        <v>135</v>
      </c>
      <c r="AN61" s="185">
        <f t="shared" si="120"/>
        <v>127</v>
      </c>
      <c r="AO61" s="380">
        <v>108</v>
      </c>
      <c r="AP61" s="382">
        <f t="shared" si="120"/>
        <v>42</v>
      </c>
      <c r="AQ61" s="333">
        <v>160</v>
      </c>
      <c r="AR61" s="185">
        <f t="shared" si="120"/>
        <v>26</v>
      </c>
      <c r="AS61" s="242">
        <f t="shared" si="71"/>
        <v>127.36842105263158</v>
      </c>
      <c r="AT61" s="138">
        <f t="shared" si="120"/>
        <v>76</v>
      </c>
      <c r="AU61" s="185"/>
      <c r="AW61" s="68">
        <v>57</v>
      </c>
      <c r="AX61" s="131">
        <v>190</v>
      </c>
      <c r="AY61" s="138">
        <f t="shared" si="7"/>
        <v>21</v>
      </c>
      <c r="AZ61" s="281">
        <v>156</v>
      </c>
      <c r="BA61" s="138">
        <f t="shared" si="7"/>
        <v>45</v>
      </c>
      <c r="BB61" s="252">
        <v>159</v>
      </c>
      <c r="BC61" s="138">
        <f t="shared" si="7"/>
        <v>38</v>
      </c>
      <c r="BD61" s="252">
        <v>177</v>
      </c>
      <c r="BE61" s="185">
        <f t="shared" si="7"/>
        <v>30</v>
      </c>
      <c r="BF61" s="312">
        <v>178</v>
      </c>
      <c r="BG61" s="185">
        <f t="shared" si="8"/>
        <v>24</v>
      </c>
      <c r="BH61" s="380">
        <v>149</v>
      </c>
      <c r="BI61" s="138">
        <f t="shared" si="8"/>
        <v>26</v>
      </c>
      <c r="BJ61" s="217">
        <f t="shared" si="72"/>
        <v>168.16666666666666</v>
      </c>
      <c r="BK61" s="138">
        <f t="shared" si="8"/>
        <v>29</v>
      </c>
    </row>
    <row r="62" spans="1:63" x14ac:dyDescent="0.2">
      <c r="A62" s="64">
        <v>58</v>
      </c>
      <c r="B62" s="22" t="s">
        <v>153</v>
      </c>
      <c r="C62" s="464">
        <v>126</v>
      </c>
      <c r="D62" s="185">
        <f t="shared" si="2"/>
        <v>129</v>
      </c>
      <c r="E62" s="464">
        <v>126</v>
      </c>
      <c r="F62" s="138">
        <f t="shared" si="2"/>
        <v>40</v>
      </c>
      <c r="G62" s="131">
        <v>135</v>
      </c>
      <c r="H62" s="185">
        <f t="shared" si="2"/>
        <v>130</v>
      </c>
      <c r="I62" s="131">
        <v>115</v>
      </c>
      <c r="J62" s="185">
        <f t="shared" si="3"/>
        <v>87</v>
      </c>
      <c r="K62" s="351">
        <v>137</v>
      </c>
      <c r="L62" s="138">
        <f t="shared" si="3"/>
        <v>55</v>
      </c>
      <c r="M62" s="226">
        <v>138</v>
      </c>
      <c r="N62" s="138">
        <f t="shared" ref="N62" si="121">RANK(M62,M$5:M$164,0)</f>
        <v>65</v>
      </c>
      <c r="O62" s="223">
        <v>138</v>
      </c>
      <c r="P62" s="138">
        <f t="shared" si="3"/>
        <v>55</v>
      </c>
      <c r="Q62" s="68">
        <v>127</v>
      </c>
      <c r="R62" s="185">
        <f t="shared" si="5"/>
        <v>104</v>
      </c>
      <c r="S62" s="131">
        <v>134</v>
      </c>
      <c r="T62" s="138">
        <f t="shared" si="5"/>
        <v>37</v>
      </c>
      <c r="U62" s="131">
        <v>136</v>
      </c>
      <c r="V62" s="185">
        <f t="shared" ref="V62:AT62" si="122">RANK(U62,U$5:U$164,0)</f>
        <v>94</v>
      </c>
      <c r="W62" s="281">
        <v>120</v>
      </c>
      <c r="X62" s="138">
        <f t="shared" si="122"/>
        <v>32</v>
      </c>
      <c r="Y62" s="252">
        <v>118</v>
      </c>
      <c r="Z62" s="138">
        <f t="shared" si="122"/>
        <v>45</v>
      </c>
      <c r="AA62" s="252">
        <v>138</v>
      </c>
      <c r="AB62" s="185">
        <f t="shared" si="122"/>
        <v>37</v>
      </c>
      <c r="AC62" s="274">
        <v>131</v>
      </c>
      <c r="AD62" s="138">
        <f t="shared" si="122"/>
        <v>48</v>
      </c>
      <c r="AE62" s="68">
        <v>139</v>
      </c>
      <c r="AF62" s="185">
        <f t="shared" si="122"/>
        <v>133</v>
      </c>
      <c r="AG62" s="316">
        <v>145</v>
      </c>
      <c r="AH62" s="185">
        <f t="shared" si="122"/>
        <v>66</v>
      </c>
      <c r="AI62" s="131">
        <v>117</v>
      </c>
      <c r="AJ62" s="138">
        <f t="shared" si="122"/>
        <v>33</v>
      </c>
      <c r="AK62" s="213">
        <v>97</v>
      </c>
      <c r="AL62" s="382">
        <f t="shared" si="122"/>
        <v>132</v>
      </c>
      <c r="AM62" s="401">
        <v>136</v>
      </c>
      <c r="AN62" s="185">
        <f t="shared" si="122"/>
        <v>122</v>
      </c>
      <c r="AO62" s="380">
        <v>107</v>
      </c>
      <c r="AP62" s="382">
        <f t="shared" si="122"/>
        <v>61</v>
      </c>
      <c r="AQ62" s="334">
        <v>166</v>
      </c>
      <c r="AR62" s="185">
        <f t="shared" si="122"/>
        <v>14</v>
      </c>
      <c r="AS62" s="242">
        <f t="shared" si="71"/>
        <v>127.10526315789474</v>
      </c>
      <c r="AT62" s="138">
        <f t="shared" si="122"/>
        <v>81</v>
      </c>
      <c r="AU62" s="185"/>
      <c r="AW62" s="68">
        <v>58</v>
      </c>
      <c r="AX62" s="131">
        <v>182</v>
      </c>
      <c r="AY62" s="138">
        <f t="shared" si="7"/>
        <v>103</v>
      </c>
      <c r="AZ62" s="281">
        <v>155</v>
      </c>
      <c r="BA62" s="138">
        <f t="shared" si="7"/>
        <v>54</v>
      </c>
      <c r="BB62" s="252">
        <v>160</v>
      </c>
      <c r="BC62" s="138">
        <f t="shared" si="7"/>
        <v>28</v>
      </c>
      <c r="BD62" s="252">
        <v>172</v>
      </c>
      <c r="BE62" s="185">
        <f t="shared" si="7"/>
        <v>98</v>
      </c>
      <c r="BF62" s="312">
        <v>175</v>
      </c>
      <c r="BG62" s="185">
        <f t="shared" si="8"/>
        <v>111</v>
      </c>
      <c r="BH62" s="380">
        <v>149</v>
      </c>
      <c r="BI62" s="138">
        <f t="shared" si="8"/>
        <v>26</v>
      </c>
      <c r="BJ62" s="217">
        <f t="shared" si="72"/>
        <v>165.5</v>
      </c>
      <c r="BK62" s="138">
        <f t="shared" si="8"/>
        <v>77</v>
      </c>
    </row>
    <row r="63" spans="1:63" x14ac:dyDescent="0.2">
      <c r="A63" s="64">
        <v>59</v>
      </c>
      <c r="B63" s="22" t="s">
        <v>157</v>
      </c>
      <c r="C63" s="464">
        <v>126</v>
      </c>
      <c r="D63" s="185">
        <f t="shared" si="2"/>
        <v>129</v>
      </c>
      <c r="E63" s="464">
        <v>124</v>
      </c>
      <c r="F63" s="138">
        <f t="shared" si="2"/>
        <v>63</v>
      </c>
      <c r="G63" s="131">
        <v>136</v>
      </c>
      <c r="H63" s="185">
        <f t="shared" si="2"/>
        <v>118</v>
      </c>
      <c r="I63" s="131">
        <v>116</v>
      </c>
      <c r="J63" s="185">
        <f t="shared" si="3"/>
        <v>73</v>
      </c>
      <c r="K63" s="351">
        <v>133</v>
      </c>
      <c r="L63" s="138">
        <f t="shared" si="3"/>
        <v>118</v>
      </c>
      <c r="M63" s="226">
        <v>135</v>
      </c>
      <c r="N63" s="138">
        <f t="shared" ref="N63" si="123">RANK(M63,M$5:M$164,0)</f>
        <v>120</v>
      </c>
      <c r="O63" s="223">
        <v>136</v>
      </c>
      <c r="P63" s="138">
        <f t="shared" si="3"/>
        <v>89</v>
      </c>
      <c r="Q63" s="68">
        <v>126</v>
      </c>
      <c r="R63" s="185">
        <f t="shared" si="5"/>
        <v>118</v>
      </c>
      <c r="S63" s="131">
        <v>129</v>
      </c>
      <c r="T63" s="138">
        <f t="shared" si="5"/>
        <v>103</v>
      </c>
      <c r="U63" s="131">
        <v>133</v>
      </c>
      <c r="V63" s="185">
        <f t="shared" ref="V63:AT63" si="124">RANK(U63,U$5:U$164,0)</f>
        <v>117</v>
      </c>
      <c r="W63" s="281">
        <v>118</v>
      </c>
      <c r="X63" s="138">
        <f t="shared" si="124"/>
        <v>94</v>
      </c>
      <c r="Y63" s="252">
        <v>117</v>
      </c>
      <c r="Z63" s="138">
        <f t="shared" si="124"/>
        <v>52</v>
      </c>
      <c r="AA63" s="252">
        <v>137</v>
      </c>
      <c r="AB63" s="185">
        <f t="shared" si="124"/>
        <v>61</v>
      </c>
      <c r="AC63" s="274">
        <v>129</v>
      </c>
      <c r="AD63" s="138">
        <f t="shared" si="124"/>
        <v>89</v>
      </c>
      <c r="AE63" s="68">
        <v>150</v>
      </c>
      <c r="AF63" s="185">
        <f t="shared" si="124"/>
        <v>26</v>
      </c>
      <c r="AG63" s="316">
        <v>146</v>
      </c>
      <c r="AH63" s="185">
        <f t="shared" si="124"/>
        <v>41</v>
      </c>
      <c r="AI63" s="131">
        <v>109</v>
      </c>
      <c r="AJ63" s="138">
        <f t="shared" si="124"/>
        <v>120</v>
      </c>
      <c r="AK63" s="213">
        <v>97</v>
      </c>
      <c r="AL63" s="382">
        <f t="shared" si="124"/>
        <v>132</v>
      </c>
      <c r="AM63" s="401">
        <v>135</v>
      </c>
      <c r="AN63" s="185">
        <f t="shared" si="124"/>
        <v>127</v>
      </c>
      <c r="AO63" s="380">
        <v>105</v>
      </c>
      <c r="AP63" s="382">
        <f t="shared" si="124"/>
        <v>90</v>
      </c>
      <c r="AQ63" s="334">
        <v>158</v>
      </c>
      <c r="AR63" s="185">
        <f t="shared" si="124"/>
        <v>29</v>
      </c>
      <c r="AS63" s="242">
        <f t="shared" si="71"/>
        <v>125.84210526315789</v>
      </c>
      <c r="AT63" s="138">
        <f t="shared" si="124"/>
        <v>110</v>
      </c>
      <c r="AU63" s="185"/>
      <c r="AW63" s="68">
        <v>59</v>
      </c>
      <c r="AX63" s="131">
        <v>192</v>
      </c>
      <c r="AY63" s="138">
        <f t="shared" si="7"/>
        <v>3</v>
      </c>
      <c r="AZ63" s="281">
        <v>155</v>
      </c>
      <c r="BA63" s="138">
        <f t="shared" si="7"/>
        <v>54</v>
      </c>
      <c r="BB63" s="252">
        <v>156</v>
      </c>
      <c r="BC63" s="138">
        <f t="shared" si="7"/>
        <v>87</v>
      </c>
      <c r="BD63" s="252">
        <v>171</v>
      </c>
      <c r="BE63" s="185">
        <f t="shared" si="7"/>
        <v>121</v>
      </c>
      <c r="BF63" s="312">
        <v>180</v>
      </c>
      <c r="BG63" s="185">
        <f t="shared" si="8"/>
        <v>23</v>
      </c>
      <c r="BH63" s="380">
        <v>147</v>
      </c>
      <c r="BI63" s="138">
        <f t="shared" si="8"/>
        <v>57</v>
      </c>
      <c r="BJ63" s="217">
        <f t="shared" si="72"/>
        <v>166.83333333333334</v>
      </c>
      <c r="BK63" s="138">
        <f t="shared" si="8"/>
        <v>52</v>
      </c>
    </row>
    <row r="64" spans="1:63" x14ac:dyDescent="0.2">
      <c r="A64" s="65">
        <v>60</v>
      </c>
      <c r="B64" s="98" t="s">
        <v>159</v>
      </c>
      <c r="C64" s="466">
        <v>125</v>
      </c>
      <c r="D64" s="186">
        <f t="shared" si="2"/>
        <v>146</v>
      </c>
      <c r="E64" s="466">
        <v>119</v>
      </c>
      <c r="F64" s="139">
        <f t="shared" si="2"/>
        <v>140</v>
      </c>
      <c r="G64" s="132">
        <v>137</v>
      </c>
      <c r="H64" s="186">
        <f t="shared" si="2"/>
        <v>103</v>
      </c>
      <c r="I64" s="132">
        <v>118</v>
      </c>
      <c r="J64" s="186">
        <f t="shared" si="3"/>
        <v>40</v>
      </c>
      <c r="K64" s="352">
        <v>134</v>
      </c>
      <c r="L64" s="139">
        <f t="shared" si="3"/>
        <v>101</v>
      </c>
      <c r="M64" s="227">
        <v>136</v>
      </c>
      <c r="N64" s="139">
        <f t="shared" ref="N64" si="125">RANK(M64,M$5:M$164,0)</f>
        <v>103</v>
      </c>
      <c r="O64" s="224">
        <v>136</v>
      </c>
      <c r="P64" s="139">
        <f t="shared" si="3"/>
        <v>89</v>
      </c>
      <c r="Q64" s="81">
        <v>129</v>
      </c>
      <c r="R64" s="186">
        <f t="shared" si="5"/>
        <v>78</v>
      </c>
      <c r="S64" s="132">
        <v>130</v>
      </c>
      <c r="T64" s="139">
        <f t="shared" si="5"/>
        <v>89</v>
      </c>
      <c r="U64" s="132">
        <v>133</v>
      </c>
      <c r="V64" s="186">
        <f t="shared" ref="V64:AT71" si="126">RANK(U64,U$5:U$164,0)</f>
        <v>117</v>
      </c>
      <c r="W64" s="282">
        <v>118</v>
      </c>
      <c r="X64" s="139">
        <f t="shared" si="126"/>
        <v>94</v>
      </c>
      <c r="Y64" s="253">
        <v>115</v>
      </c>
      <c r="Z64" s="139">
        <f t="shared" si="126"/>
        <v>77</v>
      </c>
      <c r="AA64" s="253">
        <v>137</v>
      </c>
      <c r="AB64" s="186">
        <f t="shared" si="126"/>
        <v>61</v>
      </c>
      <c r="AC64" s="275">
        <v>129</v>
      </c>
      <c r="AD64" s="139">
        <f t="shared" si="126"/>
        <v>89</v>
      </c>
      <c r="AE64" s="81">
        <v>147</v>
      </c>
      <c r="AF64" s="186">
        <f t="shared" si="126"/>
        <v>54</v>
      </c>
      <c r="AG64" s="317">
        <v>146</v>
      </c>
      <c r="AH64" s="186">
        <f t="shared" si="126"/>
        <v>41</v>
      </c>
      <c r="AI64" s="132">
        <v>111</v>
      </c>
      <c r="AJ64" s="139">
        <f t="shared" si="126"/>
        <v>75</v>
      </c>
      <c r="AK64" s="245">
        <v>104</v>
      </c>
      <c r="AL64" s="384">
        <f t="shared" si="126"/>
        <v>41</v>
      </c>
      <c r="AM64" s="410">
        <v>136</v>
      </c>
      <c r="AN64" s="186">
        <f t="shared" si="126"/>
        <v>122</v>
      </c>
      <c r="AO64" s="383">
        <v>107</v>
      </c>
      <c r="AP64" s="384">
        <f t="shared" si="126"/>
        <v>61</v>
      </c>
      <c r="AQ64" s="434">
        <v>148</v>
      </c>
      <c r="AR64" s="186">
        <f t="shared" si="126"/>
        <v>69</v>
      </c>
      <c r="AS64" s="243">
        <f t="shared" si="71"/>
        <v>126.36842105263158</v>
      </c>
      <c r="AT64" s="139">
        <f t="shared" si="126"/>
        <v>102</v>
      </c>
      <c r="AU64" s="185"/>
      <c r="AW64" s="81">
        <v>60</v>
      </c>
      <c r="AX64" s="132">
        <v>192</v>
      </c>
      <c r="AY64" s="139">
        <f t="shared" si="7"/>
        <v>3</v>
      </c>
      <c r="AZ64" s="282">
        <v>153</v>
      </c>
      <c r="BA64" s="139">
        <f t="shared" si="7"/>
        <v>97</v>
      </c>
      <c r="BB64" s="253">
        <v>157</v>
      </c>
      <c r="BC64" s="139">
        <f t="shared" si="7"/>
        <v>70</v>
      </c>
      <c r="BD64" s="253">
        <v>172</v>
      </c>
      <c r="BE64" s="186">
        <f t="shared" si="7"/>
        <v>98</v>
      </c>
      <c r="BF64" s="314">
        <v>178</v>
      </c>
      <c r="BG64" s="186">
        <f t="shared" si="8"/>
        <v>24</v>
      </c>
      <c r="BH64" s="383">
        <v>148</v>
      </c>
      <c r="BI64" s="139">
        <f t="shared" si="8"/>
        <v>47</v>
      </c>
      <c r="BJ64" s="218">
        <f t="shared" si="72"/>
        <v>166.66666666666666</v>
      </c>
      <c r="BK64" s="139">
        <f t="shared" si="8"/>
        <v>55</v>
      </c>
    </row>
    <row r="65" spans="1:63" x14ac:dyDescent="0.2">
      <c r="A65" s="64">
        <v>61</v>
      </c>
      <c r="B65" s="22" t="s">
        <v>162</v>
      </c>
      <c r="C65" s="464">
        <v>130</v>
      </c>
      <c r="D65" s="184">
        <f t="shared" si="2"/>
        <v>42</v>
      </c>
      <c r="E65" s="464">
        <v>128</v>
      </c>
      <c r="F65" s="137">
        <f t="shared" si="2"/>
        <v>20</v>
      </c>
      <c r="G65" s="130">
        <v>142</v>
      </c>
      <c r="H65" s="184">
        <f t="shared" si="2"/>
        <v>12</v>
      </c>
      <c r="I65" s="130">
        <v>118</v>
      </c>
      <c r="J65" s="184">
        <f t="shared" si="3"/>
        <v>40</v>
      </c>
      <c r="K65" s="350">
        <v>141</v>
      </c>
      <c r="L65" s="137">
        <f t="shared" si="3"/>
        <v>20</v>
      </c>
      <c r="M65" s="225">
        <v>140</v>
      </c>
      <c r="N65" s="137">
        <f t="shared" ref="N65" si="127">RANK(M65,M$5:M$164,0)</f>
        <v>32</v>
      </c>
      <c r="O65" s="222">
        <v>141</v>
      </c>
      <c r="P65" s="137">
        <f t="shared" si="3"/>
        <v>24</v>
      </c>
      <c r="Q65" s="73">
        <v>132</v>
      </c>
      <c r="R65" s="184">
        <f t="shared" si="5"/>
        <v>30</v>
      </c>
      <c r="S65" s="130">
        <v>132</v>
      </c>
      <c r="T65" s="137">
        <f t="shared" si="5"/>
        <v>63</v>
      </c>
      <c r="U65" s="130">
        <v>142</v>
      </c>
      <c r="V65" s="184">
        <f t="shared" ref="V65:AF65" si="128">RANK(U65,U$5:U$164,0)</f>
        <v>17</v>
      </c>
      <c r="W65" s="280">
        <v>119</v>
      </c>
      <c r="X65" s="137">
        <f t="shared" si="128"/>
        <v>58</v>
      </c>
      <c r="Y65" s="258">
        <v>128</v>
      </c>
      <c r="Z65" s="137">
        <f t="shared" si="128"/>
        <v>7</v>
      </c>
      <c r="AA65" s="251">
        <v>141</v>
      </c>
      <c r="AB65" s="184">
        <f t="shared" si="128"/>
        <v>18</v>
      </c>
      <c r="AC65" s="273">
        <v>133</v>
      </c>
      <c r="AD65" s="137">
        <f t="shared" si="128"/>
        <v>25</v>
      </c>
      <c r="AE65" s="73">
        <v>150</v>
      </c>
      <c r="AF65" s="184">
        <f t="shared" si="128"/>
        <v>26</v>
      </c>
      <c r="AG65" s="315"/>
      <c r="AH65" s="184"/>
      <c r="AI65" s="130">
        <v>112</v>
      </c>
      <c r="AJ65" s="137">
        <f t="shared" si="126"/>
        <v>63</v>
      </c>
      <c r="AK65" s="244">
        <v>98</v>
      </c>
      <c r="AL65" s="381">
        <f t="shared" si="126"/>
        <v>128</v>
      </c>
      <c r="AM65" s="400">
        <v>143</v>
      </c>
      <c r="AN65" s="184">
        <f t="shared" si="126"/>
        <v>57</v>
      </c>
      <c r="AO65" s="379">
        <v>109</v>
      </c>
      <c r="AP65" s="381">
        <f t="shared" si="126"/>
        <v>33</v>
      </c>
      <c r="AQ65" s="331">
        <v>145</v>
      </c>
      <c r="AR65" s="184">
        <f t="shared" si="126"/>
        <v>83</v>
      </c>
      <c r="AS65" s="241">
        <f t="shared" si="71"/>
        <v>130.47368421052633</v>
      </c>
      <c r="AT65" s="137">
        <f t="shared" si="126"/>
        <v>30</v>
      </c>
      <c r="AU65" s="185"/>
      <c r="AW65" s="68">
        <v>61</v>
      </c>
      <c r="AX65" s="130">
        <v>191</v>
      </c>
      <c r="AY65" s="137">
        <f t="shared" si="7"/>
        <v>9</v>
      </c>
      <c r="AZ65" s="280">
        <v>154</v>
      </c>
      <c r="BA65" s="137">
        <f t="shared" si="7"/>
        <v>86</v>
      </c>
      <c r="BB65" s="251">
        <v>159</v>
      </c>
      <c r="BC65" s="137">
        <f t="shared" si="7"/>
        <v>38</v>
      </c>
      <c r="BD65" s="251">
        <v>178</v>
      </c>
      <c r="BE65" s="184">
        <f t="shared" si="7"/>
        <v>23</v>
      </c>
      <c r="BF65" s="311">
        <v>178</v>
      </c>
      <c r="BG65" s="184">
        <f t="shared" si="8"/>
        <v>24</v>
      </c>
      <c r="BH65" s="379">
        <v>150</v>
      </c>
      <c r="BI65" s="137">
        <f t="shared" si="8"/>
        <v>6</v>
      </c>
      <c r="BJ65" s="216">
        <f t="shared" si="72"/>
        <v>168.33333333333334</v>
      </c>
      <c r="BK65" s="137">
        <f t="shared" si="8"/>
        <v>25</v>
      </c>
    </row>
    <row r="66" spans="1:63" x14ac:dyDescent="0.2">
      <c r="A66" s="64">
        <v>62</v>
      </c>
      <c r="B66" s="22" t="s">
        <v>162</v>
      </c>
      <c r="C66" s="464">
        <v>120</v>
      </c>
      <c r="D66" s="185">
        <f t="shared" si="2"/>
        <v>159</v>
      </c>
      <c r="E66" s="464">
        <v>128</v>
      </c>
      <c r="F66" s="138">
        <f t="shared" si="2"/>
        <v>20</v>
      </c>
      <c r="G66" s="131">
        <v>140</v>
      </c>
      <c r="H66" s="185">
        <f t="shared" si="2"/>
        <v>37</v>
      </c>
      <c r="I66" s="131">
        <v>117</v>
      </c>
      <c r="J66" s="185">
        <f t="shared" si="3"/>
        <v>54</v>
      </c>
      <c r="K66" s="351">
        <v>137</v>
      </c>
      <c r="L66" s="138">
        <f t="shared" si="3"/>
        <v>55</v>
      </c>
      <c r="M66" s="226">
        <v>138</v>
      </c>
      <c r="N66" s="138">
        <f t="shared" ref="N66" si="129">RANK(M66,M$5:M$164,0)</f>
        <v>65</v>
      </c>
      <c r="O66" s="223">
        <v>141</v>
      </c>
      <c r="P66" s="138">
        <f t="shared" si="3"/>
        <v>24</v>
      </c>
      <c r="Q66" s="68">
        <v>132</v>
      </c>
      <c r="R66" s="185">
        <f t="shared" si="5"/>
        <v>30</v>
      </c>
      <c r="S66" s="131">
        <v>134</v>
      </c>
      <c r="T66" s="138">
        <f t="shared" si="5"/>
        <v>37</v>
      </c>
      <c r="U66" s="131">
        <v>139</v>
      </c>
      <c r="V66" s="185">
        <f t="shared" ref="V66:AF66" si="130">RANK(U66,U$5:U$164,0)</f>
        <v>43</v>
      </c>
      <c r="W66" s="281">
        <v>119</v>
      </c>
      <c r="X66" s="138">
        <f t="shared" si="130"/>
        <v>58</v>
      </c>
      <c r="Y66" s="252">
        <v>126</v>
      </c>
      <c r="Z66" s="138">
        <f t="shared" si="130"/>
        <v>10</v>
      </c>
      <c r="AA66" s="252">
        <v>138</v>
      </c>
      <c r="AB66" s="185">
        <f t="shared" si="130"/>
        <v>37</v>
      </c>
      <c r="AC66" s="274">
        <v>132</v>
      </c>
      <c r="AD66" s="138">
        <f t="shared" si="130"/>
        <v>38</v>
      </c>
      <c r="AE66" s="68">
        <v>150</v>
      </c>
      <c r="AF66" s="185">
        <f t="shared" si="130"/>
        <v>26</v>
      </c>
      <c r="AG66" s="316"/>
      <c r="AH66" s="185"/>
      <c r="AI66" s="131">
        <v>116</v>
      </c>
      <c r="AJ66" s="138">
        <f t="shared" si="126"/>
        <v>46</v>
      </c>
      <c r="AK66" s="213">
        <v>102</v>
      </c>
      <c r="AL66" s="382">
        <f t="shared" si="126"/>
        <v>65</v>
      </c>
      <c r="AM66" s="401">
        <v>143</v>
      </c>
      <c r="AN66" s="185">
        <f t="shared" si="126"/>
        <v>57</v>
      </c>
      <c r="AO66" s="380">
        <v>109</v>
      </c>
      <c r="AP66" s="382">
        <f t="shared" si="126"/>
        <v>33</v>
      </c>
      <c r="AQ66" s="332">
        <v>143</v>
      </c>
      <c r="AR66" s="185">
        <f t="shared" si="126"/>
        <v>89</v>
      </c>
      <c r="AS66" s="242">
        <f t="shared" si="71"/>
        <v>129.52631578947367</v>
      </c>
      <c r="AT66" s="138">
        <f t="shared" si="126"/>
        <v>44</v>
      </c>
      <c r="AU66" s="185"/>
      <c r="AW66" s="68">
        <v>62</v>
      </c>
      <c r="AX66" s="131">
        <v>192</v>
      </c>
      <c r="AY66" s="138">
        <f t="shared" si="7"/>
        <v>3</v>
      </c>
      <c r="AZ66" s="281">
        <v>155</v>
      </c>
      <c r="BA66" s="138">
        <f t="shared" si="7"/>
        <v>54</v>
      </c>
      <c r="BB66" s="252">
        <v>160</v>
      </c>
      <c r="BC66" s="138">
        <f t="shared" si="7"/>
        <v>28</v>
      </c>
      <c r="BD66" s="252">
        <v>179</v>
      </c>
      <c r="BE66" s="185">
        <f t="shared" si="7"/>
        <v>11</v>
      </c>
      <c r="BF66" s="312">
        <v>175</v>
      </c>
      <c r="BG66" s="185">
        <f t="shared" si="8"/>
        <v>111</v>
      </c>
      <c r="BH66" s="380">
        <v>150</v>
      </c>
      <c r="BI66" s="138">
        <f t="shared" si="8"/>
        <v>6</v>
      </c>
      <c r="BJ66" s="217">
        <f t="shared" si="72"/>
        <v>168.5</v>
      </c>
      <c r="BK66" s="138">
        <f t="shared" si="8"/>
        <v>21</v>
      </c>
    </row>
    <row r="67" spans="1:63" x14ac:dyDescent="0.2">
      <c r="A67" s="64">
        <v>63</v>
      </c>
      <c r="B67" s="22" t="s">
        <v>165</v>
      </c>
      <c r="C67" s="464">
        <v>133</v>
      </c>
      <c r="D67" s="185">
        <f t="shared" si="2"/>
        <v>25</v>
      </c>
      <c r="E67" s="464">
        <v>129</v>
      </c>
      <c r="F67" s="138">
        <f t="shared" si="2"/>
        <v>11</v>
      </c>
      <c r="G67" s="131">
        <v>141</v>
      </c>
      <c r="H67" s="185">
        <f t="shared" si="2"/>
        <v>25</v>
      </c>
      <c r="I67" s="131">
        <v>117</v>
      </c>
      <c r="J67" s="185">
        <f t="shared" si="3"/>
        <v>54</v>
      </c>
      <c r="K67" s="351">
        <v>140</v>
      </c>
      <c r="L67" s="138">
        <f t="shared" si="3"/>
        <v>32</v>
      </c>
      <c r="M67" s="226">
        <v>139</v>
      </c>
      <c r="N67" s="138">
        <f t="shared" ref="N67" si="131">RANK(M67,M$5:M$164,0)</f>
        <v>45</v>
      </c>
      <c r="O67" s="223">
        <v>140</v>
      </c>
      <c r="P67" s="138">
        <f t="shared" si="3"/>
        <v>31</v>
      </c>
      <c r="Q67" s="68">
        <v>131</v>
      </c>
      <c r="R67" s="185">
        <f t="shared" si="5"/>
        <v>46</v>
      </c>
      <c r="S67" s="131">
        <v>130</v>
      </c>
      <c r="T67" s="138">
        <f t="shared" si="5"/>
        <v>89</v>
      </c>
      <c r="U67" s="131">
        <v>142</v>
      </c>
      <c r="V67" s="185">
        <f t="shared" ref="V67:AF67" si="132">RANK(U67,U$5:U$164,0)</f>
        <v>17</v>
      </c>
      <c r="W67" s="281">
        <v>120</v>
      </c>
      <c r="X67" s="138">
        <f t="shared" si="132"/>
        <v>32</v>
      </c>
      <c r="Y67" s="252">
        <v>120</v>
      </c>
      <c r="Z67" s="138">
        <f t="shared" si="132"/>
        <v>26</v>
      </c>
      <c r="AA67" s="252">
        <v>140</v>
      </c>
      <c r="AB67" s="185">
        <f t="shared" si="132"/>
        <v>26</v>
      </c>
      <c r="AC67" s="274">
        <v>134</v>
      </c>
      <c r="AD67" s="138">
        <f t="shared" si="132"/>
        <v>14</v>
      </c>
      <c r="AE67" s="68">
        <v>151</v>
      </c>
      <c r="AF67" s="185">
        <f t="shared" si="132"/>
        <v>14</v>
      </c>
      <c r="AG67" s="316"/>
      <c r="AH67" s="185"/>
      <c r="AI67" s="131">
        <v>117</v>
      </c>
      <c r="AJ67" s="138">
        <f t="shared" si="126"/>
        <v>33</v>
      </c>
      <c r="AK67" s="213">
        <v>102</v>
      </c>
      <c r="AL67" s="382">
        <f t="shared" si="126"/>
        <v>65</v>
      </c>
      <c r="AM67" s="401">
        <v>143</v>
      </c>
      <c r="AN67" s="185">
        <f t="shared" si="126"/>
        <v>57</v>
      </c>
      <c r="AO67" s="380">
        <v>108</v>
      </c>
      <c r="AP67" s="382">
        <f t="shared" si="126"/>
        <v>42</v>
      </c>
      <c r="AQ67" s="333">
        <v>142</v>
      </c>
      <c r="AR67" s="185">
        <f t="shared" si="126"/>
        <v>96</v>
      </c>
      <c r="AS67" s="242">
        <f t="shared" si="71"/>
        <v>130.36842105263159</v>
      </c>
      <c r="AT67" s="138">
        <f t="shared" si="126"/>
        <v>31</v>
      </c>
      <c r="AU67" s="185"/>
      <c r="AW67" s="68">
        <v>63</v>
      </c>
      <c r="AX67" s="131">
        <v>192</v>
      </c>
      <c r="AY67" s="138">
        <f t="shared" si="7"/>
        <v>3</v>
      </c>
      <c r="AZ67" s="281">
        <v>158</v>
      </c>
      <c r="BA67" s="138">
        <f t="shared" si="7"/>
        <v>28</v>
      </c>
      <c r="BB67" s="252">
        <v>160</v>
      </c>
      <c r="BC67" s="138">
        <f t="shared" si="7"/>
        <v>28</v>
      </c>
      <c r="BD67" s="252">
        <v>179</v>
      </c>
      <c r="BE67" s="185">
        <f t="shared" si="7"/>
        <v>11</v>
      </c>
      <c r="BF67" s="312">
        <v>175</v>
      </c>
      <c r="BG67" s="185">
        <f t="shared" si="8"/>
        <v>111</v>
      </c>
      <c r="BH67" s="380">
        <v>149</v>
      </c>
      <c r="BI67" s="138">
        <f t="shared" si="8"/>
        <v>26</v>
      </c>
      <c r="BJ67" s="217">
        <f t="shared" si="72"/>
        <v>168.83333333333334</v>
      </c>
      <c r="BK67" s="138">
        <f t="shared" si="8"/>
        <v>16</v>
      </c>
    </row>
    <row r="68" spans="1:63" x14ac:dyDescent="0.2">
      <c r="A68" s="64">
        <v>64</v>
      </c>
      <c r="B68" s="22" t="s">
        <v>167</v>
      </c>
      <c r="C68" s="464">
        <v>135</v>
      </c>
      <c r="D68" s="185">
        <f t="shared" si="2"/>
        <v>16</v>
      </c>
      <c r="E68" s="464">
        <v>129</v>
      </c>
      <c r="F68" s="138">
        <f t="shared" si="2"/>
        <v>11</v>
      </c>
      <c r="G68" s="131">
        <v>141</v>
      </c>
      <c r="H68" s="185">
        <f t="shared" si="2"/>
        <v>25</v>
      </c>
      <c r="I68" s="131">
        <v>116</v>
      </c>
      <c r="J68" s="185">
        <f t="shared" si="3"/>
        <v>73</v>
      </c>
      <c r="K68" s="351">
        <v>139</v>
      </c>
      <c r="L68" s="138">
        <f t="shared" si="3"/>
        <v>46</v>
      </c>
      <c r="M68" s="226">
        <v>140</v>
      </c>
      <c r="N68" s="138">
        <f t="shared" ref="N68" si="133">RANK(M68,M$5:M$164,0)</f>
        <v>32</v>
      </c>
      <c r="O68" s="223">
        <v>142</v>
      </c>
      <c r="P68" s="138">
        <f t="shared" si="3"/>
        <v>11</v>
      </c>
      <c r="Q68" s="68">
        <v>132</v>
      </c>
      <c r="R68" s="185">
        <f t="shared" si="5"/>
        <v>30</v>
      </c>
      <c r="S68" s="131">
        <v>131</v>
      </c>
      <c r="T68" s="138">
        <f t="shared" si="5"/>
        <v>76</v>
      </c>
      <c r="U68" s="131">
        <v>142</v>
      </c>
      <c r="V68" s="185">
        <f t="shared" ref="V68:AF68" si="134">RANK(U68,U$5:U$164,0)</f>
        <v>17</v>
      </c>
      <c r="W68" s="281">
        <v>120</v>
      </c>
      <c r="X68" s="138">
        <f t="shared" si="134"/>
        <v>32</v>
      </c>
      <c r="Y68" s="252">
        <v>125</v>
      </c>
      <c r="Z68" s="138">
        <f t="shared" si="134"/>
        <v>12</v>
      </c>
      <c r="AA68" s="252">
        <v>142</v>
      </c>
      <c r="AB68" s="185">
        <f t="shared" si="134"/>
        <v>6</v>
      </c>
      <c r="AC68" s="274">
        <v>134</v>
      </c>
      <c r="AD68" s="138">
        <f t="shared" si="134"/>
        <v>14</v>
      </c>
      <c r="AE68" s="68">
        <v>151</v>
      </c>
      <c r="AF68" s="185">
        <f t="shared" si="134"/>
        <v>14</v>
      </c>
      <c r="AG68" s="316"/>
      <c r="AH68" s="185"/>
      <c r="AI68" s="131">
        <v>119</v>
      </c>
      <c r="AJ68" s="138">
        <f t="shared" si="126"/>
        <v>13</v>
      </c>
      <c r="AK68" s="213">
        <v>103</v>
      </c>
      <c r="AL68" s="382">
        <f t="shared" si="126"/>
        <v>54</v>
      </c>
      <c r="AM68" s="401">
        <v>141</v>
      </c>
      <c r="AN68" s="185">
        <f t="shared" si="126"/>
        <v>67</v>
      </c>
      <c r="AO68" s="380">
        <v>109</v>
      </c>
      <c r="AP68" s="382">
        <f t="shared" si="126"/>
        <v>33</v>
      </c>
      <c r="AQ68" s="333">
        <v>146</v>
      </c>
      <c r="AR68" s="185">
        <f t="shared" si="126"/>
        <v>81</v>
      </c>
      <c r="AS68" s="242">
        <f t="shared" si="71"/>
        <v>131.10526315789474</v>
      </c>
      <c r="AT68" s="138">
        <f t="shared" si="126"/>
        <v>22</v>
      </c>
      <c r="AU68" s="185"/>
      <c r="AW68" s="68">
        <v>64</v>
      </c>
      <c r="AX68" s="131">
        <v>191</v>
      </c>
      <c r="AY68" s="138">
        <f t="shared" si="7"/>
        <v>9</v>
      </c>
      <c r="AZ68" s="281">
        <v>159</v>
      </c>
      <c r="BA68" s="138">
        <f t="shared" si="7"/>
        <v>13</v>
      </c>
      <c r="BB68" s="252">
        <v>161</v>
      </c>
      <c r="BC68" s="138">
        <f t="shared" si="7"/>
        <v>17</v>
      </c>
      <c r="BD68" s="252">
        <v>178</v>
      </c>
      <c r="BE68" s="185">
        <f t="shared" si="7"/>
        <v>23</v>
      </c>
      <c r="BF68" s="312">
        <v>178</v>
      </c>
      <c r="BG68" s="185">
        <f t="shared" si="8"/>
        <v>24</v>
      </c>
      <c r="BH68" s="380">
        <v>151</v>
      </c>
      <c r="BI68" s="138">
        <f t="shared" si="8"/>
        <v>1</v>
      </c>
      <c r="BJ68" s="217">
        <f t="shared" si="72"/>
        <v>169.66666666666666</v>
      </c>
      <c r="BK68" s="138">
        <f t="shared" si="8"/>
        <v>7</v>
      </c>
    </row>
    <row r="69" spans="1:63" x14ac:dyDescent="0.2">
      <c r="A69" s="64">
        <v>65</v>
      </c>
      <c r="B69" s="22" t="s">
        <v>170</v>
      </c>
      <c r="C69" s="464">
        <v>132</v>
      </c>
      <c r="D69" s="185">
        <f t="shared" si="2"/>
        <v>33</v>
      </c>
      <c r="E69" s="464">
        <v>125</v>
      </c>
      <c r="F69" s="138">
        <f t="shared" si="2"/>
        <v>52</v>
      </c>
      <c r="G69" s="131">
        <v>140</v>
      </c>
      <c r="H69" s="185">
        <f t="shared" si="2"/>
        <v>37</v>
      </c>
      <c r="I69" s="131">
        <v>118</v>
      </c>
      <c r="J69" s="185">
        <f t="shared" si="3"/>
        <v>40</v>
      </c>
      <c r="K69" s="351">
        <v>137</v>
      </c>
      <c r="L69" s="138">
        <f t="shared" si="3"/>
        <v>55</v>
      </c>
      <c r="M69" s="226">
        <v>136</v>
      </c>
      <c r="N69" s="138">
        <f t="shared" ref="N69" si="135">RANK(M69,M$5:M$164,0)</f>
        <v>103</v>
      </c>
      <c r="O69" s="223">
        <v>139</v>
      </c>
      <c r="P69" s="138">
        <f t="shared" si="3"/>
        <v>40</v>
      </c>
      <c r="Q69" s="68">
        <v>131</v>
      </c>
      <c r="R69" s="185">
        <f t="shared" si="5"/>
        <v>46</v>
      </c>
      <c r="S69" s="131">
        <v>131</v>
      </c>
      <c r="T69" s="138">
        <f t="shared" si="5"/>
        <v>76</v>
      </c>
      <c r="U69" s="131">
        <v>140</v>
      </c>
      <c r="V69" s="185">
        <f t="shared" ref="V69:AF69" si="136">RANK(U69,U$5:U$164,0)</f>
        <v>32</v>
      </c>
      <c r="W69" s="281">
        <v>119</v>
      </c>
      <c r="X69" s="138">
        <f t="shared" si="136"/>
        <v>58</v>
      </c>
      <c r="Y69" s="252">
        <v>117</v>
      </c>
      <c r="Z69" s="138">
        <f t="shared" si="136"/>
        <v>52</v>
      </c>
      <c r="AA69" s="252">
        <v>142</v>
      </c>
      <c r="AB69" s="185">
        <f t="shared" si="136"/>
        <v>6</v>
      </c>
      <c r="AC69" s="274">
        <v>133</v>
      </c>
      <c r="AD69" s="138">
        <f t="shared" si="136"/>
        <v>25</v>
      </c>
      <c r="AE69" s="68">
        <v>149</v>
      </c>
      <c r="AF69" s="185">
        <f t="shared" si="136"/>
        <v>37</v>
      </c>
      <c r="AG69" s="316"/>
      <c r="AH69" s="185"/>
      <c r="AI69" s="131">
        <v>120</v>
      </c>
      <c r="AJ69" s="138">
        <f t="shared" si="126"/>
        <v>12</v>
      </c>
      <c r="AK69" s="213">
        <v>103</v>
      </c>
      <c r="AL69" s="382">
        <f t="shared" si="126"/>
        <v>54</v>
      </c>
      <c r="AM69" s="401">
        <v>141</v>
      </c>
      <c r="AN69" s="185">
        <f t="shared" si="126"/>
        <v>67</v>
      </c>
      <c r="AO69" s="380">
        <v>108</v>
      </c>
      <c r="AP69" s="382">
        <f t="shared" si="126"/>
        <v>42</v>
      </c>
      <c r="AQ69" s="333">
        <v>144</v>
      </c>
      <c r="AR69" s="185">
        <f t="shared" si="126"/>
        <v>86</v>
      </c>
      <c r="AS69" s="242">
        <f t="shared" ref="AS69:AS100" si="137">AVERAGE(C69,E69,G69,I69,K69,M69,O69,Q69,S69,U69,W69,Y69,AA69,AC69,AE69,AI69,AM69,AO69,AK69)</f>
        <v>129.52631578947367</v>
      </c>
      <c r="AT69" s="138">
        <f t="shared" si="126"/>
        <v>44</v>
      </c>
      <c r="AU69" s="185"/>
      <c r="AW69" s="68">
        <v>65</v>
      </c>
      <c r="AX69" s="131">
        <v>182</v>
      </c>
      <c r="AY69" s="138">
        <f t="shared" si="7"/>
        <v>103</v>
      </c>
      <c r="AZ69" s="281">
        <v>155</v>
      </c>
      <c r="BA69" s="138">
        <f t="shared" ref="BA69" si="138">RANK(AZ69,AZ$5:AZ$164,0)</f>
        <v>54</v>
      </c>
      <c r="BB69" s="252">
        <v>158</v>
      </c>
      <c r="BC69" s="138">
        <f t="shared" si="7"/>
        <v>53</v>
      </c>
      <c r="BD69" s="252">
        <v>178</v>
      </c>
      <c r="BE69" s="185">
        <f t="shared" si="7"/>
        <v>23</v>
      </c>
      <c r="BF69" s="312">
        <v>178</v>
      </c>
      <c r="BG69" s="185">
        <f t="shared" si="8"/>
        <v>24</v>
      </c>
      <c r="BH69" s="380">
        <v>150</v>
      </c>
      <c r="BI69" s="138">
        <f t="shared" si="8"/>
        <v>6</v>
      </c>
      <c r="BJ69" s="217">
        <f t="shared" ref="BJ69:BJ100" si="139">AVERAGE(AX69,AZ69,BB69,BD69,BF69,BH69)</f>
        <v>166.83333333333334</v>
      </c>
      <c r="BK69" s="138">
        <f t="shared" si="8"/>
        <v>52</v>
      </c>
    </row>
    <row r="70" spans="1:63" x14ac:dyDescent="0.2">
      <c r="A70" s="64">
        <v>66</v>
      </c>
      <c r="B70" s="22" t="s">
        <v>172</v>
      </c>
      <c r="C70" s="464">
        <v>128</v>
      </c>
      <c r="D70" s="185">
        <f t="shared" ref="D70:H133" si="140">RANK(C70,C$5:C$164,0)</f>
        <v>62</v>
      </c>
      <c r="E70" s="464">
        <v>121</v>
      </c>
      <c r="F70" s="138">
        <f t="shared" si="140"/>
        <v>109</v>
      </c>
      <c r="G70" s="131">
        <v>138</v>
      </c>
      <c r="H70" s="185">
        <f t="shared" si="140"/>
        <v>77</v>
      </c>
      <c r="I70" s="131">
        <v>119</v>
      </c>
      <c r="J70" s="185">
        <f t="shared" ref="J70:P133" si="141">RANK(I70,I$5:I$164,0)</f>
        <v>28</v>
      </c>
      <c r="K70" s="351">
        <v>134</v>
      </c>
      <c r="L70" s="138">
        <f t="shared" si="141"/>
        <v>101</v>
      </c>
      <c r="M70" s="226">
        <v>138</v>
      </c>
      <c r="N70" s="138">
        <f t="shared" ref="N70" si="142">RANK(M70,M$5:M$164,0)</f>
        <v>65</v>
      </c>
      <c r="O70" s="223">
        <v>137</v>
      </c>
      <c r="P70" s="138">
        <f t="shared" si="141"/>
        <v>76</v>
      </c>
      <c r="Q70" s="68">
        <v>135</v>
      </c>
      <c r="R70" s="185">
        <f t="shared" ref="R70:T133" si="143">RANK(Q70,Q$5:Q$164,0)</f>
        <v>21</v>
      </c>
      <c r="S70" s="131">
        <v>132</v>
      </c>
      <c r="T70" s="138">
        <f t="shared" si="143"/>
        <v>63</v>
      </c>
      <c r="U70" s="131">
        <v>139</v>
      </c>
      <c r="V70" s="185">
        <f t="shared" ref="V70:AF70" si="144">RANK(U70,U$5:U$164,0)</f>
        <v>43</v>
      </c>
      <c r="W70" s="281">
        <v>118</v>
      </c>
      <c r="X70" s="138">
        <f t="shared" si="144"/>
        <v>94</v>
      </c>
      <c r="Y70" s="252">
        <v>115</v>
      </c>
      <c r="Z70" s="138">
        <f t="shared" si="144"/>
        <v>77</v>
      </c>
      <c r="AA70" s="252">
        <v>142</v>
      </c>
      <c r="AB70" s="185">
        <f t="shared" si="144"/>
        <v>6</v>
      </c>
      <c r="AC70" s="274">
        <v>131</v>
      </c>
      <c r="AD70" s="138">
        <f t="shared" si="144"/>
        <v>48</v>
      </c>
      <c r="AE70" s="68">
        <v>147</v>
      </c>
      <c r="AF70" s="185">
        <f t="shared" si="144"/>
        <v>54</v>
      </c>
      <c r="AG70" s="316"/>
      <c r="AH70" s="185"/>
      <c r="AI70" s="131">
        <v>119</v>
      </c>
      <c r="AJ70" s="138">
        <f t="shared" si="126"/>
        <v>13</v>
      </c>
      <c r="AK70" s="213">
        <v>97</v>
      </c>
      <c r="AL70" s="382">
        <f t="shared" si="126"/>
        <v>132</v>
      </c>
      <c r="AM70" s="401">
        <v>139</v>
      </c>
      <c r="AN70" s="185">
        <f t="shared" si="126"/>
        <v>87</v>
      </c>
      <c r="AO70" s="380">
        <v>106</v>
      </c>
      <c r="AP70" s="382">
        <f t="shared" si="126"/>
        <v>83</v>
      </c>
      <c r="AQ70" s="333">
        <v>136</v>
      </c>
      <c r="AR70" s="185">
        <f t="shared" si="126"/>
        <v>119</v>
      </c>
      <c r="AS70" s="242">
        <f t="shared" si="137"/>
        <v>128.15789473684211</v>
      </c>
      <c r="AT70" s="138">
        <f t="shared" si="126"/>
        <v>64</v>
      </c>
      <c r="AU70" s="185"/>
      <c r="AW70" s="68">
        <v>66</v>
      </c>
      <c r="AX70" s="131">
        <v>190</v>
      </c>
      <c r="AY70" s="138">
        <f t="shared" ref="AY70:BE133" si="145">RANK(AX70,AX$5:AX$164,0)</f>
        <v>21</v>
      </c>
      <c r="AZ70" s="281">
        <v>158</v>
      </c>
      <c r="BA70" s="138">
        <f t="shared" si="145"/>
        <v>28</v>
      </c>
      <c r="BB70" s="252">
        <v>158</v>
      </c>
      <c r="BC70" s="138">
        <f t="shared" si="145"/>
        <v>53</v>
      </c>
      <c r="BD70" s="252">
        <v>175</v>
      </c>
      <c r="BE70" s="185">
        <f t="shared" si="145"/>
        <v>70</v>
      </c>
      <c r="BF70" s="313">
        <v>175</v>
      </c>
      <c r="BG70" s="185">
        <f t="shared" ref="BG70:BK133" si="146">RANK(BF70,BF$5:BF$164,0)</f>
        <v>111</v>
      </c>
      <c r="BH70" s="380">
        <v>147</v>
      </c>
      <c r="BI70" s="138">
        <f t="shared" si="146"/>
        <v>57</v>
      </c>
      <c r="BJ70" s="217">
        <f t="shared" si="139"/>
        <v>167.16666666666666</v>
      </c>
      <c r="BK70" s="138">
        <f t="shared" si="146"/>
        <v>46</v>
      </c>
    </row>
    <row r="71" spans="1:63" x14ac:dyDescent="0.2">
      <c r="A71" s="64">
        <v>67</v>
      </c>
      <c r="B71" s="22" t="s">
        <v>127</v>
      </c>
      <c r="C71" s="464">
        <v>128</v>
      </c>
      <c r="D71" s="185">
        <f t="shared" si="140"/>
        <v>62</v>
      </c>
      <c r="E71" s="464">
        <v>128</v>
      </c>
      <c r="F71" s="138">
        <f t="shared" si="140"/>
        <v>20</v>
      </c>
      <c r="G71" s="131">
        <v>142</v>
      </c>
      <c r="H71" s="185">
        <f t="shared" si="140"/>
        <v>12</v>
      </c>
      <c r="I71" s="131">
        <v>119</v>
      </c>
      <c r="J71" s="185">
        <f t="shared" si="141"/>
        <v>28</v>
      </c>
      <c r="K71" s="351">
        <v>140</v>
      </c>
      <c r="L71" s="138">
        <f t="shared" si="141"/>
        <v>32</v>
      </c>
      <c r="M71" s="226">
        <v>139</v>
      </c>
      <c r="N71" s="138">
        <f t="shared" ref="N71" si="147">RANK(M71,M$5:M$164,0)</f>
        <v>45</v>
      </c>
      <c r="O71" s="223">
        <v>140</v>
      </c>
      <c r="P71" s="138">
        <f t="shared" si="141"/>
        <v>31</v>
      </c>
      <c r="Q71" s="68">
        <v>132</v>
      </c>
      <c r="R71" s="185">
        <f t="shared" si="143"/>
        <v>30</v>
      </c>
      <c r="S71" s="131">
        <v>134</v>
      </c>
      <c r="T71" s="138">
        <f t="shared" si="143"/>
        <v>37</v>
      </c>
      <c r="U71" s="131">
        <v>143</v>
      </c>
      <c r="V71" s="185">
        <f t="shared" ref="V71:AF71" si="148">RANK(U71,U$5:U$164,0)</f>
        <v>6</v>
      </c>
      <c r="W71" s="281">
        <v>120</v>
      </c>
      <c r="X71" s="138">
        <f t="shared" si="148"/>
        <v>32</v>
      </c>
      <c r="Y71" s="252">
        <v>125</v>
      </c>
      <c r="Z71" s="138">
        <f t="shared" si="148"/>
        <v>12</v>
      </c>
      <c r="AA71" s="252">
        <v>142</v>
      </c>
      <c r="AB71" s="185">
        <f t="shared" si="148"/>
        <v>6</v>
      </c>
      <c r="AC71" s="274">
        <v>131</v>
      </c>
      <c r="AD71" s="138">
        <f t="shared" si="148"/>
        <v>48</v>
      </c>
      <c r="AE71" s="68">
        <v>150</v>
      </c>
      <c r="AF71" s="185">
        <f t="shared" si="148"/>
        <v>26</v>
      </c>
      <c r="AG71" s="316"/>
      <c r="AH71" s="185"/>
      <c r="AI71" s="131">
        <v>119</v>
      </c>
      <c r="AJ71" s="138">
        <f t="shared" si="126"/>
        <v>13</v>
      </c>
      <c r="AK71" s="213">
        <v>97</v>
      </c>
      <c r="AL71" s="382">
        <f t="shared" si="126"/>
        <v>132</v>
      </c>
      <c r="AM71" s="401">
        <v>146</v>
      </c>
      <c r="AN71" s="185">
        <f t="shared" si="126"/>
        <v>18</v>
      </c>
      <c r="AO71" s="380">
        <v>113</v>
      </c>
      <c r="AP71" s="382">
        <f t="shared" si="126"/>
        <v>8</v>
      </c>
      <c r="AQ71" s="333">
        <v>138</v>
      </c>
      <c r="AR71" s="185">
        <f t="shared" si="126"/>
        <v>104</v>
      </c>
      <c r="AS71" s="242">
        <f t="shared" si="137"/>
        <v>130.94736842105263</v>
      </c>
      <c r="AT71" s="138">
        <f t="shared" si="126"/>
        <v>23</v>
      </c>
      <c r="AU71" s="185"/>
      <c r="AW71" s="68">
        <v>67</v>
      </c>
      <c r="AX71" s="131">
        <v>188</v>
      </c>
      <c r="AY71" s="138">
        <f t="shared" si="145"/>
        <v>48</v>
      </c>
      <c r="AZ71" s="281">
        <v>158</v>
      </c>
      <c r="BA71" s="138">
        <f t="shared" si="145"/>
        <v>28</v>
      </c>
      <c r="BB71" s="252">
        <v>161</v>
      </c>
      <c r="BC71" s="138">
        <f t="shared" si="145"/>
        <v>17</v>
      </c>
      <c r="BD71" s="252">
        <v>176</v>
      </c>
      <c r="BE71" s="185">
        <f t="shared" si="145"/>
        <v>44</v>
      </c>
      <c r="BF71" s="312">
        <v>178</v>
      </c>
      <c r="BG71" s="185">
        <f t="shared" si="146"/>
        <v>24</v>
      </c>
      <c r="BH71" s="380">
        <v>150</v>
      </c>
      <c r="BI71" s="138">
        <f t="shared" si="146"/>
        <v>6</v>
      </c>
      <c r="BJ71" s="217">
        <f t="shared" si="139"/>
        <v>168.5</v>
      </c>
      <c r="BK71" s="138">
        <f t="shared" si="146"/>
        <v>21</v>
      </c>
    </row>
    <row r="72" spans="1:63" x14ac:dyDescent="0.2">
      <c r="A72" s="64">
        <v>68</v>
      </c>
      <c r="B72" s="22" t="s">
        <v>118</v>
      </c>
      <c r="C72" s="464">
        <v>128</v>
      </c>
      <c r="D72" s="185">
        <f t="shared" si="140"/>
        <v>62</v>
      </c>
      <c r="E72" s="464">
        <v>119</v>
      </c>
      <c r="F72" s="138">
        <f t="shared" si="140"/>
        <v>140</v>
      </c>
      <c r="G72" s="131">
        <v>139</v>
      </c>
      <c r="H72" s="185">
        <f t="shared" si="140"/>
        <v>51</v>
      </c>
      <c r="I72" s="131">
        <v>118</v>
      </c>
      <c r="J72" s="185">
        <f t="shared" si="141"/>
        <v>40</v>
      </c>
      <c r="K72" s="351">
        <v>137</v>
      </c>
      <c r="L72" s="138">
        <f t="shared" si="141"/>
        <v>55</v>
      </c>
      <c r="M72" s="226">
        <v>138</v>
      </c>
      <c r="N72" s="138">
        <f t="shared" ref="N72" si="149">RANK(M72,M$5:M$164,0)</f>
        <v>65</v>
      </c>
      <c r="O72" s="223">
        <v>138</v>
      </c>
      <c r="P72" s="138">
        <f t="shared" si="141"/>
        <v>55</v>
      </c>
      <c r="Q72" s="68">
        <v>130</v>
      </c>
      <c r="R72" s="185">
        <f t="shared" si="143"/>
        <v>64</v>
      </c>
      <c r="S72" s="131">
        <v>134</v>
      </c>
      <c r="T72" s="138">
        <f t="shared" si="143"/>
        <v>37</v>
      </c>
      <c r="U72" s="131">
        <v>139</v>
      </c>
      <c r="V72" s="185">
        <f t="shared" ref="V72:AT72" si="150">RANK(U72,U$5:U$164,0)</f>
        <v>43</v>
      </c>
      <c r="W72" s="281">
        <v>119</v>
      </c>
      <c r="X72" s="138">
        <f t="shared" si="150"/>
        <v>58</v>
      </c>
      <c r="Y72" s="252">
        <v>119</v>
      </c>
      <c r="Z72" s="138">
        <f t="shared" si="150"/>
        <v>35</v>
      </c>
      <c r="AA72" s="252">
        <v>137</v>
      </c>
      <c r="AB72" s="185">
        <f t="shared" si="150"/>
        <v>61</v>
      </c>
      <c r="AC72" s="274">
        <v>131</v>
      </c>
      <c r="AD72" s="138">
        <f t="shared" si="150"/>
        <v>48</v>
      </c>
      <c r="AE72" s="68">
        <v>147</v>
      </c>
      <c r="AF72" s="185">
        <f t="shared" si="150"/>
        <v>54</v>
      </c>
      <c r="AG72" s="316">
        <v>148</v>
      </c>
      <c r="AH72" s="185">
        <f t="shared" si="150"/>
        <v>8</v>
      </c>
      <c r="AI72" s="131">
        <v>116</v>
      </c>
      <c r="AJ72" s="138">
        <f t="shared" si="150"/>
        <v>46</v>
      </c>
      <c r="AK72" s="213">
        <v>102</v>
      </c>
      <c r="AL72" s="382">
        <f t="shared" si="150"/>
        <v>65</v>
      </c>
      <c r="AM72" s="401">
        <v>141</v>
      </c>
      <c r="AN72" s="185">
        <f t="shared" si="150"/>
        <v>67</v>
      </c>
      <c r="AO72" s="380">
        <v>108</v>
      </c>
      <c r="AP72" s="382">
        <f t="shared" si="150"/>
        <v>42</v>
      </c>
      <c r="AQ72" s="334">
        <v>162</v>
      </c>
      <c r="AR72" s="185">
        <f t="shared" si="150"/>
        <v>20</v>
      </c>
      <c r="AS72" s="242">
        <f t="shared" si="137"/>
        <v>128.42105263157896</v>
      </c>
      <c r="AT72" s="138">
        <f t="shared" si="150"/>
        <v>59</v>
      </c>
      <c r="AU72" s="185"/>
      <c r="AW72" s="68">
        <v>68</v>
      </c>
      <c r="AX72" s="131">
        <v>183</v>
      </c>
      <c r="AY72" s="138">
        <f t="shared" si="145"/>
        <v>95</v>
      </c>
      <c r="AZ72" s="281">
        <v>156</v>
      </c>
      <c r="BA72" s="138">
        <f t="shared" si="145"/>
        <v>45</v>
      </c>
      <c r="BB72" s="252">
        <v>161</v>
      </c>
      <c r="BC72" s="138">
        <f t="shared" si="145"/>
        <v>17</v>
      </c>
      <c r="BD72" s="252">
        <v>172</v>
      </c>
      <c r="BE72" s="185">
        <f t="shared" si="145"/>
        <v>98</v>
      </c>
      <c r="BF72" s="312">
        <v>181</v>
      </c>
      <c r="BG72" s="185">
        <f t="shared" si="146"/>
        <v>1</v>
      </c>
      <c r="BH72" s="380">
        <v>144</v>
      </c>
      <c r="BI72" s="138">
        <f t="shared" si="146"/>
        <v>102</v>
      </c>
      <c r="BJ72" s="217">
        <f t="shared" si="139"/>
        <v>166.16666666666666</v>
      </c>
      <c r="BK72" s="138">
        <f t="shared" si="146"/>
        <v>66</v>
      </c>
    </row>
    <row r="73" spans="1:63" x14ac:dyDescent="0.2">
      <c r="A73" s="64">
        <v>69</v>
      </c>
      <c r="B73" s="22" t="s">
        <v>176</v>
      </c>
      <c r="C73" s="464">
        <v>128</v>
      </c>
      <c r="D73" s="185">
        <f t="shared" si="140"/>
        <v>62</v>
      </c>
      <c r="E73" s="464">
        <v>122</v>
      </c>
      <c r="F73" s="138">
        <f t="shared" si="140"/>
        <v>88</v>
      </c>
      <c r="G73" s="131">
        <v>140</v>
      </c>
      <c r="H73" s="185">
        <f t="shared" si="140"/>
        <v>37</v>
      </c>
      <c r="I73" s="131">
        <v>116</v>
      </c>
      <c r="J73" s="185">
        <f t="shared" si="141"/>
        <v>73</v>
      </c>
      <c r="K73" s="351">
        <v>140</v>
      </c>
      <c r="L73" s="138">
        <f t="shared" si="141"/>
        <v>32</v>
      </c>
      <c r="M73" s="226">
        <v>139</v>
      </c>
      <c r="N73" s="138">
        <f t="shared" ref="N73" si="151">RANK(M73,M$5:M$164,0)</f>
        <v>45</v>
      </c>
      <c r="O73" s="223">
        <v>141</v>
      </c>
      <c r="P73" s="138">
        <f t="shared" si="141"/>
        <v>24</v>
      </c>
      <c r="Q73" s="68">
        <v>131</v>
      </c>
      <c r="R73" s="185">
        <f t="shared" si="143"/>
        <v>46</v>
      </c>
      <c r="S73" s="131">
        <v>134</v>
      </c>
      <c r="T73" s="138">
        <f t="shared" si="143"/>
        <v>37</v>
      </c>
      <c r="U73" s="131">
        <v>140</v>
      </c>
      <c r="V73" s="185">
        <f t="shared" ref="V73:AT73" si="152">RANK(U73,U$5:U$164,0)</f>
        <v>32</v>
      </c>
      <c r="W73" s="281">
        <v>119</v>
      </c>
      <c r="X73" s="138">
        <f t="shared" si="152"/>
        <v>58</v>
      </c>
      <c r="Y73" s="252">
        <v>116</v>
      </c>
      <c r="Z73" s="138">
        <f t="shared" si="152"/>
        <v>61</v>
      </c>
      <c r="AA73" s="252">
        <v>137</v>
      </c>
      <c r="AB73" s="185">
        <f t="shared" si="152"/>
        <v>61</v>
      </c>
      <c r="AC73" s="274">
        <v>131</v>
      </c>
      <c r="AD73" s="138">
        <f t="shared" si="152"/>
        <v>48</v>
      </c>
      <c r="AE73" s="68">
        <v>147</v>
      </c>
      <c r="AF73" s="185">
        <f t="shared" si="152"/>
        <v>54</v>
      </c>
      <c r="AG73" s="316">
        <v>149</v>
      </c>
      <c r="AH73" s="185">
        <f t="shared" si="152"/>
        <v>2</v>
      </c>
      <c r="AI73" s="131">
        <v>117</v>
      </c>
      <c r="AJ73" s="138">
        <f t="shared" si="152"/>
        <v>33</v>
      </c>
      <c r="AK73" s="213">
        <v>103</v>
      </c>
      <c r="AL73" s="382">
        <f t="shared" si="152"/>
        <v>54</v>
      </c>
      <c r="AM73" s="401">
        <v>141</v>
      </c>
      <c r="AN73" s="185">
        <f t="shared" si="152"/>
        <v>67</v>
      </c>
      <c r="AO73" s="380">
        <v>108</v>
      </c>
      <c r="AP73" s="382">
        <f t="shared" si="152"/>
        <v>42</v>
      </c>
      <c r="AQ73" s="334">
        <v>156</v>
      </c>
      <c r="AR73" s="185">
        <f t="shared" si="152"/>
        <v>43</v>
      </c>
      <c r="AS73" s="242">
        <f t="shared" si="137"/>
        <v>128.94736842105263</v>
      </c>
      <c r="AT73" s="138">
        <f t="shared" si="152"/>
        <v>50</v>
      </c>
      <c r="AU73" s="185"/>
      <c r="AW73" s="68">
        <v>69</v>
      </c>
      <c r="AX73" s="131">
        <v>191</v>
      </c>
      <c r="AY73" s="138">
        <f t="shared" si="145"/>
        <v>9</v>
      </c>
      <c r="AZ73" s="281">
        <v>154</v>
      </c>
      <c r="BA73" s="138">
        <f t="shared" si="145"/>
        <v>86</v>
      </c>
      <c r="BB73" s="252">
        <v>155</v>
      </c>
      <c r="BC73" s="138">
        <f t="shared" si="145"/>
        <v>116</v>
      </c>
      <c r="BD73" s="252">
        <v>170</v>
      </c>
      <c r="BE73" s="185">
        <f t="shared" si="145"/>
        <v>143</v>
      </c>
      <c r="BF73" s="312">
        <v>175</v>
      </c>
      <c r="BG73" s="185">
        <f t="shared" si="146"/>
        <v>111</v>
      </c>
      <c r="BH73" s="380">
        <v>147</v>
      </c>
      <c r="BI73" s="138">
        <f t="shared" si="146"/>
        <v>57</v>
      </c>
      <c r="BJ73" s="217">
        <f t="shared" si="139"/>
        <v>165.33333333333334</v>
      </c>
      <c r="BK73" s="138">
        <f t="shared" si="146"/>
        <v>80</v>
      </c>
    </row>
    <row r="74" spans="1:63" x14ac:dyDescent="0.2">
      <c r="A74" s="64">
        <v>70</v>
      </c>
      <c r="B74" s="22" t="s">
        <v>179</v>
      </c>
      <c r="C74" s="464">
        <v>127</v>
      </c>
      <c r="D74" s="186">
        <f t="shared" si="140"/>
        <v>103</v>
      </c>
      <c r="E74" s="464">
        <v>119</v>
      </c>
      <c r="F74" s="139">
        <f t="shared" si="140"/>
        <v>140</v>
      </c>
      <c r="G74" s="132">
        <v>136</v>
      </c>
      <c r="H74" s="186">
        <f t="shared" si="140"/>
        <v>118</v>
      </c>
      <c r="I74" s="132">
        <v>117</v>
      </c>
      <c r="J74" s="186">
        <f t="shared" si="141"/>
        <v>54</v>
      </c>
      <c r="K74" s="352">
        <v>139</v>
      </c>
      <c r="L74" s="139">
        <f t="shared" si="141"/>
        <v>46</v>
      </c>
      <c r="M74" s="227">
        <v>137</v>
      </c>
      <c r="N74" s="139">
        <f t="shared" ref="N74" si="153">RANK(M74,M$5:M$164,0)</f>
        <v>87</v>
      </c>
      <c r="O74" s="224">
        <v>137</v>
      </c>
      <c r="P74" s="139">
        <f t="shared" si="141"/>
        <v>76</v>
      </c>
      <c r="Q74" s="81">
        <v>131</v>
      </c>
      <c r="R74" s="186">
        <f t="shared" si="143"/>
        <v>46</v>
      </c>
      <c r="S74" s="132">
        <v>132</v>
      </c>
      <c r="T74" s="139">
        <f t="shared" si="143"/>
        <v>63</v>
      </c>
      <c r="U74" s="132">
        <v>137</v>
      </c>
      <c r="V74" s="186">
        <f t="shared" ref="V74:AT75" si="154">RANK(U74,U$5:U$164,0)</f>
        <v>54</v>
      </c>
      <c r="W74" s="282">
        <v>118</v>
      </c>
      <c r="X74" s="139">
        <f t="shared" si="154"/>
        <v>94</v>
      </c>
      <c r="Y74" s="253">
        <v>116</v>
      </c>
      <c r="Z74" s="139">
        <f t="shared" si="154"/>
        <v>61</v>
      </c>
      <c r="AA74" s="253">
        <v>138</v>
      </c>
      <c r="AB74" s="186">
        <f t="shared" si="154"/>
        <v>37</v>
      </c>
      <c r="AC74" s="275">
        <v>128</v>
      </c>
      <c r="AD74" s="139">
        <f t="shared" si="154"/>
        <v>111</v>
      </c>
      <c r="AE74" s="81">
        <v>141</v>
      </c>
      <c r="AF74" s="186">
        <f t="shared" si="154"/>
        <v>118</v>
      </c>
      <c r="AG74" s="317">
        <v>147</v>
      </c>
      <c r="AH74" s="186">
        <f t="shared" si="154"/>
        <v>20</v>
      </c>
      <c r="AI74" s="132">
        <v>117</v>
      </c>
      <c r="AJ74" s="139">
        <f t="shared" si="154"/>
        <v>33</v>
      </c>
      <c r="AK74" s="245">
        <v>105</v>
      </c>
      <c r="AL74" s="384">
        <f t="shared" si="154"/>
        <v>20</v>
      </c>
      <c r="AM74" s="410">
        <v>144</v>
      </c>
      <c r="AN74" s="186">
        <f t="shared" si="154"/>
        <v>48</v>
      </c>
      <c r="AO74" s="383">
        <v>107</v>
      </c>
      <c r="AP74" s="384">
        <f t="shared" si="154"/>
        <v>61</v>
      </c>
      <c r="AQ74" s="434">
        <v>154</v>
      </c>
      <c r="AR74" s="186">
        <f t="shared" si="154"/>
        <v>51</v>
      </c>
      <c r="AS74" s="243">
        <f t="shared" si="137"/>
        <v>127.68421052631579</v>
      </c>
      <c r="AT74" s="139">
        <f t="shared" si="154"/>
        <v>71</v>
      </c>
      <c r="AU74" s="185"/>
      <c r="AW74" s="68">
        <v>70</v>
      </c>
      <c r="AX74" s="132">
        <v>190</v>
      </c>
      <c r="AY74" s="139">
        <f t="shared" si="145"/>
        <v>21</v>
      </c>
      <c r="AZ74" s="282">
        <v>155</v>
      </c>
      <c r="BA74" s="139">
        <f t="shared" si="145"/>
        <v>54</v>
      </c>
      <c r="BB74" s="253">
        <v>158</v>
      </c>
      <c r="BC74" s="139">
        <f t="shared" si="145"/>
        <v>53</v>
      </c>
      <c r="BD74" s="253">
        <v>171</v>
      </c>
      <c r="BE74" s="186">
        <f t="shared" si="145"/>
        <v>121</v>
      </c>
      <c r="BF74" s="314">
        <v>178</v>
      </c>
      <c r="BG74" s="186">
        <f t="shared" si="146"/>
        <v>24</v>
      </c>
      <c r="BH74" s="383">
        <v>147</v>
      </c>
      <c r="BI74" s="139">
        <f t="shared" si="146"/>
        <v>57</v>
      </c>
      <c r="BJ74" s="218">
        <f t="shared" si="139"/>
        <v>166.5</v>
      </c>
      <c r="BK74" s="139">
        <f t="shared" si="146"/>
        <v>60</v>
      </c>
    </row>
    <row r="75" spans="1:63" x14ac:dyDescent="0.2">
      <c r="A75" s="74">
        <v>71</v>
      </c>
      <c r="B75" s="92" t="s">
        <v>182</v>
      </c>
      <c r="C75" s="465">
        <v>128</v>
      </c>
      <c r="D75" s="184">
        <f t="shared" si="140"/>
        <v>62</v>
      </c>
      <c r="E75" s="465">
        <v>119</v>
      </c>
      <c r="F75" s="137">
        <f t="shared" si="140"/>
        <v>140</v>
      </c>
      <c r="G75" s="130">
        <v>139</v>
      </c>
      <c r="H75" s="184">
        <f t="shared" si="140"/>
        <v>51</v>
      </c>
      <c r="I75" s="130">
        <v>117</v>
      </c>
      <c r="J75" s="184">
        <f t="shared" si="141"/>
        <v>54</v>
      </c>
      <c r="K75" s="350">
        <v>136</v>
      </c>
      <c r="L75" s="137">
        <f t="shared" si="141"/>
        <v>75</v>
      </c>
      <c r="M75" s="225">
        <v>140</v>
      </c>
      <c r="N75" s="137">
        <f t="shared" ref="N75" si="155">RANK(M75,M$5:M$164,0)</f>
        <v>32</v>
      </c>
      <c r="O75" s="222">
        <v>139</v>
      </c>
      <c r="P75" s="137">
        <f t="shared" si="141"/>
        <v>40</v>
      </c>
      <c r="Q75" s="73">
        <v>132</v>
      </c>
      <c r="R75" s="184">
        <f t="shared" si="143"/>
        <v>30</v>
      </c>
      <c r="S75" s="130">
        <v>132</v>
      </c>
      <c r="T75" s="137">
        <f t="shared" si="143"/>
        <v>63</v>
      </c>
      <c r="U75" s="130">
        <v>137</v>
      </c>
      <c r="V75" s="184">
        <f t="shared" ref="V75:AF75" si="156">RANK(U75,U$5:U$164,0)</f>
        <v>54</v>
      </c>
      <c r="W75" s="280">
        <v>118</v>
      </c>
      <c r="X75" s="137">
        <f t="shared" si="156"/>
        <v>94</v>
      </c>
      <c r="Y75" s="258">
        <v>119</v>
      </c>
      <c r="Z75" s="137">
        <f t="shared" si="156"/>
        <v>35</v>
      </c>
      <c r="AA75" s="251">
        <v>138</v>
      </c>
      <c r="AB75" s="184">
        <f t="shared" si="156"/>
        <v>37</v>
      </c>
      <c r="AC75" s="273">
        <v>129</v>
      </c>
      <c r="AD75" s="137">
        <f t="shared" si="156"/>
        <v>89</v>
      </c>
      <c r="AE75" s="73">
        <v>145</v>
      </c>
      <c r="AF75" s="184">
        <f t="shared" si="156"/>
        <v>88</v>
      </c>
      <c r="AG75" s="315"/>
      <c r="AH75" s="184"/>
      <c r="AI75" s="130">
        <v>115</v>
      </c>
      <c r="AJ75" s="137">
        <f t="shared" si="154"/>
        <v>56</v>
      </c>
      <c r="AK75" s="244">
        <v>99</v>
      </c>
      <c r="AL75" s="381">
        <f t="shared" si="154"/>
        <v>112</v>
      </c>
      <c r="AM75" s="400">
        <v>148</v>
      </c>
      <c r="AN75" s="184">
        <f t="shared" si="154"/>
        <v>2</v>
      </c>
      <c r="AO75" s="379">
        <v>113</v>
      </c>
      <c r="AP75" s="381">
        <f t="shared" si="154"/>
        <v>8</v>
      </c>
      <c r="AQ75" s="331">
        <v>154</v>
      </c>
      <c r="AR75" s="184">
        <f t="shared" si="154"/>
        <v>51</v>
      </c>
      <c r="AS75" s="241">
        <f t="shared" si="137"/>
        <v>128.57894736842104</v>
      </c>
      <c r="AT75" s="137">
        <f t="shared" si="154"/>
        <v>56</v>
      </c>
      <c r="AU75" s="185"/>
      <c r="AW75" s="73">
        <v>71</v>
      </c>
      <c r="AX75" s="130">
        <v>189</v>
      </c>
      <c r="AY75" s="137">
        <f t="shared" si="145"/>
        <v>42</v>
      </c>
      <c r="AZ75" s="280">
        <v>155</v>
      </c>
      <c r="BA75" s="137">
        <f t="shared" si="145"/>
        <v>54</v>
      </c>
      <c r="BB75" s="251">
        <v>159</v>
      </c>
      <c r="BC75" s="137">
        <f t="shared" si="145"/>
        <v>38</v>
      </c>
      <c r="BD75" s="251">
        <v>172</v>
      </c>
      <c r="BE75" s="184">
        <f t="shared" si="145"/>
        <v>98</v>
      </c>
      <c r="BF75" s="311">
        <v>175</v>
      </c>
      <c r="BG75" s="184">
        <f t="shared" si="146"/>
        <v>111</v>
      </c>
      <c r="BH75" s="379">
        <v>151</v>
      </c>
      <c r="BI75" s="137">
        <f t="shared" si="146"/>
        <v>1</v>
      </c>
      <c r="BJ75" s="216">
        <f t="shared" si="139"/>
        <v>166.83333333333334</v>
      </c>
      <c r="BK75" s="137">
        <f t="shared" si="146"/>
        <v>52</v>
      </c>
    </row>
    <row r="76" spans="1:63" x14ac:dyDescent="0.2">
      <c r="A76" s="64">
        <v>72</v>
      </c>
      <c r="B76" s="22" t="s">
        <v>185</v>
      </c>
      <c r="C76" s="464">
        <v>132</v>
      </c>
      <c r="D76" s="185">
        <f t="shared" si="140"/>
        <v>33</v>
      </c>
      <c r="E76" s="464">
        <v>128</v>
      </c>
      <c r="F76" s="138">
        <f t="shared" si="140"/>
        <v>20</v>
      </c>
      <c r="G76" s="131">
        <v>142</v>
      </c>
      <c r="H76" s="185">
        <f t="shared" si="140"/>
        <v>12</v>
      </c>
      <c r="I76" s="131">
        <v>117</v>
      </c>
      <c r="J76" s="185">
        <f t="shared" si="141"/>
        <v>54</v>
      </c>
      <c r="K76" s="351">
        <v>139</v>
      </c>
      <c r="L76" s="138">
        <f t="shared" si="141"/>
        <v>46</v>
      </c>
      <c r="M76" s="226">
        <v>140</v>
      </c>
      <c r="N76" s="138">
        <f t="shared" ref="N76" si="157">RANK(M76,M$5:M$164,0)</f>
        <v>32</v>
      </c>
      <c r="O76" s="223">
        <v>142</v>
      </c>
      <c r="P76" s="138">
        <f t="shared" si="141"/>
        <v>11</v>
      </c>
      <c r="Q76" s="68">
        <v>132</v>
      </c>
      <c r="R76" s="185">
        <f t="shared" si="143"/>
        <v>30</v>
      </c>
      <c r="S76" s="131">
        <v>133</v>
      </c>
      <c r="T76" s="138">
        <f t="shared" si="143"/>
        <v>50</v>
      </c>
      <c r="U76" s="131">
        <v>143</v>
      </c>
      <c r="V76" s="185">
        <f t="shared" ref="V76:AT76" si="158">RANK(U76,U$5:U$164,0)</f>
        <v>6</v>
      </c>
      <c r="W76" s="281">
        <v>122</v>
      </c>
      <c r="X76" s="138">
        <f t="shared" si="158"/>
        <v>17</v>
      </c>
      <c r="Y76" s="252">
        <v>119</v>
      </c>
      <c r="Z76" s="138">
        <f t="shared" si="158"/>
        <v>35</v>
      </c>
      <c r="AA76" s="252">
        <v>140</v>
      </c>
      <c r="AB76" s="185">
        <f t="shared" si="158"/>
        <v>26</v>
      </c>
      <c r="AC76" s="274">
        <v>134</v>
      </c>
      <c r="AD76" s="138">
        <f t="shared" si="158"/>
        <v>14</v>
      </c>
      <c r="AE76" s="68">
        <v>147</v>
      </c>
      <c r="AF76" s="185">
        <f t="shared" si="158"/>
        <v>54</v>
      </c>
      <c r="AG76" s="316">
        <v>147</v>
      </c>
      <c r="AH76" s="185">
        <f t="shared" si="158"/>
        <v>20</v>
      </c>
      <c r="AI76" s="131">
        <v>117</v>
      </c>
      <c r="AJ76" s="138">
        <f t="shared" si="158"/>
        <v>33</v>
      </c>
      <c r="AK76" s="213">
        <v>98</v>
      </c>
      <c r="AL76" s="382">
        <f t="shared" si="158"/>
        <v>128</v>
      </c>
      <c r="AM76" s="401">
        <v>144</v>
      </c>
      <c r="AN76" s="185">
        <f t="shared" si="158"/>
        <v>48</v>
      </c>
      <c r="AO76" s="380">
        <v>112</v>
      </c>
      <c r="AP76" s="382">
        <f t="shared" si="158"/>
        <v>14</v>
      </c>
      <c r="AQ76" s="332">
        <v>170</v>
      </c>
      <c r="AR76" s="185">
        <f t="shared" si="158"/>
        <v>1</v>
      </c>
      <c r="AS76" s="242">
        <f t="shared" si="137"/>
        <v>130.57894736842104</v>
      </c>
      <c r="AT76" s="138">
        <f t="shared" si="158"/>
        <v>26</v>
      </c>
      <c r="AU76" s="185"/>
      <c r="AW76" s="68">
        <v>72</v>
      </c>
      <c r="AX76" s="131">
        <v>188</v>
      </c>
      <c r="AY76" s="138">
        <f t="shared" si="145"/>
        <v>48</v>
      </c>
      <c r="AZ76" s="281">
        <v>159</v>
      </c>
      <c r="BA76" s="138">
        <f t="shared" si="145"/>
        <v>13</v>
      </c>
      <c r="BB76" s="252">
        <v>161</v>
      </c>
      <c r="BC76" s="138">
        <f t="shared" si="145"/>
        <v>17</v>
      </c>
      <c r="BD76" s="252">
        <v>180</v>
      </c>
      <c r="BE76" s="185">
        <f t="shared" si="145"/>
        <v>4</v>
      </c>
      <c r="BF76" s="312">
        <v>175</v>
      </c>
      <c r="BG76" s="185">
        <f t="shared" si="146"/>
        <v>111</v>
      </c>
      <c r="BH76" s="380">
        <v>150</v>
      </c>
      <c r="BI76" s="138">
        <f t="shared" si="146"/>
        <v>6</v>
      </c>
      <c r="BJ76" s="217">
        <f t="shared" si="139"/>
        <v>168.83333333333334</v>
      </c>
      <c r="BK76" s="138">
        <f t="shared" si="146"/>
        <v>16</v>
      </c>
    </row>
    <row r="77" spans="1:63" x14ac:dyDescent="0.2">
      <c r="A77" s="64">
        <v>73</v>
      </c>
      <c r="B77" s="22" t="s">
        <v>185</v>
      </c>
      <c r="C77" s="464">
        <v>133</v>
      </c>
      <c r="D77" s="185">
        <f t="shared" si="140"/>
        <v>25</v>
      </c>
      <c r="E77" s="464">
        <v>126</v>
      </c>
      <c r="F77" s="138">
        <f t="shared" si="140"/>
        <v>40</v>
      </c>
      <c r="G77" s="131">
        <v>139</v>
      </c>
      <c r="H77" s="185">
        <f t="shared" si="140"/>
        <v>51</v>
      </c>
      <c r="I77" s="131">
        <v>119</v>
      </c>
      <c r="J77" s="185">
        <f t="shared" si="141"/>
        <v>28</v>
      </c>
      <c r="K77" s="351">
        <v>139</v>
      </c>
      <c r="L77" s="138">
        <f t="shared" si="141"/>
        <v>46</v>
      </c>
      <c r="M77" s="226">
        <v>141</v>
      </c>
      <c r="N77" s="138">
        <f t="shared" ref="N77" si="159">RANK(M77,M$5:M$164,0)</f>
        <v>17</v>
      </c>
      <c r="O77" s="223">
        <v>142</v>
      </c>
      <c r="P77" s="138">
        <f t="shared" si="141"/>
        <v>11</v>
      </c>
      <c r="Q77" s="68">
        <v>133</v>
      </c>
      <c r="R77" s="185">
        <f t="shared" si="143"/>
        <v>25</v>
      </c>
      <c r="S77" s="131">
        <v>133</v>
      </c>
      <c r="T77" s="138">
        <f t="shared" si="143"/>
        <v>50</v>
      </c>
      <c r="U77" s="131">
        <v>142</v>
      </c>
      <c r="V77" s="185">
        <f t="shared" ref="V77:AT77" si="160">RANK(U77,U$5:U$164,0)</f>
        <v>17</v>
      </c>
      <c r="W77" s="281">
        <v>122</v>
      </c>
      <c r="X77" s="138">
        <f t="shared" si="160"/>
        <v>17</v>
      </c>
      <c r="Y77" s="252">
        <v>118</v>
      </c>
      <c r="Z77" s="138">
        <f t="shared" si="160"/>
        <v>45</v>
      </c>
      <c r="AA77" s="252">
        <v>140</v>
      </c>
      <c r="AB77" s="185">
        <f t="shared" si="160"/>
        <v>26</v>
      </c>
      <c r="AC77" s="274">
        <v>134</v>
      </c>
      <c r="AD77" s="138">
        <f t="shared" si="160"/>
        <v>14</v>
      </c>
      <c r="AE77" s="68">
        <v>147</v>
      </c>
      <c r="AF77" s="185">
        <f t="shared" si="160"/>
        <v>54</v>
      </c>
      <c r="AG77" s="316">
        <v>147</v>
      </c>
      <c r="AH77" s="185">
        <f t="shared" si="160"/>
        <v>20</v>
      </c>
      <c r="AI77" s="131">
        <v>118</v>
      </c>
      <c r="AJ77" s="138">
        <f t="shared" si="160"/>
        <v>23</v>
      </c>
      <c r="AK77" s="213">
        <v>102</v>
      </c>
      <c r="AL77" s="382">
        <f t="shared" si="160"/>
        <v>65</v>
      </c>
      <c r="AM77" s="401">
        <v>144</v>
      </c>
      <c r="AN77" s="185">
        <f t="shared" si="160"/>
        <v>48</v>
      </c>
      <c r="AO77" s="380">
        <v>112</v>
      </c>
      <c r="AP77" s="382">
        <f t="shared" si="160"/>
        <v>14</v>
      </c>
      <c r="AQ77" s="333">
        <v>170</v>
      </c>
      <c r="AR77" s="185">
        <f t="shared" si="160"/>
        <v>1</v>
      </c>
      <c r="AS77" s="242">
        <f t="shared" si="137"/>
        <v>130.73684210526315</v>
      </c>
      <c r="AT77" s="138">
        <f t="shared" si="160"/>
        <v>24</v>
      </c>
      <c r="AU77" s="185"/>
      <c r="AW77" s="68">
        <v>73</v>
      </c>
      <c r="AX77" s="131">
        <v>189</v>
      </c>
      <c r="AY77" s="138">
        <f t="shared" si="145"/>
        <v>42</v>
      </c>
      <c r="AZ77" s="281">
        <v>159</v>
      </c>
      <c r="BA77" s="138">
        <f t="shared" si="145"/>
        <v>13</v>
      </c>
      <c r="BB77" s="252">
        <v>161</v>
      </c>
      <c r="BC77" s="138">
        <f t="shared" si="145"/>
        <v>17</v>
      </c>
      <c r="BD77" s="252">
        <v>180</v>
      </c>
      <c r="BE77" s="185">
        <f t="shared" si="145"/>
        <v>4</v>
      </c>
      <c r="BF77" s="312">
        <v>178</v>
      </c>
      <c r="BG77" s="185">
        <f t="shared" si="146"/>
        <v>24</v>
      </c>
      <c r="BH77" s="380">
        <v>150</v>
      </c>
      <c r="BI77" s="138">
        <f t="shared" si="146"/>
        <v>6</v>
      </c>
      <c r="BJ77" s="217">
        <f t="shared" si="139"/>
        <v>169.5</v>
      </c>
      <c r="BK77" s="138">
        <f t="shared" si="146"/>
        <v>8</v>
      </c>
    </row>
    <row r="78" spans="1:63" x14ac:dyDescent="0.2">
      <c r="A78" s="64">
        <v>74</v>
      </c>
      <c r="B78" s="22" t="s">
        <v>188</v>
      </c>
      <c r="C78" s="464">
        <v>133</v>
      </c>
      <c r="D78" s="185">
        <f t="shared" si="140"/>
        <v>25</v>
      </c>
      <c r="E78" s="464">
        <v>128</v>
      </c>
      <c r="F78" s="138">
        <f t="shared" si="140"/>
        <v>20</v>
      </c>
      <c r="G78" s="131">
        <v>138</v>
      </c>
      <c r="H78" s="185">
        <f t="shared" si="140"/>
        <v>77</v>
      </c>
      <c r="I78" s="131">
        <v>119</v>
      </c>
      <c r="J78" s="185">
        <f t="shared" si="141"/>
        <v>28</v>
      </c>
      <c r="K78" s="351">
        <v>139</v>
      </c>
      <c r="L78" s="138">
        <f t="shared" si="141"/>
        <v>46</v>
      </c>
      <c r="M78" s="226">
        <v>138</v>
      </c>
      <c r="N78" s="138">
        <f t="shared" ref="N78" si="161">RANK(M78,M$5:M$164,0)</f>
        <v>65</v>
      </c>
      <c r="O78" s="223">
        <v>139</v>
      </c>
      <c r="P78" s="138">
        <f t="shared" si="141"/>
        <v>40</v>
      </c>
      <c r="Q78" s="68">
        <v>130</v>
      </c>
      <c r="R78" s="185">
        <f t="shared" si="143"/>
        <v>64</v>
      </c>
      <c r="S78" s="131">
        <v>134</v>
      </c>
      <c r="T78" s="138">
        <f t="shared" si="143"/>
        <v>37</v>
      </c>
      <c r="U78" s="131">
        <v>140</v>
      </c>
      <c r="V78" s="185">
        <f t="shared" ref="V78:AT80" si="162">RANK(U78,U$5:U$164,0)</f>
        <v>32</v>
      </c>
      <c r="W78" s="281">
        <v>121</v>
      </c>
      <c r="X78" s="138">
        <f t="shared" si="162"/>
        <v>22</v>
      </c>
      <c r="Y78" s="252">
        <v>117</v>
      </c>
      <c r="Z78" s="138">
        <f t="shared" si="162"/>
        <v>52</v>
      </c>
      <c r="AA78" s="252">
        <v>141</v>
      </c>
      <c r="AB78" s="185">
        <f t="shared" si="162"/>
        <v>18</v>
      </c>
      <c r="AC78" s="274">
        <v>132</v>
      </c>
      <c r="AD78" s="138">
        <f t="shared" si="162"/>
        <v>38</v>
      </c>
      <c r="AE78" s="68">
        <v>147</v>
      </c>
      <c r="AF78" s="185">
        <f t="shared" si="162"/>
        <v>54</v>
      </c>
      <c r="AG78" s="316">
        <v>149</v>
      </c>
      <c r="AH78" s="185">
        <f t="shared" si="162"/>
        <v>2</v>
      </c>
      <c r="AI78" s="131">
        <v>118</v>
      </c>
      <c r="AJ78" s="138">
        <f t="shared" si="162"/>
        <v>23</v>
      </c>
      <c r="AK78" s="213">
        <v>105</v>
      </c>
      <c r="AL78" s="382">
        <f t="shared" si="162"/>
        <v>20</v>
      </c>
      <c r="AM78" s="401">
        <v>146</v>
      </c>
      <c r="AN78" s="185">
        <f t="shared" si="162"/>
        <v>18</v>
      </c>
      <c r="AO78" s="380">
        <v>107</v>
      </c>
      <c r="AP78" s="382">
        <f t="shared" si="162"/>
        <v>61</v>
      </c>
      <c r="AQ78" s="333">
        <v>145</v>
      </c>
      <c r="AR78" s="185">
        <f t="shared" si="162"/>
        <v>83</v>
      </c>
      <c r="AS78" s="242">
        <f t="shared" si="137"/>
        <v>130.10526315789474</v>
      </c>
      <c r="AT78" s="138">
        <f t="shared" si="162"/>
        <v>37</v>
      </c>
      <c r="AU78" s="185"/>
      <c r="AW78" s="68">
        <v>74</v>
      </c>
      <c r="AX78" s="131">
        <v>185</v>
      </c>
      <c r="AY78" s="138">
        <f t="shared" si="145"/>
        <v>88</v>
      </c>
      <c r="AZ78" s="281">
        <v>159</v>
      </c>
      <c r="BA78" s="138">
        <f t="shared" si="145"/>
        <v>13</v>
      </c>
      <c r="BB78" s="252">
        <v>161</v>
      </c>
      <c r="BC78" s="138">
        <f t="shared" si="145"/>
        <v>17</v>
      </c>
      <c r="BD78" s="252">
        <v>180</v>
      </c>
      <c r="BE78" s="185">
        <f t="shared" si="145"/>
        <v>4</v>
      </c>
      <c r="BF78" s="312">
        <v>178</v>
      </c>
      <c r="BG78" s="185">
        <f t="shared" si="146"/>
        <v>24</v>
      </c>
      <c r="BH78" s="380">
        <v>147</v>
      </c>
      <c r="BI78" s="138">
        <f t="shared" si="146"/>
        <v>57</v>
      </c>
      <c r="BJ78" s="217">
        <f t="shared" si="139"/>
        <v>168.33333333333334</v>
      </c>
      <c r="BK78" s="138">
        <f t="shared" si="146"/>
        <v>25</v>
      </c>
    </row>
    <row r="79" spans="1:63" x14ac:dyDescent="0.2">
      <c r="A79" s="64">
        <v>75</v>
      </c>
      <c r="B79" s="22" t="s">
        <v>191</v>
      </c>
      <c r="C79" s="464">
        <v>134</v>
      </c>
      <c r="D79" s="185">
        <f t="shared" si="140"/>
        <v>21</v>
      </c>
      <c r="E79" s="464">
        <v>127</v>
      </c>
      <c r="F79" s="138">
        <f t="shared" si="140"/>
        <v>33</v>
      </c>
      <c r="G79" s="131">
        <v>142</v>
      </c>
      <c r="H79" s="185">
        <f t="shared" si="140"/>
        <v>12</v>
      </c>
      <c r="I79" s="131">
        <v>118</v>
      </c>
      <c r="J79" s="185">
        <f t="shared" si="141"/>
        <v>40</v>
      </c>
      <c r="K79" s="351">
        <v>141</v>
      </c>
      <c r="L79" s="138">
        <f t="shared" si="141"/>
        <v>20</v>
      </c>
      <c r="M79" s="226">
        <v>139</v>
      </c>
      <c r="N79" s="138">
        <f t="shared" ref="N79" si="163">RANK(M79,M$5:M$164,0)</f>
        <v>45</v>
      </c>
      <c r="O79" s="223">
        <v>142</v>
      </c>
      <c r="P79" s="138">
        <f t="shared" si="141"/>
        <v>11</v>
      </c>
      <c r="Q79" s="68">
        <v>135</v>
      </c>
      <c r="R79" s="185">
        <f t="shared" si="143"/>
        <v>21</v>
      </c>
      <c r="S79" s="131">
        <v>135</v>
      </c>
      <c r="T79" s="138">
        <f t="shared" si="143"/>
        <v>33</v>
      </c>
      <c r="U79" s="131">
        <v>143</v>
      </c>
      <c r="V79" s="185">
        <f t="shared" ref="V79:AF79" si="164">RANK(U79,U$5:U$164,0)</f>
        <v>6</v>
      </c>
      <c r="W79" s="281">
        <v>120</v>
      </c>
      <c r="X79" s="138">
        <f t="shared" si="164"/>
        <v>32</v>
      </c>
      <c r="Y79" s="252">
        <v>119</v>
      </c>
      <c r="Z79" s="138">
        <f t="shared" si="164"/>
        <v>35</v>
      </c>
      <c r="AA79" s="252">
        <v>141</v>
      </c>
      <c r="AB79" s="185">
        <f t="shared" si="164"/>
        <v>18</v>
      </c>
      <c r="AC79" s="274">
        <v>133</v>
      </c>
      <c r="AD79" s="138">
        <f t="shared" si="164"/>
        <v>25</v>
      </c>
      <c r="AE79" s="68">
        <v>152</v>
      </c>
      <c r="AF79" s="185">
        <f t="shared" si="164"/>
        <v>5</v>
      </c>
      <c r="AG79" s="316"/>
      <c r="AH79" s="185"/>
      <c r="AI79" s="131">
        <v>123</v>
      </c>
      <c r="AJ79" s="138">
        <f t="shared" si="162"/>
        <v>7</v>
      </c>
      <c r="AK79" s="213">
        <v>102</v>
      </c>
      <c r="AL79" s="382">
        <f t="shared" si="162"/>
        <v>65</v>
      </c>
      <c r="AM79" s="401">
        <v>147</v>
      </c>
      <c r="AN79" s="185">
        <f t="shared" si="162"/>
        <v>8</v>
      </c>
      <c r="AO79" s="380">
        <v>112</v>
      </c>
      <c r="AP79" s="382">
        <f t="shared" si="162"/>
        <v>14</v>
      </c>
      <c r="AQ79" s="333">
        <v>143</v>
      </c>
      <c r="AR79" s="185">
        <f t="shared" si="162"/>
        <v>89</v>
      </c>
      <c r="AS79" s="242">
        <f t="shared" si="137"/>
        <v>131.84210526315789</v>
      </c>
      <c r="AT79" s="138">
        <f t="shared" si="162"/>
        <v>16</v>
      </c>
      <c r="AU79" s="185"/>
      <c r="AW79" s="68">
        <v>75</v>
      </c>
      <c r="AX79" s="131">
        <v>186</v>
      </c>
      <c r="AY79" s="138">
        <f t="shared" si="145"/>
        <v>79</v>
      </c>
      <c r="AZ79" s="281">
        <v>159</v>
      </c>
      <c r="BA79" s="138">
        <f t="shared" si="145"/>
        <v>13</v>
      </c>
      <c r="BB79" s="252">
        <v>161</v>
      </c>
      <c r="BC79" s="138">
        <f t="shared" si="145"/>
        <v>17</v>
      </c>
      <c r="BD79" s="252">
        <v>179</v>
      </c>
      <c r="BE79" s="185">
        <f t="shared" si="145"/>
        <v>11</v>
      </c>
      <c r="BF79" s="312">
        <v>178</v>
      </c>
      <c r="BG79" s="185">
        <f t="shared" si="146"/>
        <v>24</v>
      </c>
      <c r="BH79" s="380">
        <v>150</v>
      </c>
      <c r="BI79" s="138">
        <f t="shared" si="146"/>
        <v>6</v>
      </c>
      <c r="BJ79" s="217">
        <f t="shared" si="139"/>
        <v>168.83333333333334</v>
      </c>
      <c r="BK79" s="138">
        <f t="shared" si="146"/>
        <v>16</v>
      </c>
    </row>
    <row r="80" spans="1:63" x14ac:dyDescent="0.2">
      <c r="A80" s="64">
        <v>76</v>
      </c>
      <c r="B80" s="22" t="s">
        <v>194</v>
      </c>
      <c r="C80" s="464">
        <v>133</v>
      </c>
      <c r="D80" s="185">
        <f t="shared" si="140"/>
        <v>25</v>
      </c>
      <c r="E80" s="464">
        <v>128</v>
      </c>
      <c r="F80" s="138">
        <f t="shared" si="140"/>
        <v>20</v>
      </c>
      <c r="G80" s="131">
        <v>143</v>
      </c>
      <c r="H80" s="185">
        <f t="shared" si="140"/>
        <v>3</v>
      </c>
      <c r="I80" s="131">
        <v>118</v>
      </c>
      <c r="J80" s="185">
        <f t="shared" si="141"/>
        <v>40</v>
      </c>
      <c r="K80" s="351">
        <v>141</v>
      </c>
      <c r="L80" s="138">
        <f t="shared" si="141"/>
        <v>20</v>
      </c>
      <c r="M80" s="226">
        <v>142</v>
      </c>
      <c r="N80" s="138">
        <f t="shared" ref="N80" si="165">RANK(M80,M$5:M$164,0)</f>
        <v>10</v>
      </c>
      <c r="O80" s="223">
        <v>142</v>
      </c>
      <c r="P80" s="138">
        <f t="shared" si="141"/>
        <v>11</v>
      </c>
      <c r="Q80" s="68">
        <v>136</v>
      </c>
      <c r="R80" s="185">
        <f t="shared" si="143"/>
        <v>14</v>
      </c>
      <c r="S80" s="131">
        <v>134</v>
      </c>
      <c r="T80" s="138">
        <f t="shared" si="143"/>
        <v>37</v>
      </c>
      <c r="U80" s="131">
        <v>143</v>
      </c>
      <c r="V80" s="185">
        <f t="shared" ref="V80:AF80" si="166">RANK(U80,U$5:U$164,0)</f>
        <v>6</v>
      </c>
      <c r="W80" s="281">
        <v>119</v>
      </c>
      <c r="X80" s="138">
        <f t="shared" si="166"/>
        <v>58</v>
      </c>
      <c r="Y80" s="252">
        <v>120</v>
      </c>
      <c r="Z80" s="138">
        <f t="shared" si="166"/>
        <v>26</v>
      </c>
      <c r="AA80" s="252">
        <v>141</v>
      </c>
      <c r="AB80" s="185">
        <f t="shared" si="166"/>
        <v>18</v>
      </c>
      <c r="AC80" s="274">
        <v>134</v>
      </c>
      <c r="AD80" s="138">
        <f t="shared" si="166"/>
        <v>14</v>
      </c>
      <c r="AE80" s="68">
        <v>152</v>
      </c>
      <c r="AF80" s="185">
        <f t="shared" si="166"/>
        <v>5</v>
      </c>
      <c r="AG80" s="316"/>
      <c r="AH80" s="185"/>
      <c r="AI80" s="131">
        <v>118</v>
      </c>
      <c r="AJ80" s="138">
        <f t="shared" si="162"/>
        <v>23</v>
      </c>
      <c r="AK80" s="213">
        <v>103</v>
      </c>
      <c r="AL80" s="382">
        <f t="shared" si="162"/>
        <v>54</v>
      </c>
      <c r="AM80" s="401">
        <v>148</v>
      </c>
      <c r="AN80" s="185">
        <f t="shared" si="162"/>
        <v>2</v>
      </c>
      <c r="AO80" s="380">
        <v>112</v>
      </c>
      <c r="AP80" s="382">
        <f t="shared" si="162"/>
        <v>14</v>
      </c>
      <c r="AQ80" s="333">
        <v>147</v>
      </c>
      <c r="AR80" s="185">
        <f t="shared" si="162"/>
        <v>78</v>
      </c>
      <c r="AS80" s="242">
        <f t="shared" si="137"/>
        <v>131.94736842105263</v>
      </c>
      <c r="AT80" s="138">
        <f t="shared" si="162"/>
        <v>15</v>
      </c>
      <c r="AU80" s="185"/>
      <c r="AW80" s="68">
        <v>76</v>
      </c>
      <c r="AX80" s="131">
        <v>188</v>
      </c>
      <c r="AY80" s="138">
        <f t="shared" si="145"/>
        <v>48</v>
      </c>
      <c r="AZ80" s="281">
        <v>155</v>
      </c>
      <c r="BA80" s="138">
        <f t="shared" si="145"/>
        <v>54</v>
      </c>
      <c r="BB80" s="252">
        <v>158</v>
      </c>
      <c r="BC80" s="138">
        <f t="shared" si="145"/>
        <v>53</v>
      </c>
      <c r="BD80" s="252">
        <v>179</v>
      </c>
      <c r="BE80" s="185">
        <f t="shared" si="145"/>
        <v>11</v>
      </c>
      <c r="BF80" s="313">
        <v>181</v>
      </c>
      <c r="BG80" s="185">
        <f t="shared" si="146"/>
        <v>1</v>
      </c>
      <c r="BH80" s="380">
        <v>150</v>
      </c>
      <c r="BI80" s="138">
        <f t="shared" si="146"/>
        <v>6</v>
      </c>
      <c r="BJ80" s="217">
        <f t="shared" si="139"/>
        <v>168.5</v>
      </c>
      <c r="BK80" s="138">
        <f t="shared" si="146"/>
        <v>21</v>
      </c>
    </row>
    <row r="81" spans="1:63" x14ac:dyDescent="0.2">
      <c r="A81" s="64">
        <v>77</v>
      </c>
      <c r="B81" s="22" t="s">
        <v>197</v>
      </c>
      <c r="C81" s="464">
        <v>133</v>
      </c>
      <c r="D81" s="185">
        <f t="shared" si="140"/>
        <v>25</v>
      </c>
      <c r="E81" s="464">
        <v>128</v>
      </c>
      <c r="F81" s="138">
        <f t="shared" si="140"/>
        <v>20</v>
      </c>
      <c r="G81" s="131">
        <v>141</v>
      </c>
      <c r="H81" s="185">
        <f t="shared" si="140"/>
        <v>25</v>
      </c>
      <c r="I81" s="131">
        <v>118</v>
      </c>
      <c r="J81" s="185">
        <f t="shared" si="141"/>
        <v>40</v>
      </c>
      <c r="K81" s="351">
        <v>140</v>
      </c>
      <c r="L81" s="138">
        <f t="shared" si="141"/>
        <v>32</v>
      </c>
      <c r="M81" s="226">
        <v>140</v>
      </c>
      <c r="N81" s="138">
        <f t="shared" ref="N81" si="167">RANK(M81,M$5:M$164,0)</f>
        <v>32</v>
      </c>
      <c r="O81" s="223">
        <v>140</v>
      </c>
      <c r="P81" s="138">
        <f t="shared" si="141"/>
        <v>31</v>
      </c>
      <c r="Q81" s="68">
        <v>131</v>
      </c>
      <c r="R81" s="185">
        <f t="shared" si="143"/>
        <v>46</v>
      </c>
      <c r="S81" s="131">
        <v>133</v>
      </c>
      <c r="T81" s="138">
        <f t="shared" si="143"/>
        <v>50</v>
      </c>
      <c r="U81" s="131">
        <v>142</v>
      </c>
      <c r="V81" s="185">
        <f t="shared" ref="V81:AT81" si="168">RANK(U81,U$5:U$164,0)</f>
        <v>17</v>
      </c>
      <c r="W81" s="281">
        <v>120</v>
      </c>
      <c r="X81" s="138">
        <f t="shared" si="168"/>
        <v>32</v>
      </c>
      <c r="Y81" s="252">
        <v>119</v>
      </c>
      <c r="Z81" s="138">
        <f t="shared" si="168"/>
        <v>35</v>
      </c>
      <c r="AA81" s="252">
        <v>138</v>
      </c>
      <c r="AB81" s="185">
        <f t="shared" si="168"/>
        <v>37</v>
      </c>
      <c r="AC81" s="274">
        <v>131</v>
      </c>
      <c r="AD81" s="138">
        <f t="shared" si="168"/>
        <v>48</v>
      </c>
      <c r="AE81" s="68">
        <v>147</v>
      </c>
      <c r="AF81" s="185">
        <f t="shared" si="168"/>
        <v>54</v>
      </c>
      <c r="AG81" s="316">
        <v>148</v>
      </c>
      <c r="AH81" s="185">
        <f t="shared" si="168"/>
        <v>8</v>
      </c>
      <c r="AI81" s="131">
        <v>118</v>
      </c>
      <c r="AJ81" s="138">
        <f t="shared" si="168"/>
        <v>23</v>
      </c>
      <c r="AK81" s="213">
        <v>103</v>
      </c>
      <c r="AL81" s="382">
        <f t="shared" si="168"/>
        <v>54</v>
      </c>
      <c r="AM81" s="401">
        <v>146</v>
      </c>
      <c r="AN81" s="185">
        <f t="shared" si="168"/>
        <v>18</v>
      </c>
      <c r="AO81" s="380">
        <v>112</v>
      </c>
      <c r="AP81" s="382">
        <f t="shared" si="168"/>
        <v>14</v>
      </c>
      <c r="AQ81" s="333">
        <v>162</v>
      </c>
      <c r="AR81" s="185">
        <f t="shared" si="168"/>
        <v>20</v>
      </c>
      <c r="AS81" s="242">
        <f t="shared" si="137"/>
        <v>130.52631578947367</v>
      </c>
      <c r="AT81" s="138">
        <f t="shared" si="168"/>
        <v>29</v>
      </c>
      <c r="AU81" s="185"/>
      <c r="AW81" s="68">
        <v>77</v>
      </c>
      <c r="AX81" s="131">
        <v>188</v>
      </c>
      <c r="AY81" s="138">
        <f t="shared" si="145"/>
        <v>48</v>
      </c>
      <c r="AZ81" s="281">
        <v>156</v>
      </c>
      <c r="BA81" s="138">
        <f t="shared" si="145"/>
        <v>45</v>
      </c>
      <c r="BB81" s="252">
        <v>159</v>
      </c>
      <c r="BC81" s="138">
        <f t="shared" si="145"/>
        <v>38</v>
      </c>
      <c r="BD81" s="252">
        <v>179</v>
      </c>
      <c r="BE81" s="185">
        <f t="shared" si="145"/>
        <v>11</v>
      </c>
      <c r="BF81" s="312">
        <v>178</v>
      </c>
      <c r="BG81" s="185">
        <f t="shared" si="146"/>
        <v>24</v>
      </c>
      <c r="BH81" s="380">
        <v>149</v>
      </c>
      <c r="BI81" s="138">
        <f t="shared" si="146"/>
        <v>26</v>
      </c>
      <c r="BJ81" s="217">
        <f t="shared" si="139"/>
        <v>168.16666666666666</v>
      </c>
      <c r="BK81" s="138">
        <f t="shared" si="146"/>
        <v>29</v>
      </c>
    </row>
    <row r="82" spans="1:63" x14ac:dyDescent="0.2">
      <c r="A82" s="64">
        <v>78</v>
      </c>
      <c r="B82" s="22" t="s">
        <v>199</v>
      </c>
      <c r="C82" s="464">
        <v>131</v>
      </c>
      <c r="D82" s="185">
        <f t="shared" si="140"/>
        <v>39</v>
      </c>
      <c r="E82" s="464">
        <v>126</v>
      </c>
      <c r="F82" s="138">
        <f t="shared" si="140"/>
        <v>40</v>
      </c>
      <c r="G82" s="131">
        <v>140</v>
      </c>
      <c r="H82" s="185">
        <f t="shared" si="140"/>
        <v>37</v>
      </c>
      <c r="I82" s="131">
        <v>120</v>
      </c>
      <c r="J82" s="185">
        <f t="shared" si="141"/>
        <v>24</v>
      </c>
      <c r="K82" s="351">
        <v>139</v>
      </c>
      <c r="L82" s="138">
        <f t="shared" si="141"/>
        <v>46</v>
      </c>
      <c r="M82" s="226">
        <v>140</v>
      </c>
      <c r="N82" s="138">
        <f t="shared" ref="N82" si="169">RANK(M82,M$5:M$164,0)</f>
        <v>32</v>
      </c>
      <c r="O82" s="223">
        <v>142</v>
      </c>
      <c r="P82" s="138">
        <f t="shared" si="141"/>
        <v>11</v>
      </c>
      <c r="Q82" s="68">
        <v>132</v>
      </c>
      <c r="R82" s="185">
        <f t="shared" si="143"/>
        <v>30</v>
      </c>
      <c r="S82" s="131">
        <v>132</v>
      </c>
      <c r="T82" s="138">
        <f t="shared" si="143"/>
        <v>63</v>
      </c>
      <c r="U82" s="131">
        <v>142</v>
      </c>
      <c r="V82" s="185">
        <f t="shared" ref="V82:AT82" si="170">RANK(U82,U$5:U$164,0)</f>
        <v>17</v>
      </c>
      <c r="W82" s="281">
        <v>120</v>
      </c>
      <c r="X82" s="138">
        <f t="shared" si="170"/>
        <v>32</v>
      </c>
      <c r="Y82" s="252">
        <v>119</v>
      </c>
      <c r="Z82" s="138">
        <f t="shared" si="170"/>
        <v>35</v>
      </c>
      <c r="AA82" s="252">
        <v>138</v>
      </c>
      <c r="AB82" s="185">
        <f t="shared" si="170"/>
        <v>37</v>
      </c>
      <c r="AC82" s="274">
        <v>131</v>
      </c>
      <c r="AD82" s="138">
        <f t="shared" si="170"/>
        <v>48</v>
      </c>
      <c r="AE82" s="68">
        <v>150</v>
      </c>
      <c r="AF82" s="185">
        <f t="shared" si="170"/>
        <v>26</v>
      </c>
      <c r="AG82" s="316">
        <v>149</v>
      </c>
      <c r="AH82" s="185">
        <f t="shared" si="170"/>
        <v>2</v>
      </c>
      <c r="AI82" s="131">
        <v>116</v>
      </c>
      <c r="AJ82" s="138">
        <f t="shared" si="170"/>
        <v>46</v>
      </c>
      <c r="AK82" s="213">
        <v>100</v>
      </c>
      <c r="AL82" s="382">
        <f t="shared" si="170"/>
        <v>94</v>
      </c>
      <c r="AM82" s="401">
        <v>145</v>
      </c>
      <c r="AN82" s="185">
        <f t="shared" si="170"/>
        <v>33</v>
      </c>
      <c r="AO82" s="380">
        <v>112</v>
      </c>
      <c r="AP82" s="382">
        <f t="shared" si="170"/>
        <v>14</v>
      </c>
      <c r="AQ82" s="334">
        <v>162</v>
      </c>
      <c r="AR82" s="185">
        <f t="shared" si="170"/>
        <v>20</v>
      </c>
      <c r="AS82" s="242">
        <f t="shared" si="137"/>
        <v>130.26315789473685</v>
      </c>
      <c r="AT82" s="138">
        <f t="shared" si="170"/>
        <v>33</v>
      </c>
      <c r="AU82" s="185"/>
      <c r="AW82" s="68">
        <v>78</v>
      </c>
      <c r="AX82" s="131">
        <v>188</v>
      </c>
      <c r="AY82" s="138">
        <f t="shared" si="145"/>
        <v>48</v>
      </c>
      <c r="AZ82" s="281">
        <v>157</v>
      </c>
      <c r="BA82" s="138">
        <f t="shared" si="145"/>
        <v>33</v>
      </c>
      <c r="BB82" s="252">
        <v>161</v>
      </c>
      <c r="BC82" s="138">
        <f t="shared" si="145"/>
        <v>17</v>
      </c>
      <c r="BD82" s="252">
        <v>180</v>
      </c>
      <c r="BE82" s="185">
        <f t="shared" si="145"/>
        <v>4</v>
      </c>
      <c r="BF82" s="312">
        <v>181</v>
      </c>
      <c r="BG82" s="185">
        <f t="shared" si="146"/>
        <v>1</v>
      </c>
      <c r="BH82" s="380">
        <v>149</v>
      </c>
      <c r="BI82" s="138">
        <f t="shared" si="146"/>
        <v>26</v>
      </c>
      <c r="BJ82" s="217">
        <f t="shared" si="139"/>
        <v>169.33333333333334</v>
      </c>
      <c r="BK82" s="138">
        <f t="shared" si="146"/>
        <v>11</v>
      </c>
    </row>
    <row r="83" spans="1:63" x14ac:dyDescent="0.2">
      <c r="A83" s="64">
        <v>79</v>
      </c>
      <c r="B83" s="22" t="s">
        <v>201</v>
      </c>
      <c r="C83" s="464">
        <v>135</v>
      </c>
      <c r="D83" s="185">
        <f t="shared" si="140"/>
        <v>16</v>
      </c>
      <c r="E83" s="464">
        <v>126</v>
      </c>
      <c r="F83" s="138">
        <f t="shared" si="140"/>
        <v>40</v>
      </c>
      <c r="G83" s="131">
        <v>142</v>
      </c>
      <c r="H83" s="185">
        <f t="shared" si="140"/>
        <v>12</v>
      </c>
      <c r="I83" s="131">
        <v>110</v>
      </c>
      <c r="J83" s="185">
        <f t="shared" si="141"/>
        <v>151</v>
      </c>
      <c r="K83" s="351">
        <v>144</v>
      </c>
      <c r="L83" s="138">
        <f t="shared" si="141"/>
        <v>5</v>
      </c>
      <c r="M83" s="226">
        <v>141</v>
      </c>
      <c r="N83" s="138">
        <f t="shared" ref="N83" si="171">RANK(M83,M$5:M$164,0)</f>
        <v>17</v>
      </c>
      <c r="O83" s="223">
        <v>142</v>
      </c>
      <c r="P83" s="138">
        <f t="shared" si="141"/>
        <v>11</v>
      </c>
      <c r="Q83" s="68">
        <v>136</v>
      </c>
      <c r="R83" s="185">
        <f t="shared" si="143"/>
        <v>14</v>
      </c>
      <c r="S83" s="131">
        <v>140</v>
      </c>
      <c r="T83" s="138">
        <f t="shared" si="143"/>
        <v>17</v>
      </c>
      <c r="U83" s="131">
        <v>142</v>
      </c>
      <c r="V83" s="185">
        <f t="shared" ref="V83:AT84" si="172">RANK(U83,U$5:U$164,0)</f>
        <v>17</v>
      </c>
      <c r="W83" s="281">
        <v>124</v>
      </c>
      <c r="X83" s="138">
        <f t="shared" si="172"/>
        <v>9</v>
      </c>
      <c r="Y83" s="252">
        <v>120</v>
      </c>
      <c r="Z83" s="138">
        <f t="shared" si="172"/>
        <v>26</v>
      </c>
      <c r="AA83" s="252">
        <v>138</v>
      </c>
      <c r="AB83" s="185">
        <f t="shared" si="172"/>
        <v>37</v>
      </c>
      <c r="AC83" s="274">
        <v>135</v>
      </c>
      <c r="AD83" s="138">
        <f t="shared" si="172"/>
        <v>8</v>
      </c>
      <c r="AE83" s="68">
        <v>152</v>
      </c>
      <c r="AF83" s="185">
        <f t="shared" si="172"/>
        <v>5</v>
      </c>
      <c r="AG83" s="316">
        <v>148</v>
      </c>
      <c r="AH83" s="185">
        <f t="shared" si="172"/>
        <v>8</v>
      </c>
      <c r="AI83" s="131">
        <v>119</v>
      </c>
      <c r="AJ83" s="138">
        <f t="shared" si="172"/>
        <v>13</v>
      </c>
      <c r="AK83" s="213">
        <v>103</v>
      </c>
      <c r="AL83" s="382">
        <f t="shared" si="172"/>
        <v>54</v>
      </c>
      <c r="AM83" s="401">
        <v>147</v>
      </c>
      <c r="AN83" s="185">
        <f t="shared" si="172"/>
        <v>8</v>
      </c>
      <c r="AO83" s="380">
        <v>116</v>
      </c>
      <c r="AP83" s="382">
        <f t="shared" si="172"/>
        <v>2</v>
      </c>
      <c r="AQ83" s="334">
        <v>158</v>
      </c>
      <c r="AR83" s="185">
        <f t="shared" si="172"/>
        <v>29</v>
      </c>
      <c r="AS83" s="242">
        <f t="shared" si="137"/>
        <v>132.21052631578948</v>
      </c>
      <c r="AT83" s="138">
        <f t="shared" si="172"/>
        <v>13</v>
      </c>
      <c r="AU83" s="185"/>
      <c r="AW83" s="68">
        <v>79</v>
      </c>
      <c r="AX83" s="131">
        <v>182</v>
      </c>
      <c r="AY83" s="138">
        <f t="shared" si="145"/>
        <v>103</v>
      </c>
      <c r="AZ83" s="281">
        <v>159</v>
      </c>
      <c r="BA83" s="138">
        <f t="shared" si="145"/>
        <v>13</v>
      </c>
      <c r="BB83" s="252">
        <v>159</v>
      </c>
      <c r="BC83" s="138">
        <f t="shared" si="145"/>
        <v>38</v>
      </c>
      <c r="BD83" s="252">
        <v>179</v>
      </c>
      <c r="BE83" s="185">
        <f t="shared" si="145"/>
        <v>11</v>
      </c>
      <c r="BF83" s="312">
        <v>181</v>
      </c>
      <c r="BG83" s="185">
        <f t="shared" si="146"/>
        <v>1</v>
      </c>
      <c r="BH83" s="380">
        <v>150</v>
      </c>
      <c r="BI83" s="138">
        <f t="shared" si="146"/>
        <v>6</v>
      </c>
      <c r="BJ83" s="217">
        <f t="shared" si="139"/>
        <v>168.33333333333334</v>
      </c>
      <c r="BK83" s="138">
        <f t="shared" si="146"/>
        <v>25</v>
      </c>
    </row>
    <row r="84" spans="1:63" x14ac:dyDescent="0.2">
      <c r="A84" s="65">
        <v>80</v>
      </c>
      <c r="B84" s="90" t="s">
        <v>13</v>
      </c>
      <c r="C84" s="463">
        <v>129</v>
      </c>
      <c r="D84" s="186">
        <f t="shared" si="140"/>
        <v>46</v>
      </c>
      <c r="E84" s="463">
        <v>119</v>
      </c>
      <c r="F84" s="139">
        <f t="shared" si="140"/>
        <v>140</v>
      </c>
      <c r="G84" s="132">
        <v>135</v>
      </c>
      <c r="H84" s="186">
        <f t="shared" si="140"/>
        <v>130</v>
      </c>
      <c r="I84" s="132">
        <v>119</v>
      </c>
      <c r="J84" s="186">
        <f t="shared" si="141"/>
        <v>28</v>
      </c>
      <c r="K84" s="352">
        <v>129</v>
      </c>
      <c r="L84" s="139">
        <f t="shared" si="141"/>
        <v>155</v>
      </c>
      <c r="M84" s="227">
        <v>134</v>
      </c>
      <c r="N84" s="139">
        <f t="shared" ref="N84" si="173">RANK(M84,M$5:M$164,0)</f>
        <v>132</v>
      </c>
      <c r="O84" s="224">
        <v>132</v>
      </c>
      <c r="P84" s="139">
        <f t="shared" si="141"/>
        <v>152</v>
      </c>
      <c r="Q84" s="81">
        <v>124</v>
      </c>
      <c r="R84" s="186">
        <f t="shared" si="143"/>
        <v>158</v>
      </c>
      <c r="S84" s="132">
        <v>121</v>
      </c>
      <c r="T84" s="139">
        <f t="shared" si="143"/>
        <v>158</v>
      </c>
      <c r="U84" s="132">
        <v>131</v>
      </c>
      <c r="V84" s="186">
        <f t="shared" ref="V84:AF84" si="174">RANK(U84,U$5:U$164,0)</f>
        <v>147</v>
      </c>
      <c r="W84" s="282">
        <v>113</v>
      </c>
      <c r="X84" s="139">
        <f t="shared" si="174"/>
        <v>147</v>
      </c>
      <c r="Y84" s="253">
        <v>111</v>
      </c>
      <c r="Z84" s="139">
        <f t="shared" si="174"/>
        <v>132</v>
      </c>
      <c r="AA84" s="253">
        <v>135</v>
      </c>
      <c r="AB84" s="186">
        <f t="shared" si="174"/>
        <v>135</v>
      </c>
      <c r="AC84" s="275">
        <v>127</v>
      </c>
      <c r="AD84" s="139">
        <f t="shared" si="174"/>
        <v>134</v>
      </c>
      <c r="AE84" s="81">
        <v>145</v>
      </c>
      <c r="AF84" s="186">
        <f t="shared" si="174"/>
        <v>88</v>
      </c>
      <c r="AG84" s="317"/>
      <c r="AH84" s="186"/>
      <c r="AI84" s="132">
        <v>108</v>
      </c>
      <c r="AJ84" s="139">
        <f t="shared" si="172"/>
        <v>137</v>
      </c>
      <c r="AK84" s="245">
        <v>104</v>
      </c>
      <c r="AL84" s="384">
        <f t="shared" si="172"/>
        <v>41</v>
      </c>
      <c r="AM84" s="410">
        <v>149</v>
      </c>
      <c r="AN84" s="186">
        <f t="shared" si="172"/>
        <v>1</v>
      </c>
      <c r="AO84" s="383">
        <v>104</v>
      </c>
      <c r="AP84" s="384">
        <f t="shared" si="172"/>
        <v>105</v>
      </c>
      <c r="AQ84" s="434">
        <v>127</v>
      </c>
      <c r="AR84" s="186">
        <f t="shared" si="172"/>
        <v>153</v>
      </c>
      <c r="AS84" s="243">
        <f t="shared" si="137"/>
        <v>124.68421052631579</v>
      </c>
      <c r="AT84" s="139">
        <f t="shared" si="172"/>
        <v>136</v>
      </c>
      <c r="AU84" s="185"/>
      <c r="AW84" s="81">
        <v>80</v>
      </c>
      <c r="AX84" s="132">
        <v>183</v>
      </c>
      <c r="AY84" s="139">
        <f t="shared" si="145"/>
        <v>95</v>
      </c>
      <c r="AZ84" s="282">
        <v>149</v>
      </c>
      <c r="BA84" s="139">
        <f t="shared" si="145"/>
        <v>122</v>
      </c>
      <c r="BB84" s="253">
        <v>152</v>
      </c>
      <c r="BC84" s="139">
        <f t="shared" si="145"/>
        <v>148</v>
      </c>
      <c r="BD84" s="253">
        <v>174</v>
      </c>
      <c r="BE84" s="186">
        <f t="shared" si="145"/>
        <v>86</v>
      </c>
      <c r="BF84" s="314">
        <v>175</v>
      </c>
      <c r="BG84" s="186">
        <f t="shared" si="146"/>
        <v>111</v>
      </c>
      <c r="BH84" s="383">
        <v>144</v>
      </c>
      <c r="BI84" s="139">
        <f t="shared" si="146"/>
        <v>102</v>
      </c>
      <c r="BJ84" s="218">
        <f t="shared" si="139"/>
        <v>162.83333333333334</v>
      </c>
      <c r="BK84" s="139">
        <f t="shared" si="146"/>
        <v>142</v>
      </c>
    </row>
    <row r="85" spans="1:63" x14ac:dyDescent="0.2">
      <c r="A85" s="64">
        <v>81</v>
      </c>
      <c r="B85" s="26" t="s">
        <v>204</v>
      </c>
      <c r="C85" s="290">
        <v>129</v>
      </c>
      <c r="D85" s="184">
        <f t="shared" si="140"/>
        <v>46</v>
      </c>
      <c r="E85" s="290">
        <v>122</v>
      </c>
      <c r="F85" s="137">
        <f t="shared" si="140"/>
        <v>88</v>
      </c>
      <c r="G85" s="130">
        <v>139</v>
      </c>
      <c r="H85" s="184">
        <f t="shared" si="140"/>
        <v>51</v>
      </c>
      <c r="I85" s="130">
        <v>127</v>
      </c>
      <c r="J85" s="184">
        <f t="shared" si="141"/>
        <v>3</v>
      </c>
      <c r="K85" s="350">
        <v>130</v>
      </c>
      <c r="L85" s="137">
        <f t="shared" si="141"/>
        <v>154</v>
      </c>
      <c r="M85" s="225">
        <v>138</v>
      </c>
      <c r="N85" s="137">
        <f t="shared" ref="N85" si="175">RANK(M85,M$5:M$164,0)</f>
        <v>65</v>
      </c>
      <c r="O85" s="222">
        <v>138</v>
      </c>
      <c r="P85" s="137">
        <f t="shared" si="141"/>
        <v>55</v>
      </c>
      <c r="Q85" s="73">
        <v>131</v>
      </c>
      <c r="R85" s="184">
        <f t="shared" si="143"/>
        <v>46</v>
      </c>
      <c r="S85" s="130">
        <v>139</v>
      </c>
      <c r="T85" s="137">
        <f t="shared" si="143"/>
        <v>22</v>
      </c>
      <c r="U85" s="130">
        <v>137</v>
      </c>
      <c r="V85" s="184">
        <f t="shared" ref="V85:AT85" si="176">RANK(U85,U$5:U$164,0)</f>
        <v>54</v>
      </c>
      <c r="W85" s="280">
        <v>121</v>
      </c>
      <c r="X85" s="137">
        <f t="shared" si="176"/>
        <v>22</v>
      </c>
      <c r="Y85" s="258">
        <v>119</v>
      </c>
      <c r="Z85" s="137">
        <f t="shared" si="176"/>
        <v>35</v>
      </c>
      <c r="AA85" s="251">
        <v>137</v>
      </c>
      <c r="AB85" s="184">
        <f t="shared" si="176"/>
        <v>61</v>
      </c>
      <c r="AC85" s="273">
        <v>131</v>
      </c>
      <c r="AD85" s="137">
        <f t="shared" si="176"/>
        <v>48</v>
      </c>
      <c r="AE85" s="73">
        <v>145</v>
      </c>
      <c r="AF85" s="184">
        <f t="shared" si="176"/>
        <v>88</v>
      </c>
      <c r="AG85" s="315">
        <v>146</v>
      </c>
      <c r="AH85" s="184">
        <f t="shared" si="176"/>
        <v>41</v>
      </c>
      <c r="AI85" s="130">
        <v>116</v>
      </c>
      <c r="AJ85" s="137">
        <f t="shared" si="176"/>
        <v>46</v>
      </c>
      <c r="AK85" s="244">
        <v>105</v>
      </c>
      <c r="AL85" s="381">
        <f t="shared" si="176"/>
        <v>20</v>
      </c>
      <c r="AM85" s="400">
        <v>139</v>
      </c>
      <c r="AN85" s="184">
        <f t="shared" si="176"/>
        <v>87</v>
      </c>
      <c r="AO85" s="379">
        <v>101</v>
      </c>
      <c r="AP85" s="381">
        <f t="shared" si="176"/>
        <v>147</v>
      </c>
      <c r="AQ85" s="331">
        <v>154</v>
      </c>
      <c r="AR85" s="184">
        <f t="shared" si="176"/>
        <v>51</v>
      </c>
      <c r="AS85" s="241">
        <f t="shared" si="137"/>
        <v>128.63157894736841</v>
      </c>
      <c r="AT85" s="137">
        <f t="shared" si="176"/>
        <v>55</v>
      </c>
      <c r="AU85" s="185"/>
      <c r="AW85" s="68">
        <v>81</v>
      </c>
      <c r="AX85" s="130">
        <v>188</v>
      </c>
      <c r="AY85" s="137">
        <f t="shared" si="145"/>
        <v>48</v>
      </c>
      <c r="AZ85" s="280">
        <v>157</v>
      </c>
      <c r="BA85" s="137">
        <f t="shared" si="145"/>
        <v>33</v>
      </c>
      <c r="BB85" s="251">
        <v>156</v>
      </c>
      <c r="BC85" s="137">
        <f t="shared" si="145"/>
        <v>87</v>
      </c>
      <c r="BD85" s="251">
        <v>174</v>
      </c>
      <c r="BE85" s="184">
        <f t="shared" si="145"/>
        <v>86</v>
      </c>
      <c r="BF85" s="311">
        <v>178</v>
      </c>
      <c r="BG85" s="184">
        <f t="shared" si="146"/>
        <v>24</v>
      </c>
      <c r="BH85" s="379">
        <v>149</v>
      </c>
      <c r="BI85" s="137">
        <f t="shared" si="146"/>
        <v>26</v>
      </c>
      <c r="BJ85" s="216">
        <f t="shared" si="139"/>
        <v>167</v>
      </c>
      <c r="BK85" s="137">
        <f t="shared" si="146"/>
        <v>48</v>
      </c>
    </row>
    <row r="86" spans="1:63" x14ac:dyDescent="0.2">
      <c r="A86" s="64">
        <v>82</v>
      </c>
      <c r="B86" s="26" t="s">
        <v>207</v>
      </c>
      <c r="C86" s="290">
        <v>138</v>
      </c>
      <c r="D86" s="185">
        <f t="shared" si="140"/>
        <v>6</v>
      </c>
      <c r="E86" s="290">
        <v>125</v>
      </c>
      <c r="F86" s="138">
        <f t="shared" si="140"/>
        <v>52</v>
      </c>
      <c r="G86" s="131">
        <v>142</v>
      </c>
      <c r="H86" s="185">
        <f t="shared" si="140"/>
        <v>12</v>
      </c>
      <c r="I86" s="131">
        <v>115</v>
      </c>
      <c r="J86" s="185">
        <f t="shared" si="141"/>
        <v>87</v>
      </c>
      <c r="K86" s="351">
        <v>137</v>
      </c>
      <c r="L86" s="138">
        <f t="shared" si="141"/>
        <v>55</v>
      </c>
      <c r="M86" s="226">
        <v>141</v>
      </c>
      <c r="N86" s="138">
        <f t="shared" ref="N86" si="177">RANK(M86,M$5:M$164,0)</f>
        <v>17</v>
      </c>
      <c r="O86" s="223">
        <v>139</v>
      </c>
      <c r="P86" s="138">
        <f t="shared" si="141"/>
        <v>40</v>
      </c>
      <c r="Q86" s="68">
        <v>139</v>
      </c>
      <c r="R86" s="185">
        <f t="shared" si="143"/>
        <v>8</v>
      </c>
      <c r="S86" s="131">
        <v>146</v>
      </c>
      <c r="T86" s="138">
        <f t="shared" si="143"/>
        <v>7</v>
      </c>
      <c r="U86" s="131">
        <v>140</v>
      </c>
      <c r="V86" s="185">
        <f t="shared" ref="V86:AT86" si="178">RANK(U86,U$5:U$164,0)</f>
        <v>32</v>
      </c>
      <c r="W86" s="281">
        <v>124</v>
      </c>
      <c r="X86" s="138">
        <f t="shared" si="178"/>
        <v>9</v>
      </c>
      <c r="Y86" s="252">
        <v>126</v>
      </c>
      <c r="Z86" s="138">
        <f t="shared" si="178"/>
        <v>10</v>
      </c>
      <c r="AA86" s="252">
        <v>139</v>
      </c>
      <c r="AB86" s="185">
        <f t="shared" si="178"/>
        <v>35</v>
      </c>
      <c r="AC86" s="274">
        <v>132</v>
      </c>
      <c r="AD86" s="138">
        <f t="shared" si="178"/>
        <v>38</v>
      </c>
      <c r="AE86" s="68">
        <v>152</v>
      </c>
      <c r="AF86" s="185">
        <f t="shared" si="178"/>
        <v>5</v>
      </c>
      <c r="AG86" s="316">
        <v>146</v>
      </c>
      <c r="AH86" s="185">
        <f t="shared" si="178"/>
        <v>41</v>
      </c>
      <c r="AI86" s="131">
        <v>116</v>
      </c>
      <c r="AJ86" s="138">
        <f t="shared" si="178"/>
        <v>46</v>
      </c>
      <c r="AK86" s="213">
        <v>96</v>
      </c>
      <c r="AL86" s="382">
        <f t="shared" si="178"/>
        <v>142</v>
      </c>
      <c r="AM86" s="401">
        <v>144</v>
      </c>
      <c r="AN86" s="185">
        <f t="shared" si="178"/>
        <v>48</v>
      </c>
      <c r="AO86" s="380">
        <v>109</v>
      </c>
      <c r="AP86" s="382">
        <f t="shared" si="178"/>
        <v>33</v>
      </c>
      <c r="AQ86" s="332">
        <v>154</v>
      </c>
      <c r="AR86" s="185">
        <f t="shared" si="178"/>
        <v>51</v>
      </c>
      <c r="AS86" s="242">
        <f t="shared" si="137"/>
        <v>131.57894736842104</v>
      </c>
      <c r="AT86" s="138">
        <f t="shared" si="178"/>
        <v>18</v>
      </c>
      <c r="AU86" s="185"/>
      <c r="AW86" s="68">
        <v>82</v>
      </c>
      <c r="AX86" s="131">
        <v>189</v>
      </c>
      <c r="AY86" s="138">
        <f t="shared" si="145"/>
        <v>42</v>
      </c>
      <c r="AZ86" s="281">
        <v>160</v>
      </c>
      <c r="BA86" s="138">
        <f t="shared" si="145"/>
        <v>8</v>
      </c>
      <c r="BB86" s="252">
        <v>164</v>
      </c>
      <c r="BC86" s="138">
        <f t="shared" si="145"/>
        <v>7</v>
      </c>
      <c r="BD86" s="252">
        <v>179</v>
      </c>
      <c r="BE86" s="185">
        <f t="shared" si="145"/>
        <v>11</v>
      </c>
      <c r="BF86" s="312">
        <v>181</v>
      </c>
      <c r="BG86" s="185">
        <f t="shared" si="146"/>
        <v>1</v>
      </c>
      <c r="BH86" s="380">
        <v>149</v>
      </c>
      <c r="BI86" s="138">
        <f t="shared" si="146"/>
        <v>26</v>
      </c>
      <c r="BJ86" s="217">
        <f t="shared" si="139"/>
        <v>170.33333333333334</v>
      </c>
      <c r="BK86" s="138">
        <f t="shared" si="146"/>
        <v>5</v>
      </c>
    </row>
    <row r="87" spans="1:63" x14ac:dyDescent="0.2">
      <c r="A87" s="64">
        <v>83</v>
      </c>
      <c r="B87" s="26" t="s">
        <v>208</v>
      </c>
      <c r="C87" s="290">
        <v>139</v>
      </c>
      <c r="D87" s="185">
        <f t="shared" si="140"/>
        <v>1</v>
      </c>
      <c r="E87" s="290">
        <v>123</v>
      </c>
      <c r="F87" s="138">
        <f t="shared" si="140"/>
        <v>75</v>
      </c>
      <c r="G87" s="131">
        <v>137</v>
      </c>
      <c r="H87" s="185">
        <f t="shared" si="140"/>
        <v>103</v>
      </c>
      <c r="I87" s="131">
        <v>115</v>
      </c>
      <c r="J87" s="185">
        <f t="shared" si="141"/>
        <v>87</v>
      </c>
      <c r="K87" s="351">
        <v>136</v>
      </c>
      <c r="L87" s="138">
        <f t="shared" si="141"/>
        <v>75</v>
      </c>
      <c r="M87" s="226">
        <v>140</v>
      </c>
      <c r="N87" s="138">
        <f t="shared" ref="N87" si="179">RANK(M87,M$5:M$164,0)</f>
        <v>32</v>
      </c>
      <c r="O87" s="223">
        <v>137</v>
      </c>
      <c r="P87" s="138">
        <f t="shared" si="141"/>
        <v>76</v>
      </c>
      <c r="Q87" s="68">
        <v>131</v>
      </c>
      <c r="R87" s="185">
        <f t="shared" si="143"/>
        <v>46</v>
      </c>
      <c r="S87" s="131">
        <v>134</v>
      </c>
      <c r="T87" s="138">
        <f t="shared" si="143"/>
        <v>37</v>
      </c>
      <c r="U87" s="131">
        <v>137</v>
      </c>
      <c r="V87" s="185">
        <f t="shared" ref="V87:AT87" si="180">RANK(U87,U$5:U$164,0)</f>
        <v>54</v>
      </c>
      <c r="W87" s="281">
        <v>119</v>
      </c>
      <c r="X87" s="138">
        <f t="shared" si="180"/>
        <v>58</v>
      </c>
      <c r="Y87" s="252">
        <v>117</v>
      </c>
      <c r="Z87" s="138">
        <f t="shared" si="180"/>
        <v>52</v>
      </c>
      <c r="AA87" s="252">
        <v>137</v>
      </c>
      <c r="AB87" s="185">
        <f t="shared" si="180"/>
        <v>61</v>
      </c>
      <c r="AC87" s="274">
        <v>129</v>
      </c>
      <c r="AD87" s="138">
        <f t="shared" si="180"/>
        <v>89</v>
      </c>
      <c r="AE87" s="68">
        <v>139</v>
      </c>
      <c r="AF87" s="185">
        <f t="shared" si="180"/>
        <v>133</v>
      </c>
      <c r="AG87" s="316">
        <v>145</v>
      </c>
      <c r="AH87" s="185">
        <f t="shared" si="180"/>
        <v>66</v>
      </c>
      <c r="AI87" s="131">
        <v>112</v>
      </c>
      <c r="AJ87" s="138">
        <f t="shared" si="180"/>
        <v>63</v>
      </c>
      <c r="AK87" s="213">
        <v>96</v>
      </c>
      <c r="AL87" s="382">
        <f t="shared" si="180"/>
        <v>142</v>
      </c>
      <c r="AM87" s="401">
        <v>143</v>
      </c>
      <c r="AN87" s="185">
        <f t="shared" si="180"/>
        <v>57</v>
      </c>
      <c r="AO87" s="380">
        <v>107</v>
      </c>
      <c r="AP87" s="382">
        <f t="shared" si="180"/>
        <v>61</v>
      </c>
      <c r="AQ87" s="333">
        <v>158</v>
      </c>
      <c r="AR87" s="185">
        <f t="shared" si="180"/>
        <v>29</v>
      </c>
      <c r="AS87" s="242">
        <f t="shared" si="137"/>
        <v>127.78947368421052</v>
      </c>
      <c r="AT87" s="138">
        <f t="shared" si="180"/>
        <v>70</v>
      </c>
      <c r="AU87" s="185"/>
      <c r="AW87" s="68">
        <v>83</v>
      </c>
      <c r="AX87" s="131">
        <v>191</v>
      </c>
      <c r="AY87" s="138">
        <f t="shared" si="145"/>
        <v>9</v>
      </c>
      <c r="AZ87" s="281">
        <v>155</v>
      </c>
      <c r="BA87" s="138">
        <f t="shared" si="145"/>
        <v>54</v>
      </c>
      <c r="BB87" s="252">
        <v>160</v>
      </c>
      <c r="BC87" s="138">
        <f t="shared" si="145"/>
        <v>28</v>
      </c>
      <c r="BD87" s="252">
        <v>175</v>
      </c>
      <c r="BE87" s="185">
        <f t="shared" si="145"/>
        <v>70</v>
      </c>
      <c r="BF87" s="312">
        <v>175</v>
      </c>
      <c r="BG87" s="185">
        <f t="shared" si="146"/>
        <v>111</v>
      </c>
      <c r="BH87" s="380">
        <v>144</v>
      </c>
      <c r="BI87" s="138">
        <f t="shared" si="146"/>
        <v>102</v>
      </c>
      <c r="BJ87" s="217">
        <f t="shared" si="139"/>
        <v>166.66666666666666</v>
      </c>
      <c r="BK87" s="138">
        <f t="shared" si="146"/>
        <v>55</v>
      </c>
    </row>
    <row r="88" spans="1:63" x14ac:dyDescent="0.2">
      <c r="A88" s="64">
        <v>84</v>
      </c>
      <c r="B88" s="26" t="s">
        <v>209</v>
      </c>
      <c r="C88" s="290">
        <v>129</v>
      </c>
      <c r="D88" s="185">
        <f t="shared" si="140"/>
        <v>46</v>
      </c>
      <c r="E88" s="290">
        <v>123</v>
      </c>
      <c r="F88" s="138">
        <f t="shared" si="140"/>
        <v>75</v>
      </c>
      <c r="G88" s="131">
        <v>135</v>
      </c>
      <c r="H88" s="185">
        <f t="shared" si="140"/>
        <v>130</v>
      </c>
      <c r="I88" s="131">
        <v>115</v>
      </c>
      <c r="J88" s="185">
        <f t="shared" si="141"/>
        <v>87</v>
      </c>
      <c r="K88" s="351">
        <v>132</v>
      </c>
      <c r="L88" s="138">
        <f t="shared" si="141"/>
        <v>127</v>
      </c>
      <c r="M88" s="226">
        <v>136</v>
      </c>
      <c r="N88" s="138">
        <f t="shared" ref="N88" si="181">RANK(M88,M$5:M$164,0)</f>
        <v>103</v>
      </c>
      <c r="O88" s="223">
        <v>136</v>
      </c>
      <c r="P88" s="138">
        <f t="shared" si="141"/>
        <v>89</v>
      </c>
      <c r="Q88" s="68">
        <v>127</v>
      </c>
      <c r="R88" s="185">
        <f t="shared" si="143"/>
        <v>104</v>
      </c>
      <c r="S88" s="131">
        <v>131</v>
      </c>
      <c r="T88" s="138">
        <f t="shared" si="143"/>
        <v>76</v>
      </c>
      <c r="U88" s="131">
        <v>134</v>
      </c>
      <c r="V88" s="185">
        <f t="shared" ref="V88:AT88" si="182">RANK(U88,U$5:U$164,0)</f>
        <v>102</v>
      </c>
      <c r="W88" s="281">
        <v>119</v>
      </c>
      <c r="X88" s="138">
        <f t="shared" si="182"/>
        <v>58</v>
      </c>
      <c r="Y88" s="252">
        <v>114</v>
      </c>
      <c r="Z88" s="138">
        <f t="shared" si="182"/>
        <v>96</v>
      </c>
      <c r="AA88" s="252">
        <v>136</v>
      </c>
      <c r="AB88" s="185">
        <f t="shared" si="182"/>
        <v>107</v>
      </c>
      <c r="AC88" s="274">
        <v>129</v>
      </c>
      <c r="AD88" s="138">
        <f t="shared" si="182"/>
        <v>89</v>
      </c>
      <c r="AE88" s="68">
        <v>139</v>
      </c>
      <c r="AF88" s="185">
        <f t="shared" si="182"/>
        <v>133</v>
      </c>
      <c r="AG88" s="316">
        <v>144</v>
      </c>
      <c r="AH88" s="185">
        <f t="shared" si="182"/>
        <v>72</v>
      </c>
      <c r="AI88" s="131">
        <v>109</v>
      </c>
      <c r="AJ88" s="138">
        <f t="shared" si="182"/>
        <v>120</v>
      </c>
      <c r="AK88" s="213">
        <v>95</v>
      </c>
      <c r="AL88" s="382">
        <f t="shared" si="182"/>
        <v>152</v>
      </c>
      <c r="AM88" s="401">
        <v>138</v>
      </c>
      <c r="AN88" s="185">
        <f t="shared" si="182"/>
        <v>102</v>
      </c>
      <c r="AO88" s="380">
        <v>108</v>
      </c>
      <c r="AP88" s="382">
        <f t="shared" si="182"/>
        <v>42</v>
      </c>
      <c r="AQ88" s="333">
        <v>156</v>
      </c>
      <c r="AR88" s="185">
        <f t="shared" si="182"/>
        <v>43</v>
      </c>
      <c r="AS88" s="242">
        <f t="shared" si="137"/>
        <v>125.52631578947368</v>
      </c>
      <c r="AT88" s="138">
        <f t="shared" si="182"/>
        <v>116</v>
      </c>
      <c r="AU88" s="185"/>
      <c r="AW88" s="68">
        <v>84</v>
      </c>
      <c r="AX88" s="131">
        <v>190</v>
      </c>
      <c r="AY88" s="138">
        <f t="shared" si="145"/>
        <v>21</v>
      </c>
      <c r="AZ88" s="281">
        <v>154</v>
      </c>
      <c r="BA88" s="138">
        <f t="shared" si="145"/>
        <v>86</v>
      </c>
      <c r="BB88" s="252">
        <v>159</v>
      </c>
      <c r="BC88" s="138">
        <f t="shared" si="145"/>
        <v>38</v>
      </c>
      <c r="BD88" s="252">
        <v>172</v>
      </c>
      <c r="BE88" s="185">
        <f t="shared" si="145"/>
        <v>98</v>
      </c>
      <c r="BF88" s="312">
        <v>181</v>
      </c>
      <c r="BG88" s="185">
        <f t="shared" si="146"/>
        <v>1</v>
      </c>
      <c r="BH88" s="380">
        <v>146</v>
      </c>
      <c r="BI88" s="138">
        <f t="shared" si="146"/>
        <v>76</v>
      </c>
      <c r="BJ88" s="217">
        <f t="shared" si="139"/>
        <v>167</v>
      </c>
      <c r="BK88" s="138">
        <f t="shared" si="146"/>
        <v>48</v>
      </c>
    </row>
    <row r="89" spans="1:63" x14ac:dyDescent="0.2">
      <c r="A89" s="64">
        <v>85</v>
      </c>
      <c r="B89" s="24" t="s">
        <v>210</v>
      </c>
      <c r="C89" s="467">
        <v>127</v>
      </c>
      <c r="D89" s="185">
        <f t="shared" si="140"/>
        <v>103</v>
      </c>
      <c r="E89" s="467">
        <v>122</v>
      </c>
      <c r="F89" s="138">
        <f t="shared" si="140"/>
        <v>88</v>
      </c>
      <c r="G89" s="131">
        <v>136</v>
      </c>
      <c r="H89" s="185">
        <f t="shared" si="140"/>
        <v>118</v>
      </c>
      <c r="I89" s="131">
        <v>117</v>
      </c>
      <c r="J89" s="185">
        <f t="shared" si="141"/>
        <v>54</v>
      </c>
      <c r="K89" s="351">
        <v>132</v>
      </c>
      <c r="L89" s="138">
        <f t="shared" si="141"/>
        <v>127</v>
      </c>
      <c r="M89" s="226">
        <v>140</v>
      </c>
      <c r="N89" s="138">
        <f t="shared" ref="N89" si="183">RANK(M89,M$5:M$164,0)</f>
        <v>32</v>
      </c>
      <c r="O89" s="223">
        <v>138</v>
      </c>
      <c r="P89" s="138">
        <f t="shared" si="141"/>
        <v>55</v>
      </c>
      <c r="Q89" s="68">
        <v>128</v>
      </c>
      <c r="R89" s="185">
        <f t="shared" si="143"/>
        <v>88</v>
      </c>
      <c r="S89" s="131">
        <v>133</v>
      </c>
      <c r="T89" s="138">
        <f t="shared" si="143"/>
        <v>50</v>
      </c>
      <c r="U89" s="131">
        <v>137</v>
      </c>
      <c r="V89" s="185">
        <f t="shared" ref="V89:AT89" si="184">RANK(U89,U$5:U$164,0)</f>
        <v>54</v>
      </c>
      <c r="W89" s="281">
        <v>118</v>
      </c>
      <c r="X89" s="138">
        <f t="shared" si="184"/>
        <v>94</v>
      </c>
      <c r="Y89" s="252">
        <v>115</v>
      </c>
      <c r="Z89" s="138">
        <f t="shared" si="184"/>
        <v>77</v>
      </c>
      <c r="AA89" s="252">
        <v>137</v>
      </c>
      <c r="AB89" s="185">
        <f t="shared" si="184"/>
        <v>61</v>
      </c>
      <c r="AC89" s="274">
        <v>131</v>
      </c>
      <c r="AD89" s="138">
        <f t="shared" si="184"/>
        <v>48</v>
      </c>
      <c r="AE89" s="68">
        <v>139</v>
      </c>
      <c r="AF89" s="185">
        <f t="shared" si="184"/>
        <v>133</v>
      </c>
      <c r="AG89" s="316">
        <v>146</v>
      </c>
      <c r="AH89" s="185">
        <f t="shared" si="184"/>
        <v>41</v>
      </c>
      <c r="AI89" s="131">
        <v>112</v>
      </c>
      <c r="AJ89" s="138">
        <f t="shared" si="184"/>
        <v>63</v>
      </c>
      <c r="AK89" s="213">
        <v>96</v>
      </c>
      <c r="AL89" s="382">
        <f t="shared" si="184"/>
        <v>142</v>
      </c>
      <c r="AM89" s="401">
        <v>147</v>
      </c>
      <c r="AN89" s="185">
        <f t="shared" si="184"/>
        <v>8</v>
      </c>
      <c r="AO89" s="380">
        <v>107</v>
      </c>
      <c r="AP89" s="382">
        <f t="shared" si="184"/>
        <v>61</v>
      </c>
      <c r="AQ89" s="333">
        <v>170</v>
      </c>
      <c r="AR89" s="185">
        <f t="shared" si="184"/>
        <v>1</v>
      </c>
      <c r="AS89" s="242">
        <f t="shared" si="137"/>
        <v>126.94736842105263</v>
      </c>
      <c r="AT89" s="138">
        <f t="shared" si="184"/>
        <v>87</v>
      </c>
      <c r="AU89" s="185"/>
      <c r="AW89" s="68">
        <v>85</v>
      </c>
      <c r="AX89" s="131">
        <v>188</v>
      </c>
      <c r="AY89" s="138">
        <f t="shared" si="145"/>
        <v>48</v>
      </c>
      <c r="AZ89" s="281">
        <v>151</v>
      </c>
      <c r="BA89" s="138">
        <f t="shared" si="145"/>
        <v>109</v>
      </c>
      <c r="BB89" s="252">
        <v>158</v>
      </c>
      <c r="BC89" s="138">
        <f t="shared" si="145"/>
        <v>53</v>
      </c>
      <c r="BD89" s="252">
        <v>175</v>
      </c>
      <c r="BE89" s="185">
        <f t="shared" si="145"/>
        <v>70</v>
      </c>
      <c r="BF89" s="312">
        <v>181</v>
      </c>
      <c r="BG89" s="185">
        <f t="shared" si="146"/>
        <v>1</v>
      </c>
      <c r="BH89" s="380">
        <v>145</v>
      </c>
      <c r="BI89" s="138">
        <f t="shared" si="146"/>
        <v>91</v>
      </c>
      <c r="BJ89" s="217">
        <f t="shared" si="139"/>
        <v>166.33333333333334</v>
      </c>
      <c r="BK89" s="138">
        <f t="shared" si="146"/>
        <v>63</v>
      </c>
    </row>
    <row r="90" spans="1:63" x14ac:dyDescent="0.2">
      <c r="A90" s="64">
        <v>86</v>
      </c>
      <c r="B90" s="24" t="s">
        <v>213</v>
      </c>
      <c r="C90" s="467">
        <v>139</v>
      </c>
      <c r="D90" s="185">
        <f t="shared" si="140"/>
        <v>1</v>
      </c>
      <c r="E90" s="467">
        <v>128</v>
      </c>
      <c r="F90" s="138">
        <f t="shared" si="140"/>
        <v>20</v>
      </c>
      <c r="G90" s="131">
        <v>141</v>
      </c>
      <c r="H90" s="185">
        <f t="shared" si="140"/>
        <v>25</v>
      </c>
      <c r="I90" s="131">
        <v>125</v>
      </c>
      <c r="J90" s="185">
        <f t="shared" si="141"/>
        <v>9</v>
      </c>
      <c r="K90" s="351">
        <v>133</v>
      </c>
      <c r="L90" s="138">
        <f t="shared" si="141"/>
        <v>118</v>
      </c>
      <c r="M90" s="226">
        <v>141</v>
      </c>
      <c r="N90" s="138">
        <f t="shared" ref="N90" si="185">RANK(M90,M$5:M$164,0)</f>
        <v>17</v>
      </c>
      <c r="O90" s="223">
        <v>141</v>
      </c>
      <c r="P90" s="138">
        <f t="shared" si="141"/>
        <v>24</v>
      </c>
      <c r="Q90" s="68">
        <v>135</v>
      </c>
      <c r="R90" s="185">
        <f t="shared" si="143"/>
        <v>21</v>
      </c>
      <c r="S90" s="131">
        <v>135</v>
      </c>
      <c r="T90" s="138">
        <f t="shared" si="143"/>
        <v>33</v>
      </c>
      <c r="U90" s="131">
        <v>143</v>
      </c>
      <c r="V90" s="185">
        <f t="shared" ref="V90:AT90" si="186">RANK(U90,U$5:U$164,0)</f>
        <v>6</v>
      </c>
      <c r="W90" s="281">
        <v>121</v>
      </c>
      <c r="X90" s="138">
        <f t="shared" si="186"/>
        <v>22</v>
      </c>
      <c r="Y90" s="252">
        <v>131</v>
      </c>
      <c r="Z90" s="138">
        <f t="shared" si="186"/>
        <v>1</v>
      </c>
      <c r="AA90" s="252">
        <v>142</v>
      </c>
      <c r="AB90" s="185">
        <f t="shared" si="186"/>
        <v>6</v>
      </c>
      <c r="AC90" s="274">
        <v>134</v>
      </c>
      <c r="AD90" s="138">
        <f t="shared" si="186"/>
        <v>14</v>
      </c>
      <c r="AE90" s="68">
        <v>152</v>
      </c>
      <c r="AF90" s="185">
        <f t="shared" si="186"/>
        <v>5</v>
      </c>
      <c r="AG90" s="316">
        <v>147</v>
      </c>
      <c r="AH90" s="185">
        <f t="shared" si="186"/>
        <v>20</v>
      </c>
      <c r="AI90" s="131">
        <v>118</v>
      </c>
      <c r="AJ90" s="138">
        <f t="shared" si="186"/>
        <v>23</v>
      </c>
      <c r="AK90" s="213">
        <v>102</v>
      </c>
      <c r="AL90" s="382">
        <f t="shared" si="186"/>
        <v>65</v>
      </c>
      <c r="AM90" s="401">
        <v>147</v>
      </c>
      <c r="AN90" s="185">
        <f t="shared" si="186"/>
        <v>8</v>
      </c>
      <c r="AO90" s="380">
        <v>108</v>
      </c>
      <c r="AP90" s="382">
        <f t="shared" si="186"/>
        <v>42</v>
      </c>
      <c r="AQ90" s="333">
        <v>170</v>
      </c>
      <c r="AR90" s="185">
        <f t="shared" si="186"/>
        <v>1</v>
      </c>
      <c r="AS90" s="242">
        <f t="shared" si="137"/>
        <v>132.42105263157896</v>
      </c>
      <c r="AT90" s="138">
        <f t="shared" si="186"/>
        <v>12</v>
      </c>
      <c r="AU90" s="185"/>
      <c r="AW90" s="68">
        <v>86</v>
      </c>
      <c r="AX90" s="131">
        <v>188</v>
      </c>
      <c r="AY90" s="138">
        <f t="shared" si="145"/>
        <v>48</v>
      </c>
      <c r="AZ90" s="281">
        <v>159</v>
      </c>
      <c r="BA90" s="138">
        <f t="shared" si="145"/>
        <v>13</v>
      </c>
      <c r="BB90" s="252">
        <v>163</v>
      </c>
      <c r="BC90" s="138">
        <f t="shared" si="145"/>
        <v>9</v>
      </c>
      <c r="BD90" s="252">
        <v>180</v>
      </c>
      <c r="BE90" s="185">
        <f t="shared" si="145"/>
        <v>4</v>
      </c>
      <c r="BF90" s="313">
        <v>178</v>
      </c>
      <c r="BG90" s="185">
        <f t="shared" si="146"/>
        <v>24</v>
      </c>
      <c r="BH90" s="380">
        <v>147</v>
      </c>
      <c r="BI90" s="138">
        <f t="shared" si="146"/>
        <v>57</v>
      </c>
      <c r="BJ90" s="217">
        <f t="shared" si="139"/>
        <v>169.16666666666666</v>
      </c>
      <c r="BK90" s="138">
        <f t="shared" si="146"/>
        <v>13</v>
      </c>
    </row>
    <row r="91" spans="1:63" x14ac:dyDescent="0.2">
      <c r="A91" s="64">
        <v>87</v>
      </c>
      <c r="B91" s="24" t="s">
        <v>215</v>
      </c>
      <c r="C91" s="467">
        <v>137</v>
      </c>
      <c r="D91" s="185">
        <f t="shared" si="140"/>
        <v>11</v>
      </c>
      <c r="E91" s="467">
        <v>129</v>
      </c>
      <c r="F91" s="138">
        <f t="shared" si="140"/>
        <v>11</v>
      </c>
      <c r="G91" s="131">
        <v>142</v>
      </c>
      <c r="H91" s="185">
        <f t="shared" si="140"/>
        <v>12</v>
      </c>
      <c r="I91" s="131">
        <v>124</v>
      </c>
      <c r="J91" s="185">
        <f t="shared" si="141"/>
        <v>12</v>
      </c>
      <c r="K91" s="351">
        <v>132</v>
      </c>
      <c r="L91" s="138">
        <f t="shared" si="141"/>
        <v>127</v>
      </c>
      <c r="M91" s="226">
        <v>142</v>
      </c>
      <c r="N91" s="138">
        <f t="shared" ref="N91" si="187">RANK(M91,M$5:M$164,0)</f>
        <v>10</v>
      </c>
      <c r="O91" s="223">
        <v>143</v>
      </c>
      <c r="P91" s="138">
        <f t="shared" si="141"/>
        <v>6</v>
      </c>
      <c r="Q91" s="68">
        <v>141</v>
      </c>
      <c r="R91" s="185">
        <f t="shared" si="143"/>
        <v>6</v>
      </c>
      <c r="S91" s="131">
        <v>148</v>
      </c>
      <c r="T91" s="138">
        <f t="shared" si="143"/>
        <v>3</v>
      </c>
      <c r="U91" s="131">
        <v>143</v>
      </c>
      <c r="V91" s="185">
        <f t="shared" ref="V91:AT94" si="188">RANK(U91,U$5:U$164,0)</f>
        <v>6</v>
      </c>
      <c r="W91" s="281">
        <v>124</v>
      </c>
      <c r="X91" s="138">
        <f t="shared" si="188"/>
        <v>9</v>
      </c>
      <c r="Y91" s="252">
        <v>125</v>
      </c>
      <c r="Z91" s="138">
        <f t="shared" si="188"/>
        <v>12</v>
      </c>
      <c r="AA91" s="252">
        <v>142</v>
      </c>
      <c r="AB91" s="185">
        <f t="shared" si="188"/>
        <v>6</v>
      </c>
      <c r="AC91" s="274">
        <v>135</v>
      </c>
      <c r="AD91" s="138">
        <f t="shared" si="188"/>
        <v>8</v>
      </c>
      <c r="AE91" s="68">
        <v>152</v>
      </c>
      <c r="AF91" s="185">
        <f t="shared" si="188"/>
        <v>5</v>
      </c>
      <c r="AG91" s="316">
        <v>147</v>
      </c>
      <c r="AH91" s="185">
        <f t="shared" si="188"/>
        <v>20</v>
      </c>
      <c r="AI91" s="131">
        <v>123</v>
      </c>
      <c r="AJ91" s="138">
        <f t="shared" si="188"/>
        <v>7</v>
      </c>
      <c r="AK91" s="213">
        <v>100</v>
      </c>
      <c r="AL91" s="382">
        <f t="shared" si="188"/>
        <v>94</v>
      </c>
      <c r="AM91" s="401">
        <v>147</v>
      </c>
      <c r="AN91" s="185">
        <f t="shared" si="188"/>
        <v>8</v>
      </c>
      <c r="AO91" s="380">
        <v>115</v>
      </c>
      <c r="AP91" s="382">
        <f t="shared" si="188"/>
        <v>5</v>
      </c>
      <c r="AQ91" s="333">
        <v>158</v>
      </c>
      <c r="AR91" s="185">
        <f t="shared" si="188"/>
        <v>29</v>
      </c>
      <c r="AS91" s="242">
        <f t="shared" si="137"/>
        <v>133.89473684210526</v>
      </c>
      <c r="AT91" s="138">
        <f t="shared" si="188"/>
        <v>7</v>
      </c>
      <c r="AU91" s="185"/>
      <c r="AW91" s="68">
        <v>87</v>
      </c>
      <c r="AX91" s="131">
        <v>182</v>
      </c>
      <c r="AY91" s="138">
        <f t="shared" si="145"/>
        <v>103</v>
      </c>
      <c r="AZ91" s="281">
        <v>160</v>
      </c>
      <c r="BA91" s="138">
        <f t="shared" si="145"/>
        <v>8</v>
      </c>
      <c r="BB91" s="252">
        <v>163</v>
      </c>
      <c r="BC91" s="138">
        <f t="shared" si="145"/>
        <v>9</v>
      </c>
      <c r="BD91" s="252">
        <v>176</v>
      </c>
      <c r="BE91" s="185">
        <f t="shared" si="145"/>
        <v>44</v>
      </c>
      <c r="BF91" s="312">
        <v>181</v>
      </c>
      <c r="BG91" s="185">
        <f t="shared" si="146"/>
        <v>1</v>
      </c>
      <c r="BH91" s="380">
        <v>149</v>
      </c>
      <c r="BI91" s="138">
        <f t="shared" si="146"/>
        <v>26</v>
      </c>
      <c r="BJ91" s="217">
        <f t="shared" si="139"/>
        <v>168.5</v>
      </c>
      <c r="BK91" s="138">
        <f t="shared" si="146"/>
        <v>21</v>
      </c>
    </row>
    <row r="92" spans="1:63" x14ac:dyDescent="0.2">
      <c r="A92" s="64">
        <v>88</v>
      </c>
      <c r="B92" s="24" t="s">
        <v>217</v>
      </c>
      <c r="C92" s="467">
        <v>128</v>
      </c>
      <c r="D92" s="185">
        <f t="shared" si="140"/>
        <v>62</v>
      </c>
      <c r="E92" s="467">
        <v>120</v>
      </c>
      <c r="F92" s="138">
        <f t="shared" si="140"/>
        <v>125</v>
      </c>
      <c r="G92" s="131">
        <v>139</v>
      </c>
      <c r="H92" s="185">
        <f t="shared" si="140"/>
        <v>51</v>
      </c>
      <c r="I92" s="131">
        <v>112</v>
      </c>
      <c r="J92" s="185">
        <f t="shared" si="141"/>
        <v>137</v>
      </c>
      <c r="K92" s="351">
        <v>145</v>
      </c>
      <c r="L92" s="138">
        <f t="shared" si="141"/>
        <v>4</v>
      </c>
      <c r="M92" s="226">
        <v>136</v>
      </c>
      <c r="N92" s="138">
        <f t="shared" ref="N92" si="189">RANK(M92,M$5:M$164,0)</f>
        <v>103</v>
      </c>
      <c r="O92" s="223">
        <v>137</v>
      </c>
      <c r="P92" s="138">
        <f t="shared" si="141"/>
        <v>76</v>
      </c>
      <c r="Q92" s="68">
        <v>127</v>
      </c>
      <c r="R92" s="185">
        <f t="shared" si="143"/>
        <v>104</v>
      </c>
      <c r="S92" s="131">
        <v>129</v>
      </c>
      <c r="T92" s="138">
        <f t="shared" si="143"/>
        <v>103</v>
      </c>
      <c r="U92" s="131">
        <v>137</v>
      </c>
      <c r="V92" s="185">
        <f t="shared" ref="V92:AF92" si="190">RANK(U92,U$5:U$164,0)</f>
        <v>54</v>
      </c>
      <c r="W92" s="281">
        <v>118</v>
      </c>
      <c r="X92" s="138">
        <f t="shared" si="190"/>
        <v>94</v>
      </c>
      <c r="Y92" s="252">
        <v>108</v>
      </c>
      <c r="Z92" s="138">
        <f t="shared" si="190"/>
        <v>157</v>
      </c>
      <c r="AA92" s="252">
        <v>137</v>
      </c>
      <c r="AB92" s="185">
        <f t="shared" si="190"/>
        <v>61</v>
      </c>
      <c r="AC92" s="274">
        <v>126</v>
      </c>
      <c r="AD92" s="138">
        <f t="shared" si="190"/>
        <v>146</v>
      </c>
      <c r="AE92" s="68">
        <v>139</v>
      </c>
      <c r="AF92" s="185">
        <f t="shared" si="190"/>
        <v>133</v>
      </c>
      <c r="AG92" s="316"/>
      <c r="AH92" s="185"/>
      <c r="AI92" s="131">
        <v>115</v>
      </c>
      <c r="AJ92" s="138">
        <f t="shared" si="188"/>
        <v>56</v>
      </c>
      <c r="AK92" s="213">
        <v>102</v>
      </c>
      <c r="AL92" s="382">
        <f t="shared" si="188"/>
        <v>65</v>
      </c>
      <c r="AM92" s="401">
        <v>145</v>
      </c>
      <c r="AN92" s="185">
        <f t="shared" si="188"/>
        <v>33</v>
      </c>
      <c r="AO92" s="380">
        <v>102</v>
      </c>
      <c r="AP92" s="382">
        <f t="shared" si="188"/>
        <v>130</v>
      </c>
      <c r="AQ92" s="334">
        <v>129</v>
      </c>
      <c r="AR92" s="185">
        <f t="shared" si="188"/>
        <v>152</v>
      </c>
      <c r="AS92" s="242">
        <f t="shared" si="137"/>
        <v>126.42105263157895</v>
      </c>
      <c r="AT92" s="138">
        <f t="shared" si="188"/>
        <v>101</v>
      </c>
      <c r="AU92" s="185"/>
      <c r="AW92" s="68">
        <v>88</v>
      </c>
      <c r="AX92" s="131">
        <v>187</v>
      </c>
      <c r="AY92" s="138">
        <f t="shared" si="145"/>
        <v>70</v>
      </c>
      <c r="AZ92" s="281">
        <v>149</v>
      </c>
      <c r="BA92" s="138">
        <f t="shared" si="145"/>
        <v>122</v>
      </c>
      <c r="BB92" s="252">
        <v>150</v>
      </c>
      <c r="BC92" s="138">
        <f t="shared" si="145"/>
        <v>155</v>
      </c>
      <c r="BD92" s="252">
        <v>172</v>
      </c>
      <c r="BE92" s="185">
        <f t="shared" si="145"/>
        <v>98</v>
      </c>
      <c r="BF92" s="312">
        <v>178</v>
      </c>
      <c r="BG92" s="185">
        <f t="shared" si="146"/>
        <v>24</v>
      </c>
      <c r="BH92" s="380">
        <v>142</v>
      </c>
      <c r="BI92" s="138">
        <f t="shared" si="146"/>
        <v>143</v>
      </c>
      <c r="BJ92" s="217">
        <f t="shared" si="139"/>
        <v>163</v>
      </c>
      <c r="BK92" s="138">
        <f t="shared" si="146"/>
        <v>139</v>
      </c>
    </row>
    <row r="93" spans="1:63" x14ac:dyDescent="0.2">
      <c r="A93" s="64">
        <v>89</v>
      </c>
      <c r="B93" s="24" t="s">
        <v>217</v>
      </c>
      <c r="C93" s="467">
        <v>128</v>
      </c>
      <c r="D93" s="185">
        <f t="shared" si="140"/>
        <v>62</v>
      </c>
      <c r="E93" s="467">
        <v>121</v>
      </c>
      <c r="F93" s="138">
        <f t="shared" si="140"/>
        <v>109</v>
      </c>
      <c r="G93" s="131">
        <v>140</v>
      </c>
      <c r="H93" s="185">
        <f t="shared" si="140"/>
        <v>37</v>
      </c>
      <c r="I93" s="131">
        <v>117</v>
      </c>
      <c r="J93" s="185">
        <f t="shared" si="141"/>
        <v>54</v>
      </c>
      <c r="K93" s="351">
        <v>137</v>
      </c>
      <c r="L93" s="138">
        <f t="shared" si="141"/>
        <v>55</v>
      </c>
      <c r="M93" s="226">
        <v>137</v>
      </c>
      <c r="N93" s="138">
        <f t="shared" ref="N93" si="191">RANK(M93,M$5:M$164,0)</f>
        <v>87</v>
      </c>
      <c r="O93" s="223">
        <v>136</v>
      </c>
      <c r="P93" s="138">
        <f t="shared" si="141"/>
        <v>89</v>
      </c>
      <c r="Q93" s="68">
        <v>128</v>
      </c>
      <c r="R93" s="185">
        <f t="shared" si="143"/>
        <v>88</v>
      </c>
      <c r="S93" s="131">
        <v>129</v>
      </c>
      <c r="T93" s="138">
        <f t="shared" si="143"/>
        <v>103</v>
      </c>
      <c r="U93" s="131">
        <v>137</v>
      </c>
      <c r="V93" s="185">
        <f t="shared" ref="V93:AF93" si="192">RANK(U93,U$5:U$164,0)</f>
        <v>54</v>
      </c>
      <c r="W93" s="281">
        <v>118</v>
      </c>
      <c r="X93" s="138">
        <f t="shared" si="192"/>
        <v>94</v>
      </c>
      <c r="Y93" s="252">
        <v>111</v>
      </c>
      <c r="Z93" s="138">
        <f t="shared" si="192"/>
        <v>132</v>
      </c>
      <c r="AA93" s="252">
        <v>137</v>
      </c>
      <c r="AB93" s="185">
        <f t="shared" si="192"/>
        <v>61</v>
      </c>
      <c r="AC93" s="274">
        <v>126</v>
      </c>
      <c r="AD93" s="138">
        <f t="shared" si="192"/>
        <v>146</v>
      </c>
      <c r="AE93" s="68">
        <v>149</v>
      </c>
      <c r="AF93" s="185">
        <f t="shared" si="192"/>
        <v>37</v>
      </c>
      <c r="AG93" s="316"/>
      <c r="AH93" s="185"/>
      <c r="AI93" s="131">
        <v>109</v>
      </c>
      <c r="AJ93" s="138">
        <f t="shared" si="188"/>
        <v>120</v>
      </c>
      <c r="AK93" s="213">
        <v>104</v>
      </c>
      <c r="AL93" s="382">
        <f t="shared" si="188"/>
        <v>41</v>
      </c>
      <c r="AM93" s="401">
        <v>146</v>
      </c>
      <c r="AN93" s="185">
        <f t="shared" si="188"/>
        <v>18</v>
      </c>
      <c r="AO93" s="380">
        <v>105</v>
      </c>
      <c r="AP93" s="382">
        <f t="shared" si="188"/>
        <v>90</v>
      </c>
      <c r="AQ93" s="334">
        <v>136</v>
      </c>
      <c r="AR93" s="185">
        <f t="shared" si="188"/>
        <v>119</v>
      </c>
      <c r="AS93" s="242">
        <f t="shared" si="137"/>
        <v>127.10526315789474</v>
      </c>
      <c r="AT93" s="138">
        <f t="shared" si="188"/>
        <v>81</v>
      </c>
      <c r="AU93" s="185"/>
      <c r="AW93" s="68">
        <v>89</v>
      </c>
      <c r="AX93" s="131">
        <v>186</v>
      </c>
      <c r="AY93" s="138">
        <f t="shared" si="145"/>
        <v>79</v>
      </c>
      <c r="AZ93" s="281">
        <v>154</v>
      </c>
      <c r="BA93" s="138">
        <f t="shared" si="145"/>
        <v>86</v>
      </c>
      <c r="BB93" s="252">
        <v>153</v>
      </c>
      <c r="BC93" s="138">
        <f t="shared" si="145"/>
        <v>142</v>
      </c>
      <c r="BD93" s="252">
        <v>175</v>
      </c>
      <c r="BE93" s="185">
        <f t="shared" si="145"/>
        <v>70</v>
      </c>
      <c r="BF93" s="312">
        <v>178</v>
      </c>
      <c r="BG93" s="185">
        <f t="shared" si="146"/>
        <v>24</v>
      </c>
      <c r="BH93" s="380">
        <v>142</v>
      </c>
      <c r="BI93" s="138">
        <f t="shared" si="146"/>
        <v>143</v>
      </c>
      <c r="BJ93" s="217">
        <f t="shared" si="139"/>
        <v>164.66666666666666</v>
      </c>
      <c r="BK93" s="138">
        <f t="shared" si="146"/>
        <v>96</v>
      </c>
    </row>
    <row r="94" spans="1:63" x14ac:dyDescent="0.2">
      <c r="A94" s="64">
        <v>90</v>
      </c>
      <c r="B94" s="24" t="s">
        <v>220</v>
      </c>
      <c r="C94" s="467">
        <v>128</v>
      </c>
      <c r="D94" s="186">
        <f t="shared" si="140"/>
        <v>62</v>
      </c>
      <c r="E94" s="467">
        <v>122</v>
      </c>
      <c r="F94" s="139">
        <f t="shared" si="140"/>
        <v>88</v>
      </c>
      <c r="G94" s="132">
        <v>141</v>
      </c>
      <c r="H94" s="186">
        <f t="shared" si="140"/>
        <v>25</v>
      </c>
      <c r="I94" s="132">
        <v>124</v>
      </c>
      <c r="J94" s="186">
        <f t="shared" si="141"/>
        <v>12</v>
      </c>
      <c r="K94" s="352">
        <v>142</v>
      </c>
      <c r="L94" s="139">
        <f t="shared" si="141"/>
        <v>12</v>
      </c>
      <c r="M94" s="227">
        <v>138</v>
      </c>
      <c r="N94" s="139">
        <f t="shared" ref="N94" si="193">RANK(M94,M$5:M$164,0)</f>
        <v>65</v>
      </c>
      <c r="O94" s="224">
        <v>136</v>
      </c>
      <c r="P94" s="139">
        <f t="shared" si="141"/>
        <v>89</v>
      </c>
      <c r="Q94" s="81">
        <v>131</v>
      </c>
      <c r="R94" s="186">
        <f t="shared" si="143"/>
        <v>46</v>
      </c>
      <c r="S94" s="132">
        <v>129</v>
      </c>
      <c r="T94" s="139">
        <f t="shared" si="143"/>
        <v>103</v>
      </c>
      <c r="U94" s="132">
        <v>136</v>
      </c>
      <c r="V94" s="186">
        <f t="shared" ref="V94:AF94" si="194">RANK(U94,U$5:U$164,0)</f>
        <v>94</v>
      </c>
      <c r="W94" s="282">
        <v>119</v>
      </c>
      <c r="X94" s="139">
        <f t="shared" si="194"/>
        <v>58</v>
      </c>
      <c r="Y94" s="253">
        <v>116</v>
      </c>
      <c r="Z94" s="139">
        <f t="shared" si="194"/>
        <v>61</v>
      </c>
      <c r="AA94" s="253">
        <v>135</v>
      </c>
      <c r="AB94" s="186">
        <f t="shared" si="194"/>
        <v>135</v>
      </c>
      <c r="AC94" s="275">
        <v>129</v>
      </c>
      <c r="AD94" s="139">
        <f t="shared" si="194"/>
        <v>89</v>
      </c>
      <c r="AE94" s="81">
        <v>141</v>
      </c>
      <c r="AF94" s="186">
        <f t="shared" si="194"/>
        <v>118</v>
      </c>
      <c r="AG94" s="317"/>
      <c r="AH94" s="186"/>
      <c r="AI94" s="132">
        <v>109</v>
      </c>
      <c r="AJ94" s="139">
        <f t="shared" si="188"/>
        <v>120</v>
      </c>
      <c r="AK94" s="245">
        <v>105</v>
      </c>
      <c r="AL94" s="384">
        <f t="shared" si="188"/>
        <v>20</v>
      </c>
      <c r="AM94" s="410">
        <v>145</v>
      </c>
      <c r="AN94" s="186">
        <f t="shared" si="188"/>
        <v>33</v>
      </c>
      <c r="AO94" s="383">
        <v>111</v>
      </c>
      <c r="AP94" s="384">
        <f t="shared" si="188"/>
        <v>26</v>
      </c>
      <c r="AQ94" s="434">
        <v>137</v>
      </c>
      <c r="AR94" s="186">
        <f t="shared" si="188"/>
        <v>111</v>
      </c>
      <c r="AS94" s="243">
        <f t="shared" si="137"/>
        <v>128.26315789473685</v>
      </c>
      <c r="AT94" s="139">
        <f t="shared" si="188"/>
        <v>62</v>
      </c>
      <c r="AU94" s="185"/>
      <c r="AW94" s="68">
        <v>90</v>
      </c>
      <c r="AX94" s="132">
        <v>188</v>
      </c>
      <c r="AY94" s="139">
        <f t="shared" si="145"/>
        <v>48</v>
      </c>
      <c r="AZ94" s="282">
        <v>159</v>
      </c>
      <c r="BA94" s="139">
        <f t="shared" si="145"/>
        <v>13</v>
      </c>
      <c r="BB94" s="253">
        <v>158</v>
      </c>
      <c r="BC94" s="139">
        <f t="shared" si="145"/>
        <v>53</v>
      </c>
      <c r="BD94" s="253">
        <v>176</v>
      </c>
      <c r="BE94" s="186">
        <f t="shared" si="145"/>
        <v>44</v>
      </c>
      <c r="BF94" s="314">
        <v>178</v>
      </c>
      <c r="BG94" s="186">
        <f t="shared" si="146"/>
        <v>24</v>
      </c>
      <c r="BH94" s="383">
        <v>150</v>
      </c>
      <c r="BI94" s="139">
        <f t="shared" si="146"/>
        <v>6</v>
      </c>
      <c r="BJ94" s="218">
        <f t="shared" si="139"/>
        <v>168.16666666666666</v>
      </c>
      <c r="BK94" s="139">
        <f t="shared" si="146"/>
        <v>29</v>
      </c>
    </row>
    <row r="95" spans="1:63" x14ac:dyDescent="0.2">
      <c r="A95" s="74">
        <v>91</v>
      </c>
      <c r="B95" s="104" t="s">
        <v>222</v>
      </c>
      <c r="C95" s="468">
        <v>136</v>
      </c>
      <c r="D95" s="184">
        <f t="shared" si="140"/>
        <v>12</v>
      </c>
      <c r="E95" s="468">
        <v>128</v>
      </c>
      <c r="F95" s="137">
        <f t="shared" si="140"/>
        <v>20</v>
      </c>
      <c r="G95" s="130">
        <v>143</v>
      </c>
      <c r="H95" s="184">
        <f t="shared" si="140"/>
        <v>3</v>
      </c>
      <c r="I95" s="130">
        <v>119</v>
      </c>
      <c r="J95" s="184">
        <f t="shared" si="141"/>
        <v>28</v>
      </c>
      <c r="K95" s="350">
        <v>136</v>
      </c>
      <c r="L95" s="137">
        <f t="shared" si="141"/>
        <v>75</v>
      </c>
      <c r="M95" s="225">
        <v>141</v>
      </c>
      <c r="N95" s="137">
        <f t="shared" ref="N95" si="195">RANK(M95,M$5:M$164,0)</f>
        <v>17</v>
      </c>
      <c r="O95" s="222">
        <v>142</v>
      </c>
      <c r="P95" s="137">
        <f t="shared" si="141"/>
        <v>11</v>
      </c>
      <c r="Q95" s="73">
        <v>139</v>
      </c>
      <c r="R95" s="184">
        <f t="shared" si="143"/>
        <v>8</v>
      </c>
      <c r="S95" s="130">
        <v>142</v>
      </c>
      <c r="T95" s="137">
        <f t="shared" si="143"/>
        <v>13</v>
      </c>
      <c r="U95" s="130">
        <v>142</v>
      </c>
      <c r="V95" s="184">
        <f t="shared" ref="V95:AT95" si="196">RANK(U95,U$5:U$164,0)</f>
        <v>17</v>
      </c>
      <c r="W95" s="280">
        <v>124</v>
      </c>
      <c r="X95" s="137">
        <f t="shared" si="196"/>
        <v>9</v>
      </c>
      <c r="Y95" s="258">
        <v>125</v>
      </c>
      <c r="Z95" s="137">
        <f t="shared" si="196"/>
        <v>12</v>
      </c>
      <c r="AA95" s="251">
        <v>140</v>
      </c>
      <c r="AB95" s="184">
        <f t="shared" si="196"/>
        <v>26</v>
      </c>
      <c r="AC95" s="273">
        <v>134</v>
      </c>
      <c r="AD95" s="137">
        <f t="shared" si="196"/>
        <v>14</v>
      </c>
      <c r="AE95" s="73">
        <v>150</v>
      </c>
      <c r="AF95" s="184">
        <f t="shared" si="196"/>
        <v>26</v>
      </c>
      <c r="AG95" s="315">
        <v>148</v>
      </c>
      <c r="AH95" s="184">
        <f t="shared" si="196"/>
        <v>8</v>
      </c>
      <c r="AI95" s="130">
        <v>123</v>
      </c>
      <c r="AJ95" s="137">
        <f t="shared" si="196"/>
        <v>7</v>
      </c>
      <c r="AK95" s="244">
        <v>94</v>
      </c>
      <c r="AL95" s="381">
        <f t="shared" si="196"/>
        <v>154</v>
      </c>
      <c r="AM95" s="400">
        <v>145</v>
      </c>
      <c r="AN95" s="184">
        <f t="shared" si="196"/>
        <v>33</v>
      </c>
      <c r="AO95" s="379">
        <v>109</v>
      </c>
      <c r="AP95" s="381">
        <f t="shared" si="196"/>
        <v>33</v>
      </c>
      <c r="AQ95" s="331">
        <v>138</v>
      </c>
      <c r="AR95" s="184">
        <f t="shared" si="196"/>
        <v>104</v>
      </c>
      <c r="AS95" s="241">
        <f t="shared" si="137"/>
        <v>132.21052631578948</v>
      </c>
      <c r="AT95" s="137">
        <f t="shared" si="196"/>
        <v>13</v>
      </c>
      <c r="AU95" s="185"/>
      <c r="AW95" s="73">
        <v>91</v>
      </c>
      <c r="AX95" s="130">
        <v>191</v>
      </c>
      <c r="AY95" s="137">
        <f t="shared" si="145"/>
        <v>9</v>
      </c>
      <c r="AZ95" s="280">
        <v>157</v>
      </c>
      <c r="BA95" s="137">
        <f t="shared" si="145"/>
        <v>33</v>
      </c>
      <c r="BB95" s="251">
        <v>162</v>
      </c>
      <c r="BC95" s="137">
        <f t="shared" si="145"/>
        <v>12</v>
      </c>
      <c r="BD95" s="251">
        <v>173</v>
      </c>
      <c r="BE95" s="184">
        <f t="shared" si="145"/>
        <v>91</v>
      </c>
      <c r="BF95" s="311">
        <v>178</v>
      </c>
      <c r="BG95" s="184">
        <f t="shared" si="146"/>
        <v>24</v>
      </c>
      <c r="BH95" s="379">
        <v>148</v>
      </c>
      <c r="BI95" s="137">
        <f t="shared" si="146"/>
        <v>47</v>
      </c>
      <c r="BJ95" s="216">
        <f t="shared" si="139"/>
        <v>168.16666666666666</v>
      </c>
      <c r="BK95" s="137">
        <f t="shared" si="146"/>
        <v>29</v>
      </c>
    </row>
    <row r="96" spans="1:63" x14ac:dyDescent="0.2">
      <c r="A96" s="64">
        <v>92</v>
      </c>
      <c r="B96" s="24" t="s">
        <v>224</v>
      </c>
      <c r="C96" s="467">
        <v>128</v>
      </c>
      <c r="D96" s="185">
        <f t="shared" si="140"/>
        <v>62</v>
      </c>
      <c r="E96" s="467">
        <v>124</v>
      </c>
      <c r="F96" s="138">
        <f t="shared" si="140"/>
        <v>63</v>
      </c>
      <c r="G96" s="131">
        <v>139</v>
      </c>
      <c r="H96" s="185">
        <f t="shared" si="140"/>
        <v>51</v>
      </c>
      <c r="I96" s="131">
        <v>126</v>
      </c>
      <c r="J96" s="185">
        <f t="shared" si="141"/>
        <v>5</v>
      </c>
      <c r="K96" s="351">
        <v>136</v>
      </c>
      <c r="L96" s="138">
        <f t="shared" si="141"/>
        <v>75</v>
      </c>
      <c r="M96" s="226">
        <v>139</v>
      </c>
      <c r="N96" s="138">
        <f t="shared" ref="N96" si="197">RANK(M96,M$5:M$164,0)</f>
        <v>45</v>
      </c>
      <c r="O96" s="223">
        <v>138</v>
      </c>
      <c r="P96" s="138">
        <f t="shared" si="141"/>
        <v>55</v>
      </c>
      <c r="Q96" s="68">
        <v>131</v>
      </c>
      <c r="R96" s="185">
        <f t="shared" si="143"/>
        <v>46</v>
      </c>
      <c r="S96" s="131">
        <v>133</v>
      </c>
      <c r="T96" s="138">
        <f t="shared" si="143"/>
        <v>50</v>
      </c>
      <c r="U96" s="131">
        <v>137</v>
      </c>
      <c r="V96" s="185">
        <f t="shared" ref="V96:AT96" si="198">RANK(U96,U$5:U$164,0)</f>
        <v>54</v>
      </c>
      <c r="W96" s="281">
        <v>118</v>
      </c>
      <c r="X96" s="138">
        <f t="shared" si="198"/>
        <v>94</v>
      </c>
      <c r="Y96" s="252">
        <v>118</v>
      </c>
      <c r="Z96" s="138">
        <f t="shared" si="198"/>
        <v>45</v>
      </c>
      <c r="AA96" s="252">
        <v>137</v>
      </c>
      <c r="AB96" s="185">
        <f t="shared" si="198"/>
        <v>61</v>
      </c>
      <c r="AC96" s="274">
        <v>132</v>
      </c>
      <c r="AD96" s="138">
        <f t="shared" si="198"/>
        <v>38</v>
      </c>
      <c r="AE96" s="68">
        <v>149</v>
      </c>
      <c r="AF96" s="185">
        <f t="shared" si="198"/>
        <v>37</v>
      </c>
      <c r="AG96" s="316">
        <v>146</v>
      </c>
      <c r="AH96" s="185">
        <f t="shared" si="198"/>
        <v>41</v>
      </c>
      <c r="AI96" s="131">
        <v>116</v>
      </c>
      <c r="AJ96" s="138">
        <f t="shared" si="198"/>
        <v>46</v>
      </c>
      <c r="AK96" s="213">
        <v>104</v>
      </c>
      <c r="AL96" s="382">
        <f t="shared" si="198"/>
        <v>41</v>
      </c>
      <c r="AM96" s="401">
        <v>144</v>
      </c>
      <c r="AN96" s="185">
        <f t="shared" si="198"/>
        <v>48</v>
      </c>
      <c r="AO96" s="380">
        <v>108</v>
      </c>
      <c r="AP96" s="382">
        <f t="shared" si="198"/>
        <v>42</v>
      </c>
      <c r="AQ96" s="332">
        <v>170</v>
      </c>
      <c r="AR96" s="185">
        <f t="shared" si="198"/>
        <v>1</v>
      </c>
      <c r="AS96" s="242">
        <f t="shared" si="137"/>
        <v>129.31578947368422</v>
      </c>
      <c r="AT96" s="138">
        <f t="shared" si="198"/>
        <v>47</v>
      </c>
      <c r="AU96" s="185"/>
      <c r="AW96" s="68">
        <v>92</v>
      </c>
      <c r="AX96" s="131">
        <v>189</v>
      </c>
      <c r="AY96" s="138">
        <f t="shared" si="145"/>
        <v>42</v>
      </c>
      <c r="AZ96" s="281">
        <v>148</v>
      </c>
      <c r="BA96" s="138">
        <f t="shared" si="145"/>
        <v>130</v>
      </c>
      <c r="BB96" s="252">
        <v>161</v>
      </c>
      <c r="BC96" s="138">
        <f t="shared" si="145"/>
        <v>17</v>
      </c>
      <c r="BD96" s="252">
        <v>171</v>
      </c>
      <c r="BE96" s="185">
        <f t="shared" si="145"/>
        <v>121</v>
      </c>
      <c r="BF96" s="312">
        <v>178</v>
      </c>
      <c r="BG96" s="185">
        <f t="shared" si="146"/>
        <v>24</v>
      </c>
      <c r="BH96" s="380">
        <v>147</v>
      </c>
      <c r="BI96" s="138">
        <f t="shared" si="146"/>
        <v>57</v>
      </c>
      <c r="BJ96" s="217">
        <f t="shared" si="139"/>
        <v>165.66666666666666</v>
      </c>
      <c r="BK96" s="138">
        <f t="shared" si="146"/>
        <v>72</v>
      </c>
    </row>
    <row r="97" spans="1:63" x14ac:dyDescent="0.2">
      <c r="A97" s="64">
        <v>93</v>
      </c>
      <c r="B97" s="24" t="s">
        <v>227</v>
      </c>
      <c r="C97" s="467">
        <v>138</v>
      </c>
      <c r="D97" s="185">
        <f t="shared" si="140"/>
        <v>6</v>
      </c>
      <c r="E97" s="467">
        <v>129</v>
      </c>
      <c r="F97" s="138">
        <f t="shared" si="140"/>
        <v>11</v>
      </c>
      <c r="G97" s="131">
        <v>144</v>
      </c>
      <c r="H97" s="185">
        <f t="shared" si="140"/>
        <v>2</v>
      </c>
      <c r="I97" s="131">
        <v>114</v>
      </c>
      <c r="J97" s="185">
        <f t="shared" si="141"/>
        <v>104</v>
      </c>
      <c r="K97" s="351">
        <v>132</v>
      </c>
      <c r="L97" s="138">
        <f t="shared" si="141"/>
        <v>127</v>
      </c>
      <c r="M97" s="226">
        <v>144</v>
      </c>
      <c r="N97" s="138">
        <f t="shared" ref="N97" si="199">RANK(M97,M$5:M$164,0)</f>
        <v>3</v>
      </c>
      <c r="O97" s="223">
        <v>145</v>
      </c>
      <c r="P97" s="138">
        <f t="shared" si="141"/>
        <v>2</v>
      </c>
      <c r="Q97" s="68">
        <v>142</v>
      </c>
      <c r="R97" s="185">
        <f t="shared" si="143"/>
        <v>4</v>
      </c>
      <c r="S97" s="131">
        <v>148</v>
      </c>
      <c r="T97" s="138">
        <f t="shared" si="143"/>
        <v>3</v>
      </c>
      <c r="U97" s="131">
        <v>146</v>
      </c>
      <c r="V97" s="185">
        <f t="shared" ref="V97:AT101" si="200">RANK(U97,U$5:U$164,0)</f>
        <v>3</v>
      </c>
      <c r="W97" s="281">
        <v>129</v>
      </c>
      <c r="X97" s="138">
        <f t="shared" si="200"/>
        <v>2</v>
      </c>
      <c r="Y97" s="252">
        <v>129</v>
      </c>
      <c r="Z97" s="138">
        <f t="shared" si="200"/>
        <v>5</v>
      </c>
      <c r="AA97" s="252">
        <v>144</v>
      </c>
      <c r="AB97" s="185">
        <f t="shared" si="200"/>
        <v>3</v>
      </c>
      <c r="AC97" s="274">
        <v>138</v>
      </c>
      <c r="AD97" s="138">
        <f t="shared" si="200"/>
        <v>1</v>
      </c>
      <c r="AE97" s="68">
        <v>152</v>
      </c>
      <c r="AF97" s="185">
        <f t="shared" si="200"/>
        <v>5</v>
      </c>
      <c r="AG97" s="316">
        <v>148</v>
      </c>
      <c r="AH97" s="185">
        <f t="shared" si="200"/>
        <v>8</v>
      </c>
      <c r="AI97" s="131">
        <v>128</v>
      </c>
      <c r="AJ97" s="138">
        <f t="shared" si="200"/>
        <v>3</v>
      </c>
      <c r="AK97" s="213">
        <v>105</v>
      </c>
      <c r="AL97" s="382">
        <f t="shared" si="200"/>
        <v>20</v>
      </c>
      <c r="AM97" s="401">
        <v>148</v>
      </c>
      <c r="AN97" s="185">
        <f t="shared" si="200"/>
        <v>2</v>
      </c>
      <c r="AO97" s="380">
        <v>111</v>
      </c>
      <c r="AP97" s="382">
        <f t="shared" si="200"/>
        <v>26</v>
      </c>
      <c r="AQ97" s="333">
        <v>160</v>
      </c>
      <c r="AR97" s="185">
        <f t="shared" si="200"/>
        <v>26</v>
      </c>
      <c r="AS97" s="242">
        <f t="shared" si="137"/>
        <v>135.05263157894737</v>
      </c>
      <c r="AT97" s="138">
        <f t="shared" si="200"/>
        <v>4</v>
      </c>
      <c r="AU97" s="185"/>
      <c r="AW97" s="68">
        <v>93</v>
      </c>
      <c r="AX97" s="131">
        <v>188</v>
      </c>
      <c r="AY97" s="138">
        <f t="shared" si="145"/>
        <v>48</v>
      </c>
      <c r="AZ97" s="281">
        <v>161</v>
      </c>
      <c r="BA97" s="138">
        <f t="shared" si="145"/>
        <v>4</v>
      </c>
      <c r="BB97" s="252">
        <v>164</v>
      </c>
      <c r="BC97" s="138">
        <f t="shared" si="145"/>
        <v>7</v>
      </c>
      <c r="BD97" s="252">
        <v>177</v>
      </c>
      <c r="BE97" s="185">
        <f t="shared" si="145"/>
        <v>30</v>
      </c>
      <c r="BF97" s="312">
        <v>178</v>
      </c>
      <c r="BG97" s="185">
        <f t="shared" si="146"/>
        <v>24</v>
      </c>
      <c r="BH97" s="380">
        <v>149</v>
      </c>
      <c r="BI97" s="138">
        <f t="shared" si="146"/>
        <v>26</v>
      </c>
      <c r="BJ97" s="217">
        <f t="shared" si="139"/>
        <v>169.5</v>
      </c>
      <c r="BK97" s="138">
        <f t="shared" si="146"/>
        <v>8</v>
      </c>
    </row>
    <row r="98" spans="1:63" x14ac:dyDescent="0.2">
      <c r="A98" s="64">
        <v>94</v>
      </c>
      <c r="B98" s="24" t="s">
        <v>229</v>
      </c>
      <c r="C98" s="467">
        <v>128</v>
      </c>
      <c r="D98" s="185">
        <f t="shared" si="140"/>
        <v>62</v>
      </c>
      <c r="E98" s="467">
        <v>121</v>
      </c>
      <c r="F98" s="138">
        <f t="shared" si="140"/>
        <v>109</v>
      </c>
      <c r="G98" s="131">
        <v>139</v>
      </c>
      <c r="H98" s="185">
        <f t="shared" si="140"/>
        <v>51</v>
      </c>
      <c r="I98" s="131">
        <v>113</v>
      </c>
      <c r="J98" s="185">
        <f t="shared" si="141"/>
        <v>126</v>
      </c>
      <c r="K98" s="351">
        <v>146</v>
      </c>
      <c r="L98" s="138">
        <f t="shared" si="141"/>
        <v>1</v>
      </c>
      <c r="M98" s="226">
        <v>138</v>
      </c>
      <c r="N98" s="138">
        <f t="shared" ref="N98" si="201">RANK(M98,M$5:M$164,0)</f>
        <v>65</v>
      </c>
      <c r="O98" s="223">
        <v>137</v>
      </c>
      <c r="P98" s="138">
        <f t="shared" si="141"/>
        <v>76</v>
      </c>
      <c r="Q98" s="68">
        <v>127</v>
      </c>
      <c r="R98" s="185">
        <f t="shared" si="143"/>
        <v>104</v>
      </c>
      <c r="S98" s="131">
        <v>129</v>
      </c>
      <c r="T98" s="138">
        <f t="shared" si="143"/>
        <v>103</v>
      </c>
      <c r="U98" s="131">
        <v>137</v>
      </c>
      <c r="V98" s="185">
        <f t="shared" ref="V98:AF98" si="202">RANK(U98,U$5:U$164,0)</f>
        <v>54</v>
      </c>
      <c r="W98" s="281">
        <v>116</v>
      </c>
      <c r="X98" s="138">
        <f t="shared" si="202"/>
        <v>124</v>
      </c>
      <c r="Y98" s="252">
        <v>112</v>
      </c>
      <c r="Z98" s="138">
        <f t="shared" si="202"/>
        <v>120</v>
      </c>
      <c r="AA98" s="252">
        <v>137</v>
      </c>
      <c r="AB98" s="185">
        <f t="shared" si="202"/>
        <v>61</v>
      </c>
      <c r="AC98" s="274">
        <v>131</v>
      </c>
      <c r="AD98" s="138">
        <f t="shared" si="202"/>
        <v>48</v>
      </c>
      <c r="AE98" s="68">
        <v>149</v>
      </c>
      <c r="AF98" s="185">
        <f t="shared" si="202"/>
        <v>37</v>
      </c>
      <c r="AG98" s="316"/>
      <c r="AH98" s="185"/>
      <c r="AI98" s="131">
        <v>111</v>
      </c>
      <c r="AJ98" s="138">
        <f t="shared" si="200"/>
        <v>75</v>
      </c>
      <c r="AK98" s="213">
        <v>105</v>
      </c>
      <c r="AL98" s="382">
        <f t="shared" si="200"/>
        <v>20</v>
      </c>
      <c r="AM98" s="401">
        <v>145</v>
      </c>
      <c r="AN98" s="185">
        <f t="shared" si="200"/>
        <v>33</v>
      </c>
      <c r="AO98" s="380">
        <v>102</v>
      </c>
      <c r="AP98" s="382">
        <f t="shared" si="200"/>
        <v>130</v>
      </c>
      <c r="AQ98" s="333">
        <v>137</v>
      </c>
      <c r="AR98" s="185">
        <f t="shared" si="200"/>
        <v>111</v>
      </c>
      <c r="AS98" s="242">
        <f t="shared" si="137"/>
        <v>127.52631578947368</v>
      </c>
      <c r="AT98" s="138">
        <f t="shared" si="200"/>
        <v>73</v>
      </c>
      <c r="AU98" s="185"/>
      <c r="AW98" s="68">
        <v>94</v>
      </c>
      <c r="AX98" s="131">
        <v>183</v>
      </c>
      <c r="AY98" s="138">
        <f t="shared" si="145"/>
        <v>95</v>
      </c>
      <c r="AZ98" s="281">
        <v>148</v>
      </c>
      <c r="BA98" s="138">
        <f t="shared" si="145"/>
        <v>130</v>
      </c>
      <c r="BB98" s="252">
        <v>152</v>
      </c>
      <c r="BC98" s="138">
        <f t="shared" si="145"/>
        <v>148</v>
      </c>
      <c r="BD98" s="252">
        <v>172</v>
      </c>
      <c r="BE98" s="185">
        <f t="shared" si="145"/>
        <v>98</v>
      </c>
      <c r="BF98" s="312">
        <v>178</v>
      </c>
      <c r="BG98" s="185">
        <f t="shared" si="146"/>
        <v>24</v>
      </c>
      <c r="BH98" s="380">
        <v>142</v>
      </c>
      <c r="BI98" s="138">
        <f t="shared" si="146"/>
        <v>143</v>
      </c>
      <c r="BJ98" s="217">
        <f t="shared" si="139"/>
        <v>162.5</v>
      </c>
      <c r="BK98" s="138">
        <f t="shared" si="146"/>
        <v>146</v>
      </c>
    </row>
    <row r="99" spans="1:63" x14ac:dyDescent="0.2">
      <c r="A99" s="64">
        <v>95</v>
      </c>
      <c r="B99" s="24" t="s">
        <v>229</v>
      </c>
      <c r="C99" s="467">
        <v>128</v>
      </c>
      <c r="D99" s="185">
        <f t="shared" si="140"/>
        <v>62</v>
      </c>
      <c r="E99" s="467">
        <v>122</v>
      </c>
      <c r="F99" s="138">
        <f t="shared" si="140"/>
        <v>88</v>
      </c>
      <c r="G99" s="131">
        <v>139</v>
      </c>
      <c r="H99" s="185">
        <f t="shared" si="140"/>
        <v>51</v>
      </c>
      <c r="I99" s="131">
        <v>112</v>
      </c>
      <c r="J99" s="185">
        <f t="shared" si="141"/>
        <v>137</v>
      </c>
      <c r="K99" s="351">
        <v>141</v>
      </c>
      <c r="L99" s="138">
        <f t="shared" si="141"/>
        <v>20</v>
      </c>
      <c r="M99" s="226">
        <v>139</v>
      </c>
      <c r="N99" s="138">
        <f t="shared" ref="N99" si="203">RANK(M99,M$5:M$164,0)</f>
        <v>45</v>
      </c>
      <c r="O99" s="223">
        <v>136</v>
      </c>
      <c r="P99" s="138">
        <f t="shared" si="141"/>
        <v>89</v>
      </c>
      <c r="Q99" s="68">
        <v>127</v>
      </c>
      <c r="R99" s="185">
        <f t="shared" si="143"/>
        <v>104</v>
      </c>
      <c r="S99" s="131">
        <v>130</v>
      </c>
      <c r="T99" s="138">
        <f t="shared" si="143"/>
        <v>89</v>
      </c>
      <c r="U99" s="131">
        <v>137</v>
      </c>
      <c r="V99" s="185">
        <f t="shared" ref="V99:AF99" si="204">RANK(U99,U$5:U$164,0)</f>
        <v>54</v>
      </c>
      <c r="W99" s="281">
        <v>118</v>
      </c>
      <c r="X99" s="138">
        <f t="shared" si="204"/>
        <v>94</v>
      </c>
      <c r="Y99" s="252">
        <v>110</v>
      </c>
      <c r="Z99" s="138">
        <f t="shared" si="204"/>
        <v>141</v>
      </c>
      <c r="AA99" s="252">
        <v>137</v>
      </c>
      <c r="AB99" s="185">
        <f t="shared" si="204"/>
        <v>61</v>
      </c>
      <c r="AC99" s="274">
        <v>131</v>
      </c>
      <c r="AD99" s="138">
        <f t="shared" si="204"/>
        <v>48</v>
      </c>
      <c r="AE99" s="68">
        <v>149</v>
      </c>
      <c r="AF99" s="185">
        <f t="shared" si="204"/>
        <v>37</v>
      </c>
      <c r="AG99" s="316"/>
      <c r="AH99" s="185"/>
      <c r="AI99" s="131">
        <v>110</v>
      </c>
      <c r="AJ99" s="138">
        <f t="shared" si="200"/>
        <v>101</v>
      </c>
      <c r="AK99" s="213">
        <v>105</v>
      </c>
      <c r="AL99" s="382">
        <f t="shared" si="200"/>
        <v>20</v>
      </c>
      <c r="AM99" s="401">
        <v>148</v>
      </c>
      <c r="AN99" s="185">
        <f t="shared" si="200"/>
        <v>2</v>
      </c>
      <c r="AO99" s="380">
        <v>102</v>
      </c>
      <c r="AP99" s="382">
        <f t="shared" si="200"/>
        <v>130</v>
      </c>
      <c r="AQ99" s="333">
        <v>136</v>
      </c>
      <c r="AR99" s="185">
        <f t="shared" si="200"/>
        <v>119</v>
      </c>
      <c r="AS99" s="242">
        <f t="shared" si="137"/>
        <v>127.42105263157895</v>
      </c>
      <c r="AT99" s="138">
        <f t="shared" si="200"/>
        <v>75</v>
      </c>
      <c r="AU99" s="185"/>
      <c r="AW99" s="68">
        <v>95</v>
      </c>
      <c r="AX99" s="131">
        <v>183</v>
      </c>
      <c r="AY99" s="138">
        <f t="shared" si="145"/>
        <v>95</v>
      </c>
      <c r="AZ99" s="281">
        <v>155</v>
      </c>
      <c r="BA99" s="138">
        <f t="shared" si="145"/>
        <v>54</v>
      </c>
      <c r="BB99" s="252">
        <v>152</v>
      </c>
      <c r="BC99" s="138">
        <f t="shared" si="145"/>
        <v>148</v>
      </c>
      <c r="BD99" s="252">
        <v>172</v>
      </c>
      <c r="BE99" s="185">
        <f t="shared" si="145"/>
        <v>98</v>
      </c>
      <c r="BF99" s="312">
        <v>178</v>
      </c>
      <c r="BG99" s="185">
        <f t="shared" si="146"/>
        <v>24</v>
      </c>
      <c r="BH99" s="380">
        <v>142</v>
      </c>
      <c r="BI99" s="138">
        <f t="shared" si="146"/>
        <v>143</v>
      </c>
      <c r="BJ99" s="217">
        <f t="shared" si="139"/>
        <v>163.66666666666666</v>
      </c>
      <c r="BK99" s="138">
        <f t="shared" si="146"/>
        <v>127</v>
      </c>
    </row>
    <row r="100" spans="1:63" x14ac:dyDescent="0.2">
      <c r="A100" s="64">
        <v>96</v>
      </c>
      <c r="B100" s="24" t="s">
        <v>229</v>
      </c>
      <c r="C100" s="467">
        <v>128</v>
      </c>
      <c r="D100" s="185">
        <f t="shared" si="140"/>
        <v>62</v>
      </c>
      <c r="E100" s="467">
        <v>122</v>
      </c>
      <c r="F100" s="138">
        <f t="shared" si="140"/>
        <v>88</v>
      </c>
      <c r="G100" s="131">
        <v>138</v>
      </c>
      <c r="H100" s="185">
        <f t="shared" si="140"/>
        <v>77</v>
      </c>
      <c r="I100" s="131">
        <v>114</v>
      </c>
      <c r="J100" s="185">
        <f t="shared" si="141"/>
        <v>104</v>
      </c>
      <c r="K100" s="351">
        <v>137</v>
      </c>
      <c r="L100" s="138">
        <f t="shared" si="141"/>
        <v>55</v>
      </c>
      <c r="M100" s="226">
        <v>138</v>
      </c>
      <c r="N100" s="138">
        <f t="shared" ref="N100" si="205">RANK(M100,M$5:M$164,0)</f>
        <v>65</v>
      </c>
      <c r="O100" s="223">
        <v>136</v>
      </c>
      <c r="P100" s="138">
        <f t="shared" si="141"/>
        <v>89</v>
      </c>
      <c r="Q100" s="68">
        <v>126</v>
      </c>
      <c r="R100" s="185">
        <f t="shared" si="143"/>
        <v>118</v>
      </c>
      <c r="S100" s="131">
        <v>129</v>
      </c>
      <c r="T100" s="138">
        <f t="shared" si="143"/>
        <v>103</v>
      </c>
      <c r="U100" s="131">
        <v>137</v>
      </c>
      <c r="V100" s="185">
        <f t="shared" ref="V100:AF100" si="206">RANK(U100,U$5:U$164,0)</f>
        <v>54</v>
      </c>
      <c r="W100" s="281">
        <v>118</v>
      </c>
      <c r="X100" s="138">
        <f t="shared" si="206"/>
        <v>94</v>
      </c>
      <c r="Y100" s="252">
        <v>109</v>
      </c>
      <c r="Z100" s="138">
        <f t="shared" si="206"/>
        <v>153</v>
      </c>
      <c r="AA100" s="252">
        <v>138</v>
      </c>
      <c r="AB100" s="185">
        <f t="shared" si="206"/>
        <v>37</v>
      </c>
      <c r="AC100" s="274">
        <v>130</v>
      </c>
      <c r="AD100" s="138">
        <f t="shared" si="206"/>
        <v>79</v>
      </c>
      <c r="AE100" s="68">
        <v>145</v>
      </c>
      <c r="AF100" s="185">
        <f t="shared" si="206"/>
        <v>88</v>
      </c>
      <c r="AG100" s="316"/>
      <c r="AH100" s="185"/>
      <c r="AI100" s="131">
        <v>109</v>
      </c>
      <c r="AJ100" s="138">
        <f t="shared" si="200"/>
        <v>120</v>
      </c>
      <c r="AK100" s="213">
        <v>105</v>
      </c>
      <c r="AL100" s="382">
        <f t="shared" si="200"/>
        <v>20</v>
      </c>
      <c r="AM100" s="401">
        <v>148</v>
      </c>
      <c r="AN100" s="185">
        <f t="shared" si="200"/>
        <v>2</v>
      </c>
      <c r="AO100" s="380">
        <v>102</v>
      </c>
      <c r="AP100" s="382">
        <f t="shared" si="200"/>
        <v>130</v>
      </c>
      <c r="AQ100" s="333">
        <v>136</v>
      </c>
      <c r="AR100" s="185">
        <f t="shared" si="200"/>
        <v>119</v>
      </c>
      <c r="AS100" s="242">
        <f t="shared" si="137"/>
        <v>126.78947368421052</v>
      </c>
      <c r="AT100" s="138">
        <f t="shared" si="200"/>
        <v>93</v>
      </c>
      <c r="AU100" s="185"/>
      <c r="AW100" s="68">
        <v>96</v>
      </c>
      <c r="AX100" s="131">
        <v>183</v>
      </c>
      <c r="AY100" s="138">
        <f t="shared" si="145"/>
        <v>95</v>
      </c>
      <c r="AZ100" s="281">
        <v>154</v>
      </c>
      <c r="BA100" s="138">
        <f t="shared" si="145"/>
        <v>86</v>
      </c>
      <c r="BB100" s="252">
        <v>151</v>
      </c>
      <c r="BC100" s="138">
        <f t="shared" si="145"/>
        <v>154</v>
      </c>
      <c r="BD100" s="252">
        <v>170</v>
      </c>
      <c r="BE100" s="185">
        <f t="shared" si="145"/>
        <v>143</v>
      </c>
      <c r="BF100" s="313">
        <v>178</v>
      </c>
      <c r="BG100" s="185">
        <f t="shared" si="146"/>
        <v>24</v>
      </c>
      <c r="BH100" s="380">
        <v>144</v>
      </c>
      <c r="BI100" s="138">
        <f t="shared" si="146"/>
        <v>102</v>
      </c>
      <c r="BJ100" s="217">
        <f t="shared" si="139"/>
        <v>163.33333333333334</v>
      </c>
      <c r="BK100" s="138">
        <f t="shared" si="146"/>
        <v>131</v>
      </c>
    </row>
    <row r="101" spans="1:63" x14ac:dyDescent="0.2">
      <c r="A101" s="64">
        <v>97</v>
      </c>
      <c r="B101" s="24" t="s">
        <v>229</v>
      </c>
      <c r="C101" s="467">
        <v>128</v>
      </c>
      <c r="D101" s="185">
        <f t="shared" si="140"/>
        <v>62</v>
      </c>
      <c r="E101" s="467">
        <v>120</v>
      </c>
      <c r="F101" s="138">
        <f t="shared" si="140"/>
        <v>125</v>
      </c>
      <c r="G101" s="131">
        <v>137</v>
      </c>
      <c r="H101" s="185">
        <f t="shared" si="140"/>
        <v>103</v>
      </c>
      <c r="I101" s="131">
        <v>121</v>
      </c>
      <c r="J101" s="185">
        <f t="shared" si="141"/>
        <v>19</v>
      </c>
      <c r="K101" s="351">
        <v>135</v>
      </c>
      <c r="L101" s="138">
        <f t="shared" si="141"/>
        <v>92</v>
      </c>
      <c r="M101" s="226">
        <v>137</v>
      </c>
      <c r="N101" s="138">
        <f t="shared" ref="N101" si="207">RANK(M101,M$5:M$164,0)</f>
        <v>87</v>
      </c>
      <c r="O101" s="223">
        <v>137</v>
      </c>
      <c r="P101" s="138">
        <f t="shared" si="141"/>
        <v>76</v>
      </c>
      <c r="Q101" s="68">
        <v>126</v>
      </c>
      <c r="R101" s="185">
        <f t="shared" si="143"/>
        <v>118</v>
      </c>
      <c r="S101" s="131">
        <v>132</v>
      </c>
      <c r="T101" s="138">
        <f t="shared" si="143"/>
        <v>63</v>
      </c>
      <c r="U101" s="131">
        <v>137</v>
      </c>
      <c r="V101" s="185">
        <f t="shared" ref="V101:AF101" si="208">RANK(U101,U$5:U$164,0)</f>
        <v>54</v>
      </c>
      <c r="W101" s="281">
        <v>118</v>
      </c>
      <c r="X101" s="138">
        <f t="shared" si="208"/>
        <v>94</v>
      </c>
      <c r="Y101" s="252">
        <v>110</v>
      </c>
      <c r="Z101" s="138">
        <f t="shared" si="208"/>
        <v>141</v>
      </c>
      <c r="AA101" s="252">
        <v>138</v>
      </c>
      <c r="AB101" s="185">
        <f t="shared" si="208"/>
        <v>37</v>
      </c>
      <c r="AC101" s="274">
        <v>130</v>
      </c>
      <c r="AD101" s="138">
        <f t="shared" si="208"/>
        <v>79</v>
      </c>
      <c r="AE101" s="68">
        <v>145</v>
      </c>
      <c r="AF101" s="185">
        <f t="shared" si="208"/>
        <v>88</v>
      </c>
      <c r="AG101" s="316"/>
      <c r="AH101" s="185"/>
      <c r="AI101" s="131">
        <v>108</v>
      </c>
      <c r="AJ101" s="138">
        <f t="shared" si="200"/>
        <v>137</v>
      </c>
      <c r="AK101" s="213">
        <v>105</v>
      </c>
      <c r="AL101" s="382">
        <f t="shared" si="200"/>
        <v>20</v>
      </c>
      <c r="AM101" s="401">
        <v>146</v>
      </c>
      <c r="AN101" s="185">
        <f t="shared" si="200"/>
        <v>18</v>
      </c>
      <c r="AO101" s="380">
        <v>102</v>
      </c>
      <c r="AP101" s="382">
        <f t="shared" si="200"/>
        <v>130</v>
      </c>
      <c r="AQ101" s="333">
        <v>127</v>
      </c>
      <c r="AR101" s="185">
        <f t="shared" si="200"/>
        <v>153</v>
      </c>
      <c r="AS101" s="242">
        <f t="shared" ref="AS101:AS132" si="209">AVERAGE(C101,E101,G101,I101,K101,M101,O101,Q101,S101,U101,W101,Y101,AA101,AC101,AE101,AI101,AM101,AO101,AK101)</f>
        <v>126.94736842105263</v>
      </c>
      <c r="AT101" s="138">
        <f t="shared" si="200"/>
        <v>87</v>
      </c>
      <c r="AU101" s="185"/>
      <c r="AW101" s="68">
        <v>97</v>
      </c>
      <c r="AX101" s="131">
        <v>183</v>
      </c>
      <c r="AY101" s="138">
        <f t="shared" si="145"/>
        <v>95</v>
      </c>
      <c r="AZ101" s="281">
        <v>148</v>
      </c>
      <c r="BA101" s="138">
        <f t="shared" si="145"/>
        <v>130</v>
      </c>
      <c r="BB101" s="252">
        <v>152</v>
      </c>
      <c r="BC101" s="138">
        <f t="shared" si="145"/>
        <v>148</v>
      </c>
      <c r="BD101" s="252">
        <v>172</v>
      </c>
      <c r="BE101" s="185">
        <f t="shared" si="145"/>
        <v>98</v>
      </c>
      <c r="BF101" s="312">
        <v>178</v>
      </c>
      <c r="BG101" s="185">
        <f t="shared" si="146"/>
        <v>24</v>
      </c>
      <c r="BH101" s="380">
        <v>145</v>
      </c>
      <c r="BI101" s="138">
        <f t="shared" si="146"/>
        <v>91</v>
      </c>
      <c r="BJ101" s="217">
        <f t="shared" ref="BJ101:BJ132" si="210">AVERAGE(AX101,AZ101,BB101,BD101,BF101,BH101)</f>
        <v>163</v>
      </c>
      <c r="BK101" s="138">
        <f t="shared" si="146"/>
        <v>139</v>
      </c>
    </row>
    <row r="102" spans="1:63" x14ac:dyDescent="0.2">
      <c r="A102" s="64">
        <v>98</v>
      </c>
      <c r="B102" s="24" t="s">
        <v>224</v>
      </c>
      <c r="C102" s="467">
        <v>128</v>
      </c>
      <c r="D102" s="185">
        <f t="shared" si="140"/>
        <v>62</v>
      </c>
      <c r="E102" s="467">
        <v>122</v>
      </c>
      <c r="F102" s="138">
        <f t="shared" si="140"/>
        <v>88</v>
      </c>
      <c r="G102" s="131">
        <v>138</v>
      </c>
      <c r="H102" s="185">
        <f t="shared" si="140"/>
        <v>77</v>
      </c>
      <c r="I102" s="131">
        <v>121</v>
      </c>
      <c r="J102" s="185">
        <f t="shared" si="141"/>
        <v>19</v>
      </c>
      <c r="K102" s="351">
        <v>137</v>
      </c>
      <c r="L102" s="138">
        <f t="shared" si="141"/>
        <v>55</v>
      </c>
      <c r="M102" s="226">
        <v>139</v>
      </c>
      <c r="N102" s="138">
        <f t="shared" ref="N102" si="211">RANK(M102,M$5:M$164,0)</f>
        <v>45</v>
      </c>
      <c r="O102" s="223">
        <v>139</v>
      </c>
      <c r="P102" s="138">
        <f t="shared" si="141"/>
        <v>40</v>
      </c>
      <c r="Q102" s="68">
        <v>131</v>
      </c>
      <c r="R102" s="185">
        <f t="shared" si="143"/>
        <v>46</v>
      </c>
      <c r="S102" s="131">
        <v>140</v>
      </c>
      <c r="T102" s="138">
        <f t="shared" si="143"/>
        <v>17</v>
      </c>
      <c r="U102" s="131">
        <v>137</v>
      </c>
      <c r="V102" s="185">
        <f t="shared" ref="V102:AT102" si="212">RANK(U102,U$5:U$164,0)</f>
        <v>54</v>
      </c>
      <c r="W102" s="281">
        <v>120</v>
      </c>
      <c r="X102" s="138">
        <f t="shared" si="212"/>
        <v>32</v>
      </c>
      <c r="Y102" s="252">
        <v>119</v>
      </c>
      <c r="Z102" s="138">
        <f t="shared" si="212"/>
        <v>35</v>
      </c>
      <c r="AA102" s="252">
        <v>140</v>
      </c>
      <c r="AB102" s="185">
        <f t="shared" si="212"/>
        <v>26</v>
      </c>
      <c r="AC102" s="274">
        <v>132</v>
      </c>
      <c r="AD102" s="138">
        <f t="shared" si="212"/>
        <v>38</v>
      </c>
      <c r="AE102" s="68">
        <v>150</v>
      </c>
      <c r="AF102" s="185">
        <f t="shared" si="212"/>
        <v>26</v>
      </c>
      <c r="AG102" s="316">
        <v>146</v>
      </c>
      <c r="AH102" s="185">
        <f t="shared" si="212"/>
        <v>41</v>
      </c>
      <c r="AI102" s="131">
        <v>111</v>
      </c>
      <c r="AJ102" s="138">
        <f t="shared" si="212"/>
        <v>75</v>
      </c>
      <c r="AK102" s="213">
        <v>106</v>
      </c>
      <c r="AL102" s="382">
        <f t="shared" si="212"/>
        <v>6</v>
      </c>
      <c r="AM102" s="401">
        <v>146</v>
      </c>
      <c r="AN102" s="185">
        <f t="shared" si="212"/>
        <v>18</v>
      </c>
      <c r="AO102" s="380">
        <v>109</v>
      </c>
      <c r="AP102" s="382">
        <f t="shared" si="212"/>
        <v>33</v>
      </c>
      <c r="AQ102" s="334">
        <v>170</v>
      </c>
      <c r="AR102" s="185">
        <f t="shared" si="212"/>
        <v>1</v>
      </c>
      <c r="AS102" s="242">
        <f t="shared" si="209"/>
        <v>129.73684210526315</v>
      </c>
      <c r="AT102" s="138">
        <f t="shared" si="212"/>
        <v>40</v>
      </c>
      <c r="AU102" s="185"/>
      <c r="AW102" s="68">
        <v>98</v>
      </c>
      <c r="AX102" s="131">
        <v>180</v>
      </c>
      <c r="AY102" s="138">
        <f t="shared" si="145"/>
        <v>140</v>
      </c>
      <c r="AZ102" s="281">
        <v>155</v>
      </c>
      <c r="BA102" s="138">
        <f t="shared" si="145"/>
        <v>54</v>
      </c>
      <c r="BB102" s="252">
        <v>156</v>
      </c>
      <c r="BC102" s="138">
        <f t="shared" si="145"/>
        <v>87</v>
      </c>
      <c r="BD102" s="252">
        <v>175</v>
      </c>
      <c r="BE102" s="185">
        <f t="shared" si="145"/>
        <v>70</v>
      </c>
      <c r="BF102" s="312">
        <v>175</v>
      </c>
      <c r="BG102" s="185">
        <f t="shared" si="146"/>
        <v>111</v>
      </c>
      <c r="BH102" s="380">
        <v>147</v>
      </c>
      <c r="BI102" s="138">
        <f t="shared" si="146"/>
        <v>57</v>
      </c>
      <c r="BJ102" s="217">
        <f t="shared" si="210"/>
        <v>164.66666666666666</v>
      </c>
      <c r="BK102" s="138">
        <f t="shared" si="146"/>
        <v>96</v>
      </c>
    </row>
    <row r="103" spans="1:63" x14ac:dyDescent="0.2">
      <c r="A103" s="64">
        <v>99</v>
      </c>
      <c r="B103" s="24" t="s">
        <v>224</v>
      </c>
      <c r="C103" s="467">
        <v>128</v>
      </c>
      <c r="D103" s="185">
        <f t="shared" si="140"/>
        <v>62</v>
      </c>
      <c r="E103" s="467">
        <v>122</v>
      </c>
      <c r="F103" s="138">
        <f t="shared" si="140"/>
        <v>88</v>
      </c>
      <c r="G103" s="131">
        <v>138</v>
      </c>
      <c r="H103" s="185">
        <f t="shared" si="140"/>
        <v>77</v>
      </c>
      <c r="I103" s="131">
        <v>114</v>
      </c>
      <c r="J103" s="185">
        <f t="shared" si="141"/>
        <v>104</v>
      </c>
      <c r="K103" s="351">
        <v>141</v>
      </c>
      <c r="L103" s="138">
        <f t="shared" si="141"/>
        <v>20</v>
      </c>
      <c r="M103" s="226">
        <v>139</v>
      </c>
      <c r="N103" s="138">
        <f t="shared" ref="N103" si="213">RANK(M103,M$5:M$164,0)</f>
        <v>45</v>
      </c>
      <c r="O103" s="223">
        <v>140</v>
      </c>
      <c r="P103" s="138">
        <f t="shared" si="141"/>
        <v>31</v>
      </c>
      <c r="Q103" s="68">
        <v>132</v>
      </c>
      <c r="R103" s="185">
        <f t="shared" si="143"/>
        <v>30</v>
      </c>
      <c r="S103" s="131">
        <v>135</v>
      </c>
      <c r="T103" s="138">
        <f t="shared" si="143"/>
        <v>33</v>
      </c>
      <c r="U103" s="131">
        <v>137</v>
      </c>
      <c r="V103" s="185">
        <f t="shared" ref="V103:AT104" si="214">RANK(U103,U$5:U$164,0)</f>
        <v>54</v>
      </c>
      <c r="W103" s="281">
        <v>120</v>
      </c>
      <c r="X103" s="138">
        <f t="shared" si="214"/>
        <v>32</v>
      </c>
      <c r="Y103" s="252">
        <v>120</v>
      </c>
      <c r="Z103" s="138">
        <f t="shared" si="214"/>
        <v>26</v>
      </c>
      <c r="AA103" s="252">
        <v>140</v>
      </c>
      <c r="AB103" s="185">
        <f t="shared" si="214"/>
        <v>26</v>
      </c>
      <c r="AC103" s="274">
        <v>133</v>
      </c>
      <c r="AD103" s="138">
        <f t="shared" si="214"/>
        <v>25</v>
      </c>
      <c r="AE103" s="68">
        <v>149</v>
      </c>
      <c r="AF103" s="185">
        <f t="shared" si="214"/>
        <v>37</v>
      </c>
      <c r="AG103" s="316">
        <v>146</v>
      </c>
      <c r="AH103" s="185">
        <f t="shared" si="214"/>
        <v>41</v>
      </c>
      <c r="AI103" s="131">
        <v>112</v>
      </c>
      <c r="AJ103" s="138">
        <f t="shared" si="214"/>
        <v>63</v>
      </c>
      <c r="AK103" s="213">
        <v>106</v>
      </c>
      <c r="AL103" s="382">
        <f t="shared" si="214"/>
        <v>6</v>
      </c>
      <c r="AM103" s="401">
        <v>147</v>
      </c>
      <c r="AN103" s="185">
        <f t="shared" si="214"/>
        <v>8</v>
      </c>
      <c r="AO103" s="380">
        <v>111</v>
      </c>
      <c r="AP103" s="382">
        <f t="shared" si="214"/>
        <v>26</v>
      </c>
      <c r="AQ103" s="334">
        <v>170</v>
      </c>
      <c r="AR103" s="185">
        <f t="shared" si="214"/>
        <v>1</v>
      </c>
      <c r="AS103" s="242">
        <f t="shared" si="209"/>
        <v>129.68421052631578</v>
      </c>
      <c r="AT103" s="138">
        <f t="shared" si="214"/>
        <v>42</v>
      </c>
      <c r="AU103" s="185"/>
      <c r="AW103" s="68">
        <v>99</v>
      </c>
      <c r="AX103" s="131">
        <v>182</v>
      </c>
      <c r="AY103" s="138">
        <f t="shared" si="145"/>
        <v>103</v>
      </c>
      <c r="AZ103" s="281">
        <v>155</v>
      </c>
      <c r="BA103" s="138">
        <f t="shared" si="145"/>
        <v>54</v>
      </c>
      <c r="BB103" s="252">
        <v>158</v>
      </c>
      <c r="BC103" s="138">
        <f t="shared" si="145"/>
        <v>53</v>
      </c>
      <c r="BD103" s="252">
        <v>176</v>
      </c>
      <c r="BE103" s="185">
        <f t="shared" si="145"/>
        <v>44</v>
      </c>
      <c r="BF103" s="312">
        <v>178</v>
      </c>
      <c r="BG103" s="185">
        <f t="shared" si="146"/>
        <v>24</v>
      </c>
      <c r="BH103" s="380">
        <v>151</v>
      </c>
      <c r="BI103" s="138">
        <f t="shared" si="146"/>
        <v>1</v>
      </c>
      <c r="BJ103" s="217">
        <f t="shared" si="210"/>
        <v>166.66666666666666</v>
      </c>
      <c r="BK103" s="138">
        <f t="shared" si="146"/>
        <v>55</v>
      </c>
    </row>
    <row r="104" spans="1:63" x14ac:dyDescent="0.2">
      <c r="A104" s="65">
        <v>100</v>
      </c>
      <c r="B104" s="106" t="s">
        <v>236</v>
      </c>
      <c r="C104" s="469">
        <v>134</v>
      </c>
      <c r="D104" s="186">
        <f t="shared" si="140"/>
        <v>21</v>
      </c>
      <c r="E104" s="469">
        <v>120</v>
      </c>
      <c r="F104" s="139">
        <f t="shared" si="140"/>
        <v>125</v>
      </c>
      <c r="G104" s="132">
        <v>133</v>
      </c>
      <c r="H104" s="186">
        <f t="shared" si="140"/>
        <v>154</v>
      </c>
      <c r="I104" s="132">
        <v>120</v>
      </c>
      <c r="J104" s="186">
        <f t="shared" si="141"/>
        <v>24</v>
      </c>
      <c r="K104" s="352">
        <v>140</v>
      </c>
      <c r="L104" s="139">
        <f t="shared" si="141"/>
        <v>32</v>
      </c>
      <c r="M104" s="227">
        <v>132</v>
      </c>
      <c r="N104" s="139">
        <f t="shared" ref="N104" si="215">RANK(M104,M$5:M$164,0)</f>
        <v>151</v>
      </c>
      <c r="O104" s="224">
        <v>133</v>
      </c>
      <c r="P104" s="139">
        <f t="shared" si="141"/>
        <v>141</v>
      </c>
      <c r="Q104" s="81">
        <v>126</v>
      </c>
      <c r="R104" s="186">
        <f t="shared" si="143"/>
        <v>118</v>
      </c>
      <c r="S104" s="132">
        <v>128</v>
      </c>
      <c r="T104" s="139">
        <f t="shared" si="143"/>
        <v>122</v>
      </c>
      <c r="U104" s="132">
        <v>131</v>
      </c>
      <c r="V104" s="186">
        <f t="shared" ref="V104:AF104" si="216">RANK(U104,U$5:U$164,0)</f>
        <v>147</v>
      </c>
      <c r="W104" s="282">
        <v>119</v>
      </c>
      <c r="X104" s="139">
        <f t="shared" si="216"/>
        <v>58</v>
      </c>
      <c r="Y104" s="253">
        <v>112</v>
      </c>
      <c r="Z104" s="139">
        <f t="shared" si="216"/>
        <v>120</v>
      </c>
      <c r="AA104" s="253">
        <v>135</v>
      </c>
      <c r="AB104" s="186">
        <f t="shared" si="216"/>
        <v>135</v>
      </c>
      <c r="AC104" s="275">
        <v>127</v>
      </c>
      <c r="AD104" s="139">
        <f t="shared" si="216"/>
        <v>134</v>
      </c>
      <c r="AE104" s="81">
        <v>139</v>
      </c>
      <c r="AF104" s="186">
        <f t="shared" si="216"/>
        <v>133</v>
      </c>
      <c r="AG104" s="317"/>
      <c r="AH104" s="186"/>
      <c r="AI104" s="132">
        <v>106</v>
      </c>
      <c r="AJ104" s="139">
        <f t="shared" si="214"/>
        <v>157</v>
      </c>
      <c r="AK104" s="245">
        <v>99</v>
      </c>
      <c r="AL104" s="384">
        <f t="shared" si="214"/>
        <v>112</v>
      </c>
      <c r="AM104" s="410">
        <v>146</v>
      </c>
      <c r="AN104" s="186">
        <f t="shared" si="214"/>
        <v>18</v>
      </c>
      <c r="AO104" s="383">
        <v>104</v>
      </c>
      <c r="AP104" s="384">
        <f t="shared" si="214"/>
        <v>105</v>
      </c>
      <c r="AQ104" s="434">
        <v>150</v>
      </c>
      <c r="AR104" s="186">
        <f t="shared" si="214"/>
        <v>64</v>
      </c>
      <c r="AS104" s="243">
        <f t="shared" si="209"/>
        <v>125.47368421052632</v>
      </c>
      <c r="AT104" s="139">
        <f t="shared" si="214"/>
        <v>119</v>
      </c>
      <c r="AU104" s="185"/>
      <c r="AW104" s="81">
        <v>100</v>
      </c>
      <c r="AX104" s="132">
        <v>180</v>
      </c>
      <c r="AY104" s="139">
        <f t="shared" si="145"/>
        <v>140</v>
      </c>
      <c r="AZ104" s="282">
        <v>159</v>
      </c>
      <c r="BA104" s="139">
        <f t="shared" si="145"/>
        <v>13</v>
      </c>
      <c r="BB104" s="253">
        <v>160</v>
      </c>
      <c r="BC104" s="139">
        <f t="shared" si="145"/>
        <v>28</v>
      </c>
      <c r="BD104" s="253">
        <v>176</v>
      </c>
      <c r="BE104" s="186">
        <f t="shared" si="145"/>
        <v>44</v>
      </c>
      <c r="BF104" s="314">
        <v>178</v>
      </c>
      <c r="BG104" s="186">
        <f t="shared" si="146"/>
        <v>24</v>
      </c>
      <c r="BH104" s="383">
        <v>145</v>
      </c>
      <c r="BI104" s="139">
        <f t="shared" si="146"/>
        <v>91</v>
      </c>
      <c r="BJ104" s="218">
        <f t="shared" si="210"/>
        <v>166.33333333333334</v>
      </c>
      <c r="BK104" s="139">
        <f t="shared" si="146"/>
        <v>63</v>
      </c>
    </row>
    <row r="105" spans="1:63" x14ac:dyDescent="0.2">
      <c r="A105" s="64">
        <v>101</v>
      </c>
      <c r="B105" s="1" t="s">
        <v>10</v>
      </c>
      <c r="C105" s="459">
        <v>130</v>
      </c>
      <c r="D105" s="184">
        <f t="shared" si="140"/>
        <v>42</v>
      </c>
      <c r="E105" s="459">
        <v>125</v>
      </c>
      <c r="F105" s="137">
        <f t="shared" si="140"/>
        <v>52</v>
      </c>
      <c r="G105" s="130">
        <v>141</v>
      </c>
      <c r="H105" s="184">
        <f t="shared" si="140"/>
        <v>25</v>
      </c>
      <c r="I105" s="130">
        <v>110</v>
      </c>
      <c r="J105" s="184">
        <f t="shared" si="141"/>
        <v>151</v>
      </c>
      <c r="K105" s="350">
        <v>137</v>
      </c>
      <c r="L105" s="137">
        <f t="shared" si="141"/>
        <v>55</v>
      </c>
      <c r="M105" s="225">
        <v>141</v>
      </c>
      <c r="N105" s="137">
        <f t="shared" ref="N105" si="217">RANK(M105,M$5:M$164,0)</f>
        <v>17</v>
      </c>
      <c r="O105" s="222">
        <v>143</v>
      </c>
      <c r="P105" s="137">
        <f t="shared" si="141"/>
        <v>6</v>
      </c>
      <c r="Q105" s="73">
        <v>133</v>
      </c>
      <c r="R105" s="184">
        <f t="shared" si="143"/>
        <v>25</v>
      </c>
      <c r="S105" s="130">
        <v>142</v>
      </c>
      <c r="T105" s="137">
        <f t="shared" si="143"/>
        <v>13</v>
      </c>
      <c r="U105" s="130">
        <v>139</v>
      </c>
      <c r="V105" s="184">
        <f t="shared" ref="V105:AT106" si="218">RANK(U105,U$5:U$164,0)</f>
        <v>43</v>
      </c>
      <c r="W105" s="280">
        <v>123</v>
      </c>
      <c r="X105" s="137">
        <f t="shared" si="218"/>
        <v>13</v>
      </c>
      <c r="Y105" s="258">
        <v>122</v>
      </c>
      <c r="Z105" s="137">
        <f t="shared" si="218"/>
        <v>23</v>
      </c>
      <c r="AA105" s="251">
        <v>142</v>
      </c>
      <c r="AB105" s="184">
        <f t="shared" si="218"/>
        <v>6</v>
      </c>
      <c r="AC105" s="273">
        <v>132</v>
      </c>
      <c r="AD105" s="137">
        <f t="shared" si="218"/>
        <v>38</v>
      </c>
      <c r="AE105" s="73">
        <v>147</v>
      </c>
      <c r="AF105" s="184">
        <f t="shared" si="218"/>
        <v>54</v>
      </c>
      <c r="AG105" s="315">
        <v>147</v>
      </c>
      <c r="AH105" s="184">
        <f t="shared" si="218"/>
        <v>20</v>
      </c>
      <c r="AI105" s="130">
        <v>117</v>
      </c>
      <c r="AJ105" s="137">
        <f t="shared" si="218"/>
        <v>33</v>
      </c>
      <c r="AK105" s="244">
        <v>100</v>
      </c>
      <c r="AL105" s="381">
        <f t="shared" si="218"/>
        <v>94</v>
      </c>
      <c r="AM105" s="400">
        <v>145</v>
      </c>
      <c r="AN105" s="184">
        <f t="shared" si="218"/>
        <v>33</v>
      </c>
      <c r="AO105" s="379">
        <v>112</v>
      </c>
      <c r="AP105" s="381">
        <f t="shared" si="218"/>
        <v>14</v>
      </c>
      <c r="AQ105" s="331">
        <v>158</v>
      </c>
      <c r="AR105" s="184">
        <f t="shared" si="218"/>
        <v>29</v>
      </c>
      <c r="AS105" s="241">
        <f t="shared" si="209"/>
        <v>130.57894736842104</v>
      </c>
      <c r="AT105" s="137">
        <f t="shared" si="218"/>
        <v>26</v>
      </c>
      <c r="AU105" s="185"/>
      <c r="AW105" s="68">
        <v>101</v>
      </c>
      <c r="AX105" s="130">
        <v>182</v>
      </c>
      <c r="AY105" s="137">
        <f t="shared" si="145"/>
        <v>103</v>
      </c>
      <c r="AZ105" s="280">
        <v>155</v>
      </c>
      <c r="BA105" s="137">
        <f t="shared" si="145"/>
        <v>54</v>
      </c>
      <c r="BB105" s="251">
        <v>156</v>
      </c>
      <c r="BC105" s="137">
        <f t="shared" si="145"/>
        <v>87</v>
      </c>
      <c r="BD105" s="251">
        <v>171</v>
      </c>
      <c r="BE105" s="184">
        <f t="shared" si="145"/>
        <v>121</v>
      </c>
      <c r="BF105" s="311">
        <v>178</v>
      </c>
      <c r="BG105" s="184">
        <f t="shared" si="146"/>
        <v>24</v>
      </c>
      <c r="BH105" s="379">
        <v>150</v>
      </c>
      <c r="BI105" s="137">
        <f t="shared" si="146"/>
        <v>6</v>
      </c>
      <c r="BJ105" s="216">
        <f t="shared" si="210"/>
        <v>165.33333333333334</v>
      </c>
      <c r="BK105" s="137">
        <f t="shared" si="146"/>
        <v>80</v>
      </c>
    </row>
    <row r="106" spans="1:63" x14ac:dyDescent="0.2">
      <c r="A106" s="64">
        <v>102</v>
      </c>
      <c r="B106" s="1" t="s">
        <v>13</v>
      </c>
      <c r="C106" s="459">
        <v>126</v>
      </c>
      <c r="D106" s="185">
        <f t="shared" si="140"/>
        <v>129</v>
      </c>
      <c r="E106" s="459">
        <v>119</v>
      </c>
      <c r="F106" s="138">
        <f t="shared" si="140"/>
        <v>140</v>
      </c>
      <c r="G106" s="131">
        <v>137</v>
      </c>
      <c r="H106" s="185">
        <f t="shared" si="140"/>
        <v>103</v>
      </c>
      <c r="I106" s="131">
        <v>125</v>
      </c>
      <c r="J106" s="185">
        <f t="shared" si="141"/>
        <v>9</v>
      </c>
      <c r="K106" s="351">
        <v>137</v>
      </c>
      <c r="L106" s="138">
        <f t="shared" si="141"/>
        <v>55</v>
      </c>
      <c r="M106" s="226">
        <v>135</v>
      </c>
      <c r="N106" s="138">
        <f t="shared" ref="N106" si="219">RANK(M106,M$5:M$164,0)</f>
        <v>120</v>
      </c>
      <c r="O106" s="223">
        <v>133</v>
      </c>
      <c r="P106" s="138">
        <f t="shared" si="141"/>
        <v>141</v>
      </c>
      <c r="Q106" s="68">
        <v>126</v>
      </c>
      <c r="R106" s="185">
        <f t="shared" si="143"/>
        <v>118</v>
      </c>
      <c r="S106" s="131">
        <v>124</v>
      </c>
      <c r="T106" s="138">
        <f t="shared" si="143"/>
        <v>153</v>
      </c>
      <c r="U106" s="131">
        <v>131</v>
      </c>
      <c r="V106" s="185">
        <f t="shared" ref="V106:AF106" si="220">RANK(U106,U$5:U$164,0)</f>
        <v>147</v>
      </c>
      <c r="W106" s="281">
        <v>116</v>
      </c>
      <c r="X106" s="138">
        <f t="shared" si="220"/>
        <v>124</v>
      </c>
      <c r="Y106" s="252">
        <v>112</v>
      </c>
      <c r="Z106" s="138">
        <f t="shared" si="220"/>
        <v>120</v>
      </c>
      <c r="AA106" s="252">
        <v>136</v>
      </c>
      <c r="AB106" s="185">
        <f t="shared" si="220"/>
        <v>107</v>
      </c>
      <c r="AC106" s="274">
        <v>125</v>
      </c>
      <c r="AD106" s="138">
        <f t="shared" si="220"/>
        <v>156</v>
      </c>
      <c r="AE106" s="68">
        <v>147</v>
      </c>
      <c r="AF106" s="185">
        <f t="shared" si="220"/>
        <v>54</v>
      </c>
      <c r="AG106" s="316"/>
      <c r="AH106" s="185"/>
      <c r="AI106" s="131">
        <v>107</v>
      </c>
      <c r="AJ106" s="138">
        <f t="shared" si="218"/>
        <v>152</v>
      </c>
      <c r="AK106" s="213">
        <v>102</v>
      </c>
      <c r="AL106" s="382">
        <f t="shared" si="218"/>
        <v>65</v>
      </c>
      <c r="AM106" s="401">
        <v>147</v>
      </c>
      <c r="AN106" s="185">
        <f t="shared" si="218"/>
        <v>8</v>
      </c>
      <c r="AO106" s="380">
        <v>101</v>
      </c>
      <c r="AP106" s="382">
        <f t="shared" si="218"/>
        <v>147</v>
      </c>
      <c r="AQ106" s="332">
        <v>127</v>
      </c>
      <c r="AR106" s="185">
        <f t="shared" si="218"/>
        <v>153</v>
      </c>
      <c r="AS106" s="242">
        <f t="shared" si="209"/>
        <v>125.57894736842105</v>
      </c>
      <c r="AT106" s="138">
        <f t="shared" si="218"/>
        <v>115</v>
      </c>
      <c r="AU106" s="185"/>
      <c r="AW106" s="68">
        <v>102</v>
      </c>
      <c r="AX106" s="131">
        <v>187</v>
      </c>
      <c r="AY106" s="138">
        <f t="shared" si="145"/>
        <v>70</v>
      </c>
      <c r="AZ106" s="281">
        <v>153</v>
      </c>
      <c r="BA106" s="138">
        <f t="shared" si="145"/>
        <v>97</v>
      </c>
      <c r="BB106" s="252">
        <v>155</v>
      </c>
      <c r="BC106" s="138">
        <f t="shared" si="145"/>
        <v>116</v>
      </c>
      <c r="BD106" s="252">
        <v>169</v>
      </c>
      <c r="BE106" s="185">
        <f t="shared" si="145"/>
        <v>151</v>
      </c>
      <c r="BF106" s="312">
        <v>175</v>
      </c>
      <c r="BG106" s="185">
        <f t="shared" si="146"/>
        <v>111</v>
      </c>
      <c r="BH106" s="380">
        <v>143</v>
      </c>
      <c r="BI106" s="138">
        <f t="shared" si="146"/>
        <v>128</v>
      </c>
      <c r="BJ106" s="217">
        <f t="shared" si="210"/>
        <v>163.66666666666666</v>
      </c>
      <c r="BK106" s="138">
        <f t="shared" si="146"/>
        <v>127</v>
      </c>
    </row>
    <row r="107" spans="1:63" x14ac:dyDescent="0.2">
      <c r="A107" s="64">
        <v>103</v>
      </c>
      <c r="B107" s="1" t="s">
        <v>15</v>
      </c>
      <c r="C107" s="459">
        <v>138</v>
      </c>
      <c r="D107" s="185">
        <f t="shared" si="140"/>
        <v>6</v>
      </c>
      <c r="E107" s="459">
        <v>130</v>
      </c>
      <c r="F107" s="138">
        <f t="shared" si="140"/>
        <v>9</v>
      </c>
      <c r="G107" s="131">
        <v>143</v>
      </c>
      <c r="H107" s="185">
        <f t="shared" si="140"/>
        <v>3</v>
      </c>
      <c r="I107" s="131">
        <v>117</v>
      </c>
      <c r="J107" s="185">
        <f t="shared" si="141"/>
        <v>54</v>
      </c>
      <c r="K107" s="351">
        <v>133</v>
      </c>
      <c r="L107" s="138">
        <f t="shared" si="141"/>
        <v>118</v>
      </c>
      <c r="M107" s="226">
        <v>143</v>
      </c>
      <c r="N107" s="138">
        <f t="shared" ref="N107" si="221">RANK(M107,M$5:M$164,0)</f>
        <v>5</v>
      </c>
      <c r="O107" s="223">
        <v>143</v>
      </c>
      <c r="P107" s="138">
        <f t="shared" si="141"/>
        <v>6</v>
      </c>
      <c r="Q107" s="68">
        <v>142</v>
      </c>
      <c r="R107" s="185">
        <f t="shared" si="143"/>
        <v>4</v>
      </c>
      <c r="S107" s="131">
        <v>147</v>
      </c>
      <c r="T107" s="138">
        <f t="shared" si="143"/>
        <v>5</v>
      </c>
      <c r="U107" s="131">
        <v>146</v>
      </c>
      <c r="V107" s="185">
        <f t="shared" ref="V107:AT107" si="222">RANK(U107,U$5:U$164,0)</f>
        <v>3</v>
      </c>
      <c r="W107" s="281">
        <v>126</v>
      </c>
      <c r="X107" s="138">
        <f t="shared" si="222"/>
        <v>6</v>
      </c>
      <c r="Y107" s="252">
        <v>130</v>
      </c>
      <c r="Z107" s="138">
        <f t="shared" si="222"/>
        <v>4</v>
      </c>
      <c r="AA107" s="252">
        <v>144</v>
      </c>
      <c r="AB107" s="185">
        <f t="shared" si="222"/>
        <v>3</v>
      </c>
      <c r="AC107" s="274">
        <v>135</v>
      </c>
      <c r="AD107" s="138">
        <f t="shared" si="222"/>
        <v>8</v>
      </c>
      <c r="AE107" s="68">
        <v>151</v>
      </c>
      <c r="AF107" s="185">
        <f t="shared" si="222"/>
        <v>14</v>
      </c>
      <c r="AG107" s="316">
        <v>148</v>
      </c>
      <c r="AH107" s="185">
        <f t="shared" si="222"/>
        <v>8</v>
      </c>
      <c r="AI107" s="131">
        <v>130</v>
      </c>
      <c r="AJ107" s="138">
        <f t="shared" si="222"/>
        <v>2</v>
      </c>
      <c r="AK107" s="213">
        <v>93</v>
      </c>
      <c r="AL107" s="382">
        <f t="shared" si="222"/>
        <v>158</v>
      </c>
      <c r="AM107" s="401">
        <v>147</v>
      </c>
      <c r="AN107" s="185">
        <f t="shared" si="222"/>
        <v>8</v>
      </c>
      <c r="AO107" s="380">
        <v>110</v>
      </c>
      <c r="AP107" s="382">
        <f t="shared" si="222"/>
        <v>29</v>
      </c>
      <c r="AQ107" s="333">
        <v>154</v>
      </c>
      <c r="AR107" s="185">
        <f t="shared" si="222"/>
        <v>51</v>
      </c>
      <c r="AS107" s="242">
        <f t="shared" si="209"/>
        <v>134.10526315789474</v>
      </c>
      <c r="AT107" s="138">
        <f t="shared" si="222"/>
        <v>6</v>
      </c>
      <c r="AU107" s="185"/>
      <c r="AW107" s="68">
        <v>103</v>
      </c>
      <c r="AX107" s="131">
        <v>190</v>
      </c>
      <c r="AY107" s="138">
        <f t="shared" si="145"/>
        <v>21</v>
      </c>
      <c r="AZ107" s="281">
        <v>160</v>
      </c>
      <c r="BA107" s="138">
        <f t="shared" si="145"/>
        <v>8</v>
      </c>
      <c r="BB107" s="252">
        <v>166</v>
      </c>
      <c r="BC107" s="138">
        <f t="shared" si="145"/>
        <v>2</v>
      </c>
      <c r="BD107" s="252">
        <v>177</v>
      </c>
      <c r="BE107" s="185">
        <f t="shared" si="145"/>
        <v>30</v>
      </c>
      <c r="BF107" s="312">
        <v>181</v>
      </c>
      <c r="BG107" s="185">
        <f t="shared" si="146"/>
        <v>1</v>
      </c>
      <c r="BH107" s="380">
        <v>149</v>
      </c>
      <c r="BI107" s="138">
        <f t="shared" si="146"/>
        <v>26</v>
      </c>
      <c r="BJ107" s="217">
        <f t="shared" si="210"/>
        <v>170.5</v>
      </c>
      <c r="BK107" s="138">
        <f t="shared" si="146"/>
        <v>3</v>
      </c>
    </row>
    <row r="108" spans="1:63" x14ac:dyDescent="0.2">
      <c r="A108" s="64">
        <v>104</v>
      </c>
      <c r="B108" s="1" t="s">
        <v>17</v>
      </c>
      <c r="C108" s="459">
        <v>127</v>
      </c>
      <c r="D108" s="185">
        <f t="shared" si="140"/>
        <v>103</v>
      </c>
      <c r="E108" s="459">
        <v>119</v>
      </c>
      <c r="F108" s="138">
        <f t="shared" si="140"/>
        <v>140</v>
      </c>
      <c r="G108" s="131">
        <v>138</v>
      </c>
      <c r="H108" s="185">
        <f t="shared" si="140"/>
        <v>77</v>
      </c>
      <c r="I108" s="131">
        <v>117</v>
      </c>
      <c r="J108" s="185">
        <f t="shared" si="141"/>
        <v>54</v>
      </c>
      <c r="K108" s="351">
        <v>136</v>
      </c>
      <c r="L108" s="138">
        <f t="shared" si="141"/>
        <v>75</v>
      </c>
      <c r="M108" s="226">
        <v>138</v>
      </c>
      <c r="N108" s="138">
        <f t="shared" ref="N108" si="223">RANK(M108,M$5:M$164,0)</f>
        <v>65</v>
      </c>
      <c r="O108" s="223">
        <v>136</v>
      </c>
      <c r="P108" s="138">
        <f t="shared" si="141"/>
        <v>89</v>
      </c>
      <c r="Q108" s="68">
        <v>127</v>
      </c>
      <c r="R108" s="185">
        <f t="shared" si="143"/>
        <v>104</v>
      </c>
      <c r="S108" s="131">
        <v>130</v>
      </c>
      <c r="T108" s="138">
        <f t="shared" si="143"/>
        <v>89</v>
      </c>
      <c r="U108" s="131">
        <v>136</v>
      </c>
      <c r="V108" s="185">
        <f t="shared" ref="V108:AT109" si="224">RANK(U108,U$5:U$164,0)</f>
        <v>94</v>
      </c>
      <c r="W108" s="281">
        <v>118</v>
      </c>
      <c r="X108" s="138">
        <f t="shared" si="224"/>
        <v>94</v>
      </c>
      <c r="Y108" s="252">
        <v>113</v>
      </c>
      <c r="Z108" s="138">
        <f t="shared" si="224"/>
        <v>108</v>
      </c>
      <c r="AA108" s="252">
        <v>137</v>
      </c>
      <c r="AB108" s="185">
        <f t="shared" si="224"/>
        <v>61</v>
      </c>
      <c r="AC108" s="274">
        <v>128</v>
      </c>
      <c r="AD108" s="138">
        <f t="shared" si="224"/>
        <v>111</v>
      </c>
      <c r="AE108" s="68">
        <v>149</v>
      </c>
      <c r="AF108" s="185">
        <f t="shared" si="224"/>
        <v>37</v>
      </c>
      <c r="AG108" s="316"/>
      <c r="AH108" s="185"/>
      <c r="AI108" s="131">
        <v>111</v>
      </c>
      <c r="AJ108" s="138">
        <f t="shared" si="224"/>
        <v>75</v>
      </c>
      <c r="AK108" s="213">
        <v>102</v>
      </c>
      <c r="AL108" s="382">
        <f t="shared" si="224"/>
        <v>65</v>
      </c>
      <c r="AM108" s="401">
        <v>145</v>
      </c>
      <c r="AN108" s="185">
        <f t="shared" si="224"/>
        <v>33</v>
      </c>
      <c r="AO108" s="380">
        <v>104</v>
      </c>
      <c r="AP108" s="382">
        <f t="shared" si="224"/>
        <v>105</v>
      </c>
      <c r="AQ108" s="333">
        <v>136</v>
      </c>
      <c r="AR108" s="185">
        <f t="shared" si="224"/>
        <v>119</v>
      </c>
      <c r="AS108" s="242">
        <f t="shared" si="209"/>
        <v>126.89473684210526</v>
      </c>
      <c r="AT108" s="138">
        <f t="shared" si="224"/>
        <v>90</v>
      </c>
      <c r="AU108" s="185"/>
      <c r="AW108" s="68">
        <v>104</v>
      </c>
      <c r="AX108" s="131">
        <v>179</v>
      </c>
      <c r="AY108" s="138">
        <f t="shared" si="145"/>
        <v>155</v>
      </c>
      <c r="AZ108" s="281">
        <v>152</v>
      </c>
      <c r="BA108" s="138">
        <f t="shared" si="145"/>
        <v>104</v>
      </c>
      <c r="BB108" s="252">
        <v>156</v>
      </c>
      <c r="BC108" s="138">
        <f t="shared" si="145"/>
        <v>87</v>
      </c>
      <c r="BD108" s="252">
        <v>170</v>
      </c>
      <c r="BE108" s="185">
        <f t="shared" si="145"/>
        <v>143</v>
      </c>
      <c r="BF108" s="312">
        <v>175</v>
      </c>
      <c r="BG108" s="185">
        <f t="shared" si="146"/>
        <v>111</v>
      </c>
      <c r="BH108" s="380">
        <v>144</v>
      </c>
      <c r="BI108" s="138">
        <f t="shared" si="146"/>
        <v>102</v>
      </c>
      <c r="BJ108" s="217">
        <f t="shared" si="210"/>
        <v>162.66666666666666</v>
      </c>
      <c r="BK108" s="138">
        <f t="shared" si="146"/>
        <v>143</v>
      </c>
    </row>
    <row r="109" spans="1:63" x14ac:dyDescent="0.2">
      <c r="A109" s="64">
        <v>105</v>
      </c>
      <c r="B109" s="1" t="s">
        <v>19</v>
      </c>
      <c r="C109" s="459">
        <v>127</v>
      </c>
      <c r="D109" s="185">
        <f t="shared" si="140"/>
        <v>103</v>
      </c>
      <c r="E109" s="459">
        <v>122</v>
      </c>
      <c r="F109" s="138">
        <f t="shared" si="140"/>
        <v>88</v>
      </c>
      <c r="G109" s="131">
        <v>140</v>
      </c>
      <c r="H109" s="185">
        <f t="shared" si="140"/>
        <v>37</v>
      </c>
      <c r="I109" s="131">
        <v>118</v>
      </c>
      <c r="J109" s="185">
        <f t="shared" si="141"/>
        <v>40</v>
      </c>
      <c r="K109" s="351">
        <v>144</v>
      </c>
      <c r="L109" s="138">
        <f t="shared" si="141"/>
        <v>5</v>
      </c>
      <c r="M109" s="226">
        <v>139</v>
      </c>
      <c r="N109" s="138">
        <f t="shared" ref="N109" si="225">RANK(M109,M$5:M$164,0)</f>
        <v>45</v>
      </c>
      <c r="O109" s="223">
        <v>138</v>
      </c>
      <c r="P109" s="138">
        <f t="shared" si="141"/>
        <v>55</v>
      </c>
      <c r="Q109" s="68">
        <v>131</v>
      </c>
      <c r="R109" s="185">
        <f t="shared" si="143"/>
        <v>46</v>
      </c>
      <c r="S109" s="131">
        <v>133</v>
      </c>
      <c r="T109" s="138">
        <f t="shared" si="143"/>
        <v>50</v>
      </c>
      <c r="U109" s="131">
        <v>137</v>
      </c>
      <c r="V109" s="185">
        <f t="shared" ref="V109:AD109" si="226">RANK(U109,U$5:U$164,0)</f>
        <v>54</v>
      </c>
      <c r="W109" s="281">
        <v>120</v>
      </c>
      <c r="X109" s="138">
        <f t="shared" si="226"/>
        <v>32</v>
      </c>
      <c r="Y109" s="252">
        <v>116</v>
      </c>
      <c r="Z109" s="138">
        <f t="shared" si="226"/>
        <v>61</v>
      </c>
      <c r="AA109" s="252">
        <v>138</v>
      </c>
      <c r="AB109" s="185">
        <f t="shared" si="226"/>
        <v>37</v>
      </c>
      <c r="AC109" s="274">
        <v>129</v>
      </c>
      <c r="AD109" s="138">
        <f t="shared" si="226"/>
        <v>89</v>
      </c>
      <c r="AE109" s="68"/>
      <c r="AF109" s="185"/>
      <c r="AG109" s="316">
        <v>146</v>
      </c>
      <c r="AH109" s="185">
        <f t="shared" si="224"/>
        <v>41</v>
      </c>
      <c r="AI109" s="131">
        <v>111</v>
      </c>
      <c r="AJ109" s="138">
        <f t="shared" si="224"/>
        <v>75</v>
      </c>
      <c r="AK109" s="213">
        <v>94</v>
      </c>
      <c r="AL109" s="382">
        <f t="shared" si="224"/>
        <v>154</v>
      </c>
      <c r="AM109" s="401">
        <v>146</v>
      </c>
      <c r="AN109" s="185">
        <f t="shared" si="224"/>
        <v>18</v>
      </c>
      <c r="AO109" s="380">
        <v>107</v>
      </c>
      <c r="AP109" s="382">
        <f t="shared" si="224"/>
        <v>61</v>
      </c>
      <c r="AQ109" s="333">
        <v>154</v>
      </c>
      <c r="AR109" s="185">
        <f t="shared" si="224"/>
        <v>51</v>
      </c>
      <c r="AS109" s="242">
        <f t="shared" si="209"/>
        <v>127.22222222222223</v>
      </c>
      <c r="AT109" s="138">
        <f t="shared" si="224"/>
        <v>77</v>
      </c>
      <c r="AU109" s="185"/>
      <c r="AW109" s="68">
        <v>105</v>
      </c>
      <c r="AX109" s="131">
        <v>182</v>
      </c>
      <c r="AY109" s="138">
        <f t="shared" si="145"/>
        <v>103</v>
      </c>
      <c r="AZ109" s="281">
        <v>155</v>
      </c>
      <c r="BA109" s="138">
        <f t="shared" si="145"/>
        <v>54</v>
      </c>
      <c r="BB109" s="252">
        <v>155</v>
      </c>
      <c r="BC109" s="138">
        <f t="shared" si="145"/>
        <v>116</v>
      </c>
      <c r="BD109" s="252">
        <v>176</v>
      </c>
      <c r="BE109" s="185">
        <f t="shared" si="145"/>
        <v>44</v>
      </c>
      <c r="BF109" s="312">
        <v>178</v>
      </c>
      <c r="BG109" s="185">
        <f t="shared" si="146"/>
        <v>24</v>
      </c>
      <c r="BH109" s="380">
        <v>148</v>
      </c>
      <c r="BI109" s="138">
        <f t="shared" si="146"/>
        <v>47</v>
      </c>
      <c r="BJ109" s="217">
        <f t="shared" si="210"/>
        <v>165.66666666666666</v>
      </c>
      <c r="BK109" s="138">
        <f t="shared" si="146"/>
        <v>72</v>
      </c>
    </row>
    <row r="110" spans="1:63" x14ac:dyDescent="0.2">
      <c r="A110" s="64">
        <v>106</v>
      </c>
      <c r="B110" s="1" t="s">
        <v>21</v>
      </c>
      <c r="C110" s="459">
        <v>123</v>
      </c>
      <c r="D110" s="185">
        <f t="shared" si="140"/>
        <v>155</v>
      </c>
      <c r="E110" s="459">
        <v>121</v>
      </c>
      <c r="F110" s="138">
        <f t="shared" si="140"/>
        <v>109</v>
      </c>
      <c r="G110" s="131">
        <v>142</v>
      </c>
      <c r="H110" s="185">
        <f t="shared" si="140"/>
        <v>12</v>
      </c>
      <c r="I110" s="131">
        <v>117</v>
      </c>
      <c r="J110" s="185">
        <f t="shared" si="141"/>
        <v>54</v>
      </c>
      <c r="K110" s="351">
        <v>140</v>
      </c>
      <c r="L110" s="138">
        <f t="shared" si="141"/>
        <v>32</v>
      </c>
      <c r="M110" s="226">
        <v>141</v>
      </c>
      <c r="N110" s="138">
        <f t="shared" ref="N110" si="227">RANK(M110,M$5:M$164,0)</f>
        <v>17</v>
      </c>
      <c r="O110" s="223">
        <v>139</v>
      </c>
      <c r="P110" s="138">
        <f t="shared" si="141"/>
        <v>40</v>
      </c>
      <c r="Q110" s="68">
        <v>136</v>
      </c>
      <c r="R110" s="185">
        <f t="shared" si="143"/>
        <v>14</v>
      </c>
      <c r="S110" s="131">
        <v>138</v>
      </c>
      <c r="T110" s="138">
        <f t="shared" si="143"/>
        <v>24</v>
      </c>
      <c r="U110" s="131">
        <v>139</v>
      </c>
      <c r="V110" s="185">
        <f t="shared" ref="V110:AT110" si="228">RANK(U110,U$5:U$164,0)</f>
        <v>43</v>
      </c>
      <c r="W110" s="281">
        <v>119</v>
      </c>
      <c r="X110" s="138">
        <f t="shared" si="228"/>
        <v>58</v>
      </c>
      <c r="Y110" s="252">
        <v>112</v>
      </c>
      <c r="Z110" s="138">
        <f t="shared" si="228"/>
        <v>120</v>
      </c>
      <c r="AA110" s="252">
        <v>136</v>
      </c>
      <c r="AB110" s="185">
        <f t="shared" si="228"/>
        <v>107</v>
      </c>
      <c r="AC110" s="274">
        <v>129</v>
      </c>
      <c r="AD110" s="138">
        <f t="shared" si="228"/>
        <v>89</v>
      </c>
      <c r="AE110" s="68">
        <v>147</v>
      </c>
      <c r="AF110" s="185">
        <f t="shared" si="228"/>
        <v>54</v>
      </c>
      <c r="AG110" s="316">
        <v>147</v>
      </c>
      <c r="AH110" s="185">
        <f t="shared" si="228"/>
        <v>20</v>
      </c>
      <c r="AI110" s="131">
        <v>108</v>
      </c>
      <c r="AJ110" s="138">
        <f t="shared" si="228"/>
        <v>137</v>
      </c>
      <c r="AK110" s="213">
        <v>102</v>
      </c>
      <c r="AL110" s="382">
        <f t="shared" si="228"/>
        <v>65</v>
      </c>
      <c r="AM110" s="401">
        <v>147</v>
      </c>
      <c r="AN110" s="185">
        <f t="shared" si="228"/>
        <v>8</v>
      </c>
      <c r="AO110" s="380">
        <v>107</v>
      </c>
      <c r="AP110" s="382">
        <f t="shared" si="228"/>
        <v>61</v>
      </c>
      <c r="AQ110" s="333">
        <v>136</v>
      </c>
      <c r="AR110" s="185">
        <f t="shared" si="228"/>
        <v>119</v>
      </c>
      <c r="AS110" s="242">
        <f t="shared" si="209"/>
        <v>128.57894736842104</v>
      </c>
      <c r="AT110" s="138">
        <f t="shared" si="228"/>
        <v>56</v>
      </c>
      <c r="AU110" s="185"/>
      <c r="AW110" s="68">
        <v>106</v>
      </c>
      <c r="AX110" s="131">
        <v>190</v>
      </c>
      <c r="AY110" s="138">
        <f t="shared" si="145"/>
        <v>21</v>
      </c>
      <c r="AZ110" s="281">
        <v>157</v>
      </c>
      <c r="BA110" s="138">
        <f t="shared" si="145"/>
        <v>33</v>
      </c>
      <c r="BB110" s="252">
        <v>153</v>
      </c>
      <c r="BC110" s="138">
        <f t="shared" si="145"/>
        <v>142</v>
      </c>
      <c r="BD110" s="252">
        <v>176</v>
      </c>
      <c r="BE110" s="185">
        <f t="shared" si="145"/>
        <v>44</v>
      </c>
      <c r="BF110" s="313">
        <v>178</v>
      </c>
      <c r="BG110" s="185">
        <f t="shared" si="146"/>
        <v>24</v>
      </c>
      <c r="BH110" s="380">
        <v>148</v>
      </c>
      <c r="BI110" s="138">
        <f t="shared" si="146"/>
        <v>47</v>
      </c>
      <c r="BJ110" s="217">
        <f t="shared" si="210"/>
        <v>167</v>
      </c>
      <c r="BK110" s="138">
        <f t="shared" si="146"/>
        <v>48</v>
      </c>
    </row>
    <row r="111" spans="1:63" x14ac:dyDescent="0.2">
      <c r="A111" s="64">
        <v>107</v>
      </c>
      <c r="B111" s="24" t="s">
        <v>238</v>
      </c>
      <c r="C111" s="467">
        <v>129</v>
      </c>
      <c r="D111" s="185">
        <f t="shared" si="140"/>
        <v>46</v>
      </c>
      <c r="E111" s="467">
        <v>123</v>
      </c>
      <c r="F111" s="138">
        <f t="shared" si="140"/>
        <v>75</v>
      </c>
      <c r="G111" s="131">
        <v>138</v>
      </c>
      <c r="H111" s="185">
        <f t="shared" si="140"/>
        <v>77</v>
      </c>
      <c r="I111" s="131">
        <v>117</v>
      </c>
      <c r="J111" s="185">
        <f t="shared" si="141"/>
        <v>54</v>
      </c>
      <c r="K111" s="351">
        <v>137</v>
      </c>
      <c r="L111" s="138">
        <f t="shared" si="141"/>
        <v>55</v>
      </c>
      <c r="M111" s="226">
        <v>141</v>
      </c>
      <c r="N111" s="138">
        <f t="shared" ref="N111" si="229">RANK(M111,M$5:M$164,0)</f>
        <v>17</v>
      </c>
      <c r="O111" s="223">
        <v>139</v>
      </c>
      <c r="P111" s="138">
        <f t="shared" si="141"/>
        <v>40</v>
      </c>
      <c r="Q111" s="68">
        <v>133</v>
      </c>
      <c r="R111" s="185">
        <f t="shared" si="143"/>
        <v>25</v>
      </c>
      <c r="S111" s="131">
        <v>134</v>
      </c>
      <c r="T111" s="138">
        <f t="shared" si="143"/>
        <v>37</v>
      </c>
      <c r="U111" s="131">
        <v>139</v>
      </c>
      <c r="V111" s="185">
        <f t="shared" ref="V111:AT111" si="230">RANK(U111,U$5:U$164,0)</f>
        <v>43</v>
      </c>
      <c r="W111" s="281">
        <v>120</v>
      </c>
      <c r="X111" s="138">
        <f t="shared" si="230"/>
        <v>32</v>
      </c>
      <c r="Y111" s="252">
        <v>118</v>
      </c>
      <c r="Z111" s="138">
        <f t="shared" si="230"/>
        <v>45</v>
      </c>
      <c r="AA111" s="252">
        <v>138</v>
      </c>
      <c r="AB111" s="185">
        <f t="shared" si="230"/>
        <v>37</v>
      </c>
      <c r="AC111" s="274">
        <v>133</v>
      </c>
      <c r="AD111" s="138">
        <f t="shared" si="230"/>
        <v>25</v>
      </c>
      <c r="AE111" s="68">
        <v>149</v>
      </c>
      <c r="AF111" s="185">
        <f t="shared" si="230"/>
        <v>37</v>
      </c>
      <c r="AG111" s="316">
        <v>147</v>
      </c>
      <c r="AH111" s="185">
        <f t="shared" si="230"/>
        <v>20</v>
      </c>
      <c r="AI111" s="131">
        <v>111</v>
      </c>
      <c r="AJ111" s="138">
        <f t="shared" si="230"/>
        <v>75</v>
      </c>
      <c r="AK111" s="213">
        <v>103</v>
      </c>
      <c r="AL111" s="382">
        <f t="shared" si="230"/>
        <v>54</v>
      </c>
      <c r="AM111" s="401">
        <v>143</v>
      </c>
      <c r="AN111" s="185">
        <f t="shared" si="230"/>
        <v>57</v>
      </c>
      <c r="AO111" s="380">
        <v>107</v>
      </c>
      <c r="AP111" s="382">
        <f t="shared" si="230"/>
        <v>61</v>
      </c>
      <c r="AQ111" s="333">
        <v>154</v>
      </c>
      <c r="AR111" s="185">
        <f t="shared" si="230"/>
        <v>51</v>
      </c>
      <c r="AS111" s="242">
        <f t="shared" si="209"/>
        <v>129.05263157894737</v>
      </c>
      <c r="AT111" s="138">
        <f t="shared" si="230"/>
        <v>49</v>
      </c>
      <c r="AU111" s="185"/>
      <c r="AW111" s="68">
        <v>107</v>
      </c>
      <c r="AX111" s="131">
        <v>180</v>
      </c>
      <c r="AY111" s="138">
        <f t="shared" si="145"/>
        <v>140</v>
      </c>
      <c r="AZ111" s="281">
        <v>155</v>
      </c>
      <c r="BA111" s="138">
        <f t="shared" si="145"/>
        <v>54</v>
      </c>
      <c r="BB111" s="252">
        <v>155</v>
      </c>
      <c r="BC111" s="138">
        <f t="shared" si="145"/>
        <v>116</v>
      </c>
      <c r="BD111" s="252">
        <v>175</v>
      </c>
      <c r="BE111" s="185">
        <f t="shared" si="145"/>
        <v>70</v>
      </c>
      <c r="BF111" s="312">
        <v>178</v>
      </c>
      <c r="BG111" s="185">
        <f t="shared" si="146"/>
        <v>24</v>
      </c>
      <c r="BH111" s="380">
        <v>148</v>
      </c>
      <c r="BI111" s="138">
        <f t="shared" si="146"/>
        <v>47</v>
      </c>
      <c r="BJ111" s="217">
        <f t="shared" si="210"/>
        <v>165.16666666666666</v>
      </c>
      <c r="BK111" s="138">
        <f t="shared" si="146"/>
        <v>85</v>
      </c>
    </row>
    <row r="112" spans="1:63" x14ac:dyDescent="0.2">
      <c r="A112" s="64">
        <v>108</v>
      </c>
      <c r="B112" s="24" t="s">
        <v>239</v>
      </c>
      <c r="C112" s="467">
        <v>129</v>
      </c>
      <c r="D112" s="185">
        <f t="shared" si="140"/>
        <v>46</v>
      </c>
      <c r="E112" s="467">
        <v>125</v>
      </c>
      <c r="F112" s="138">
        <f t="shared" si="140"/>
        <v>52</v>
      </c>
      <c r="G112" s="131">
        <v>142</v>
      </c>
      <c r="H112" s="185">
        <f t="shared" si="140"/>
        <v>12</v>
      </c>
      <c r="I112" s="131">
        <v>123</v>
      </c>
      <c r="J112" s="185">
        <f t="shared" si="141"/>
        <v>15</v>
      </c>
      <c r="K112" s="351">
        <v>137</v>
      </c>
      <c r="L112" s="138">
        <f t="shared" si="141"/>
        <v>55</v>
      </c>
      <c r="M112" s="226">
        <v>141</v>
      </c>
      <c r="N112" s="138">
        <f t="shared" ref="N112" si="231">RANK(M112,M$5:M$164,0)</f>
        <v>17</v>
      </c>
      <c r="O112" s="223">
        <v>139</v>
      </c>
      <c r="P112" s="138">
        <f t="shared" si="141"/>
        <v>40</v>
      </c>
      <c r="Q112" s="68">
        <v>130</v>
      </c>
      <c r="R112" s="185">
        <f t="shared" si="143"/>
        <v>64</v>
      </c>
      <c r="S112" s="131">
        <v>134</v>
      </c>
      <c r="T112" s="138">
        <f t="shared" si="143"/>
        <v>37</v>
      </c>
      <c r="U112" s="131">
        <v>139</v>
      </c>
      <c r="V112" s="185">
        <f t="shared" ref="V112:AT112" si="232">RANK(U112,U$5:U$164,0)</f>
        <v>43</v>
      </c>
      <c r="W112" s="281">
        <v>121</v>
      </c>
      <c r="X112" s="138">
        <f t="shared" si="232"/>
        <v>22</v>
      </c>
      <c r="Y112" s="252">
        <v>118</v>
      </c>
      <c r="Z112" s="138">
        <f t="shared" si="232"/>
        <v>45</v>
      </c>
      <c r="AA112" s="252">
        <v>138</v>
      </c>
      <c r="AB112" s="185">
        <f t="shared" si="232"/>
        <v>37</v>
      </c>
      <c r="AC112" s="274">
        <v>133</v>
      </c>
      <c r="AD112" s="138">
        <f t="shared" si="232"/>
        <v>25</v>
      </c>
      <c r="AE112" s="68">
        <v>147</v>
      </c>
      <c r="AF112" s="185">
        <f t="shared" si="232"/>
        <v>54</v>
      </c>
      <c r="AG112" s="316">
        <v>148</v>
      </c>
      <c r="AH112" s="185">
        <f t="shared" si="232"/>
        <v>8</v>
      </c>
      <c r="AI112" s="131">
        <v>111</v>
      </c>
      <c r="AJ112" s="138">
        <f t="shared" si="232"/>
        <v>75</v>
      </c>
      <c r="AK112" s="213">
        <v>99</v>
      </c>
      <c r="AL112" s="382">
        <f t="shared" si="232"/>
        <v>112</v>
      </c>
      <c r="AM112" s="401">
        <v>144</v>
      </c>
      <c r="AN112" s="185">
        <f t="shared" si="232"/>
        <v>48</v>
      </c>
      <c r="AO112" s="380">
        <v>108</v>
      </c>
      <c r="AP112" s="382">
        <f t="shared" si="232"/>
        <v>42</v>
      </c>
      <c r="AQ112" s="334">
        <v>170</v>
      </c>
      <c r="AR112" s="185">
        <f t="shared" si="232"/>
        <v>1</v>
      </c>
      <c r="AS112" s="242">
        <f t="shared" si="209"/>
        <v>129.36842105263159</v>
      </c>
      <c r="AT112" s="138">
        <f t="shared" si="232"/>
        <v>46</v>
      </c>
      <c r="AU112" s="185"/>
      <c r="AW112" s="68">
        <v>108</v>
      </c>
      <c r="AX112" s="131">
        <v>182</v>
      </c>
      <c r="AY112" s="138">
        <f t="shared" si="145"/>
        <v>103</v>
      </c>
      <c r="AZ112" s="281">
        <v>160</v>
      </c>
      <c r="BA112" s="138">
        <f t="shared" si="145"/>
        <v>8</v>
      </c>
      <c r="BB112" s="252">
        <v>157</v>
      </c>
      <c r="BC112" s="138">
        <f t="shared" si="145"/>
        <v>70</v>
      </c>
      <c r="BD112" s="252">
        <v>179</v>
      </c>
      <c r="BE112" s="185">
        <f t="shared" si="145"/>
        <v>11</v>
      </c>
      <c r="BF112" s="312">
        <v>178</v>
      </c>
      <c r="BG112" s="185">
        <f t="shared" si="146"/>
        <v>24</v>
      </c>
      <c r="BH112" s="380">
        <v>150</v>
      </c>
      <c r="BI112" s="138">
        <f t="shared" si="146"/>
        <v>6</v>
      </c>
      <c r="BJ112" s="217">
        <f t="shared" si="210"/>
        <v>167.66666666666666</v>
      </c>
      <c r="BK112" s="138">
        <f t="shared" si="146"/>
        <v>39</v>
      </c>
    </row>
    <row r="113" spans="1:63" x14ac:dyDescent="0.2">
      <c r="A113" s="64">
        <v>109</v>
      </c>
      <c r="B113" s="24" t="s">
        <v>240</v>
      </c>
      <c r="C113" s="467">
        <v>129</v>
      </c>
      <c r="D113" s="185">
        <f t="shared" si="140"/>
        <v>46</v>
      </c>
      <c r="E113" s="467">
        <v>127</v>
      </c>
      <c r="F113" s="138">
        <f t="shared" si="140"/>
        <v>33</v>
      </c>
      <c r="G113" s="131">
        <v>142</v>
      </c>
      <c r="H113" s="185">
        <f t="shared" si="140"/>
        <v>12</v>
      </c>
      <c r="I113" s="131">
        <v>129</v>
      </c>
      <c r="J113" s="185">
        <f t="shared" si="141"/>
        <v>1</v>
      </c>
      <c r="K113" s="351">
        <v>134</v>
      </c>
      <c r="L113" s="138">
        <f t="shared" si="141"/>
        <v>101</v>
      </c>
      <c r="M113" s="226">
        <v>141</v>
      </c>
      <c r="N113" s="138">
        <f t="shared" ref="N113" si="233">RANK(M113,M$5:M$164,0)</f>
        <v>17</v>
      </c>
      <c r="O113" s="223">
        <v>142</v>
      </c>
      <c r="P113" s="138">
        <f t="shared" si="141"/>
        <v>11</v>
      </c>
      <c r="Q113" s="68">
        <v>132</v>
      </c>
      <c r="R113" s="185">
        <f t="shared" si="143"/>
        <v>30</v>
      </c>
      <c r="S113" s="131">
        <v>140</v>
      </c>
      <c r="T113" s="138">
        <f t="shared" si="143"/>
        <v>17</v>
      </c>
      <c r="U113" s="131">
        <v>140</v>
      </c>
      <c r="V113" s="185">
        <f t="shared" ref="V113:AT113" si="234">RANK(U113,U$5:U$164,0)</f>
        <v>32</v>
      </c>
      <c r="W113" s="281">
        <v>121</v>
      </c>
      <c r="X113" s="138">
        <f t="shared" si="234"/>
        <v>22</v>
      </c>
      <c r="Y113" s="252">
        <v>123</v>
      </c>
      <c r="Z113" s="138">
        <f t="shared" si="234"/>
        <v>22</v>
      </c>
      <c r="AA113" s="252">
        <v>138</v>
      </c>
      <c r="AB113" s="185">
        <f t="shared" si="234"/>
        <v>37</v>
      </c>
      <c r="AC113" s="274">
        <v>134</v>
      </c>
      <c r="AD113" s="138">
        <f t="shared" si="234"/>
        <v>14</v>
      </c>
      <c r="AE113" s="68">
        <v>149</v>
      </c>
      <c r="AF113" s="185">
        <f t="shared" si="234"/>
        <v>37</v>
      </c>
      <c r="AG113" s="316">
        <v>147</v>
      </c>
      <c r="AH113" s="185">
        <f t="shared" si="234"/>
        <v>20</v>
      </c>
      <c r="AI113" s="131">
        <v>119</v>
      </c>
      <c r="AJ113" s="138">
        <f t="shared" si="234"/>
        <v>13</v>
      </c>
      <c r="AK113" s="213">
        <v>100</v>
      </c>
      <c r="AL113" s="382">
        <f t="shared" si="234"/>
        <v>94</v>
      </c>
      <c r="AM113" s="401">
        <v>145</v>
      </c>
      <c r="AN113" s="185">
        <f t="shared" si="234"/>
        <v>33</v>
      </c>
      <c r="AO113" s="380">
        <v>112</v>
      </c>
      <c r="AP113" s="382">
        <f t="shared" si="234"/>
        <v>14</v>
      </c>
      <c r="AQ113" s="334">
        <v>166</v>
      </c>
      <c r="AR113" s="185">
        <f t="shared" si="234"/>
        <v>14</v>
      </c>
      <c r="AS113" s="242">
        <f t="shared" si="209"/>
        <v>131.42105263157896</v>
      </c>
      <c r="AT113" s="138">
        <f t="shared" si="234"/>
        <v>19</v>
      </c>
      <c r="AU113" s="185"/>
      <c r="AW113" s="68">
        <v>109</v>
      </c>
      <c r="AX113" s="131">
        <v>186</v>
      </c>
      <c r="AY113" s="138">
        <f t="shared" si="145"/>
        <v>79</v>
      </c>
      <c r="AZ113" s="281">
        <v>159</v>
      </c>
      <c r="BA113" s="138">
        <f t="shared" si="145"/>
        <v>13</v>
      </c>
      <c r="BB113" s="252">
        <v>161</v>
      </c>
      <c r="BC113" s="138">
        <f t="shared" si="145"/>
        <v>17</v>
      </c>
      <c r="BD113" s="252">
        <v>178</v>
      </c>
      <c r="BE113" s="185">
        <f t="shared" si="145"/>
        <v>23</v>
      </c>
      <c r="BF113" s="312">
        <v>175</v>
      </c>
      <c r="BG113" s="185">
        <f t="shared" si="146"/>
        <v>111</v>
      </c>
      <c r="BH113" s="380">
        <v>149</v>
      </c>
      <c r="BI113" s="138">
        <f t="shared" si="146"/>
        <v>26</v>
      </c>
      <c r="BJ113" s="217">
        <f t="shared" si="210"/>
        <v>168</v>
      </c>
      <c r="BK113" s="138">
        <f t="shared" si="146"/>
        <v>36</v>
      </c>
    </row>
    <row r="114" spans="1:63" x14ac:dyDescent="0.2">
      <c r="A114" s="64">
        <v>110</v>
      </c>
      <c r="B114" s="24" t="s">
        <v>241</v>
      </c>
      <c r="C114" s="467">
        <v>139</v>
      </c>
      <c r="D114" s="186">
        <f t="shared" si="140"/>
        <v>1</v>
      </c>
      <c r="E114" s="467">
        <v>133</v>
      </c>
      <c r="F114" s="139">
        <f t="shared" si="140"/>
        <v>4</v>
      </c>
      <c r="G114" s="132">
        <v>145</v>
      </c>
      <c r="H114" s="186">
        <f t="shared" si="140"/>
        <v>1</v>
      </c>
      <c r="I114" s="132">
        <v>127</v>
      </c>
      <c r="J114" s="186">
        <f t="shared" si="141"/>
        <v>3</v>
      </c>
      <c r="K114" s="352">
        <v>142</v>
      </c>
      <c r="L114" s="139">
        <f t="shared" si="141"/>
        <v>12</v>
      </c>
      <c r="M114" s="227">
        <v>145</v>
      </c>
      <c r="N114" s="139">
        <f t="shared" ref="N114" si="235">RANK(M114,M$5:M$164,0)</f>
        <v>2</v>
      </c>
      <c r="O114" s="224">
        <v>147</v>
      </c>
      <c r="P114" s="139">
        <f t="shared" si="141"/>
        <v>1</v>
      </c>
      <c r="Q114" s="81">
        <v>146</v>
      </c>
      <c r="R114" s="186">
        <f t="shared" si="143"/>
        <v>1</v>
      </c>
      <c r="S114" s="132">
        <v>151</v>
      </c>
      <c r="T114" s="139">
        <f t="shared" si="143"/>
        <v>1</v>
      </c>
      <c r="U114" s="132">
        <v>146</v>
      </c>
      <c r="V114" s="186">
        <f t="shared" ref="V114:AT114" si="236">RANK(U114,U$5:U$164,0)</f>
        <v>3</v>
      </c>
      <c r="W114" s="282">
        <v>131</v>
      </c>
      <c r="X114" s="139">
        <f t="shared" si="236"/>
        <v>1</v>
      </c>
      <c r="Y114" s="253">
        <v>131</v>
      </c>
      <c r="Z114" s="139">
        <f t="shared" si="236"/>
        <v>1</v>
      </c>
      <c r="AA114" s="253">
        <v>146</v>
      </c>
      <c r="AB114" s="186">
        <f t="shared" si="236"/>
        <v>1</v>
      </c>
      <c r="AC114" s="275">
        <v>136</v>
      </c>
      <c r="AD114" s="139">
        <f t="shared" si="236"/>
        <v>4</v>
      </c>
      <c r="AE114" s="81">
        <v>154</v>
      </c>
      <c r="AF114" s="186">
        <f t="shared" si="236"/>
        <v>2</v>
      </c>
      <c r="AG114" s="317">
        <v>150</v>
      </c>
      <c r="AH114" s="186">
        <f t="shared" si="236"/>
        <v>1</v>
      </c>
      <c r="AI114" s="132">
        <v>126</v>
      </c>
      <c r="AJ114" s="139">
        <f t="shared" si="236"/>
        <v>5</v>
      </c>
      <c r="AK114" s="245">
        <v>99</v>
      </c>
      <c r="AL114" s="384">
        <f t="shared" si="236"/>
        <v>112</v>
      </c>
      <c r="AM114" s="410">
        <v>148</v>
      </c>
      <c r="AN114" s="186">
        <f t="shared" si="236"/>
        <v>2</v>
      </c>
      <c r="AO114" s="383">
        <v>110</v>
      </c>
      <c r="AP114" s="384">
        <f t="shared" si="236"/>
        <v>29</v>
      </c>
      <c r="AQ114" s="434">
        <v>170</v>
      </c>
      <c r="AR114" s="186">
        <f t="shared" si="236"/>
        <v>1</v>
      </c>
      <c r="AS114" s="243">
        <f t="shared" si="209"/>
        <v>136.94736842105263</v>
      </c>
      <c r="AT114" s="139">
        <f t="shared" si="236"/>
        <v>1</v>
      </c>
      <c r="AU114" s="185"/>
      <c r="AW114" s="68">
        <v>110</v>
      </c>
      <c r="AX114" s="132">
        <v>190</v>
      </c>
      <c r="AY114" s="139">
        <f t="shared" si="145"/>
        <v>21</v>
      </c>
      <c r="AZ114" s="282">
        <v>162</v>
      </c>
      <c r="BA114" s="139">
        <f t="shared" si="145"/>
        <v>1</v>
      </c>
      <c r="BB114" s="253">
        <v>166</v>
      </c>
      <c r="BC114" s="139">
        <f t="shared" si="145"/>
        <v>2</v>
      </c>
      <c r="BD114" s="253">
        <v>181</v>
      </c>
      <c r="BE114" s="186">
        <f t="shared" si="145"/>
        <v>1</v>
      </c>
      <c r="BF114" s="314">
        <v>178</v>
      </c>
      <c r="BG114" s="186">
        <f t="shared" si="146"/>
        <v>24</v>
      </c>
      <c r="BH114" s="383">
        <v>143</v>
      </c>
      <c r="BI114" s="139">
        <f t="shared" si="146"/>
        <v>128</v>
      </c>
      <c r="BJ114" s="218">
        <f t="shared" si="210"/>
        <v>170</v>
      </c>
      <c r="BK114" s="139">
        <f t="shared" si="146"/>
        <v>6</v>
      </c>
    </row>
    <row r="115" spans="1:63" x14ac:dyDescent="0.2">
      <c r="A115" s="74">
        <v>111</v>
      </c>
      <c r="B115" s="104" t="s">
        <v>243</v>
      </c>
      <c r="C115" s="468">
        <v>139</v>
      </c>
      <c r="D115" s="184">
        <f t="shared" si="140"/>
        <v>1</v>
      </c>
      <c r="E115" s="468">
        <v>133</v>
      </c>
      <c r="F115" s="137">
        <f t="shared" si="140"/>
        <v>4</v>
      </c>
      <c r="G115" s="130">
        <v>143</v>
      </c>
      <c r="H115" s="184">
        <f t="shared" si="140"/>
        <v>3</v>
      </c>
      <c r="I115" s="130">
        <v>112</v>
      </c>
      <c r="J115" s="184">
        <f t="shared" si="141"/>
        <v>137</v>
      </c>
      <c r="K115" s="350">
        <v>141</v>
      </c>
      <c r="L115" s="137">
        <f t="shared" si="141"/>
        <v>20</v>
      </c>
      <c r="M115" s="225">
        <v>144</v>
      </c>
      <c r="N115" s="137">
        <f t="shared" ref="N115" si="237">RANK(M115,M$5:M$164,0)</f>
        <v>3</v>
      </c>
      <c r="O115" s="222">
        <v>144</v>
      </c>
      <c r="P115" s="137">
        <f t="shared" si="141"/>
        <v>3</v>
      </c>
      <c r="Q115" s="73">
        <v>143</v>
      </c>
      <c r="R115" s="184">
        <f t="shared" si="143"/>
        <v>2</v>
      </c>
      <c r="S115" s="130">
        <v>145</v>
      </c>
      <c r="T115" s="137">
        <f t="shared" si="143"/>
        <v>9</v>
      </c>
      <c r="U115" s="130">
        <v>147</v>
      </c>
      <c r="V115" s="184">
        <f t="shared" ref="V115:AT116" si="238">RANK(U115,U$5:U$164,0)</f>
        <v>1</v>
      </c>
      <c r="W115" s="280">
        <v>126</v>
      </c>
      <c r="X115" s="137">
        <f t="shared" si="238"/>
        <v>6</v>
      </c>
      <c r="Y115" s="258">
        <v>131</v>
      </c>
      <c r="Z115" s="137">
        <f t="shared" si="238"/>
        <v>1</v>
      </c>
      <c r="AA115" s="251">
        <v>142</v>
      </c>
      <c r="AB115" s="184">
        <f t="shared" si="238"/>
        <v>6</v>
      </c>
      <c r="AC115" s="273">
        <v>136</v>
      </c>
      <c r="AD115" s="137">
        <f t="shared" si="238"/>
        <v>4</v>
      </c>
      <c r="AE115" s="73">
        <v>154</v>
      </c>
      <c r="AF115" s="184">
        <f t="shared" si="238"/>
        <v>2</v>
      </c>
      <c r="AG115" s="315">
        <v>149</v>
      </c>
      <c r="AH115" s="184">
        <f t="shared" si="238"/>
        <v>2</v>
      </c>
      <c r="AI115" s="130">
        <v>131</v>
      </c>
      <c r="AJ115" s="137">
        <f t="shared" si="238"/>
        <v>1</v>
      </c>
      <c r="AK115" s="244">
        <v>100</v>
      </c>
      <c r="AL115" s="381">
        <f t="shared" si="238"/>
        <v>94</v>
      </c>
      <c r="AM115" s="400">
        <v>146</v>
      </c>
      <c r="AN115" s="184">
        <f t="shared" si="238"/>
        <v>18</v>
      </c>
      <c r="AO115" s="379">
        <v>110</v>
      </c>
      <c r="AP115" s="381">
        <f t="shared" si="238"/>
        <v>29</v>
      </c>
      <c r="AQ115" s="331">
        <v>170</v>
      </c>
      <c r="AR115" s="184">
        <f t="shared" si="238"/>
        <v>1</v>
      </c>
      <c r="AS115" s="241">
        <f t="shared" si="209"/>
        <v>135.10526315789474</v>
      </c>
      <c r="AT115" s="137">
        <f t="shared" si="238"/>
        <v>3</v>
      </c>
      <c r="AU115" s="185"/>
      <c r="AW115" s="73">
        <v>111</v>
      </c>
      <c r="AX115" s="130">
        <v>190</v>
      </c>
      <c r="AY115" s="137">
        <f t="shared" si="145"/>
        <v>21</v>
      </c>
      <c r="AZ115" s="280">
        <v>161</v>
      </c>
      <c r="BA115" s="137">
        <f t="shared" si="145"/>
        <v>4</v>
      </c>
      <c r="BB115" s="251">
        <v>166</v>
      </c>
      <c r="BC115" s="137">
        <f t="shared" si="145"/>
        <v>2</v>
      </c>
      <c r="BD115" s="251">
        <v>181</v>
      </c>
      <c r="BE115" s="184">
        <f t="shared" si="145"/>
        <v>1</v>
      </c>
      <c r="BF115" s="311">
        <v>178</v>
      </c>
      <c r="BG115" s="184">
        <f t="shared" si="146"/>
        <v>24</v>
      </c>
      <c r="BH115" s="379">
        <v>148</v>
      </c>
      <c r="BI115" s="137">
        <f t="shared" si="146"/>
        <v>47</v>
      </c>
      <c r="BJ115" s="216">
        <f t="shared" si="210"/>
        <v>170.66666666666666</v>
      </c>
      <c r="BK115" s="137">
        <f t="shared" si="146"/>
        <v>2</v>
      </c>
    </row>
    <row r="116" spans="1:63" x14ac:dyDescent="0.2">
      <c r="A116" s="64">
        <v>112</v>
      </c>
      <c r="B116" s="24" t="s">
        <v>244</v>
      </c>
      <c r="C116" s="467">
        <v>127</v>
      </c>
      <c r="D116" s="185">
        <f t="shared" si="140"/>
        <v>103</v>
      </c>
      <c r="E116" s="467">
        <v>128</v>
      </c>
      <c r="F116" s="138">
        <f t="shared" si="140"/>
        <v>20</v>
      </c>
      <c r="G116" s="131">
        <v>140</v>
      </c>
      <c r="H116" s="185">
        <f t="shared" si="140"/>
        <v>37</v>
      </c>
      <c r="I116" s="131">
        <v>117</v>
      </c>
      <c r="J116" s="185">
        <f t="shared" si="141"/>
        <v>54</v>
      </c>
      <c r="K116" s="351">
        <v>142</v>
      </c>
      <c r="L116" s="138">
        <f t="shared" si="141"/>
        <v>12</v>
      </c>
      <c r="M116" s="226">
        <v>137</v>
      </c>
      <c r="N116" s="138">
        <f t="shared" ref="N116" si="239">RANK(M116,M$5:M$164,0)</f>
        <v>87</v>
      </c>
      <c r="O116" s="223">
        <v>135</v>
      </c>
      <c r="P116" s="138">
        <f t="shared" si="141"/>
        <v>107</v>
      </c>
      <c r="Q116" s="68">
        <v>128</v>
      </c>
      <c r="R116" s="185">
        <f t="shared" si="143"/>
        <v>88</v>
      </c>
      <c r="S116" s="131">
        <v>129</v>
      </c>
      <c r="T116" s="138">
        <f t="shared" si="143"/>
        <v>103</v>
      </c>
      <c r="U116" s="131">
        <v>137</v>
      </c>
      <c r="V116" s="185">
        <f t="shared" ref="V116:AF116" si="240">RANK(U116,U$5:U$164,0)</f>
        <v>54</v>
      </c>
      <c r="W116" s="281">
        <v>116</v>
      </c>
      <c r="X116" s="138">
        <f t="shared" si="240"/>
        <v>124</v>
      </c>
      <c r="Y116" s="252">
        <v>116</v>
      </c>
      <c r="Z116" s="138">
        <f t="shared" si="240"/>
        <v>61</v>
      </c>
      <c r="AA116" s="252">
        <v>137</v>
      </c>
      <c r="AB116" s="185">
        <f t="shared" si="240"/>
        <v>61</v>
      </c>
      <c r="AC116" s="274">
        <v>132</v>
      </c>
      <c r="AD116" s="138">
        <f t="shared" si="240"/>
        <v>38</v>
      </c>
      <c r="AE116" s="68">
        <v>147</v>
      </c>
      <c r="AF116" s="185">
        <f t="shared" si="240"/>
        <v>54</v>
      </c>
      <c r="AG116" s="316"/>
      <c r="AH116" s="185"/>
      <c r="AI116" s="131">
        <v>112</v>
      </c>
      <c r="AJ116" s="138">
        <f t="shared" si="238"/>
        <v>63</v>
      </c>
      <c r="AK116" s="213">
        <v>105</v>
      </c>
      <c r="AL116" s="382">
        <f t="shared" si="238"/>
        <v>20</v>
      </c>
      <c r="AM116" s="401">
        <v>138</v>
      </c>
      <c r="AN116" s="185">
        <f t="shared" si="238"/>
        <v>102</v>
      </c>
      <c r="AO116" s="380">
        <v>103</v>
      </c>
      <c r="AP116" s="382">
        <f t="shared" si="238"/>
        <v>117</v>
      </c>
      <c r="AQ116" s="332">
        <v>132</v>
      </c>
      <c r="AR116" s="185">
        <f t="shared" si="238"/>
        <v>143</v>
      </c>
      <c r="AS116" s="242">
        <f t="shared" si="209"/>
        <v>127.68421052631579</v>
      </c>
      <c r="AT116" s="138">
        <f t="shared" si="238"/>
        <v>71</v>
      </c>
      <c r="AU116" s="185"/>
      <c r="AW116" s="68">
        <v>112</v>
      </c>
      <c r="AX116" s="131">
        <v>190</v>
      </c>
      <c r="AY116" s="138">
        <f t="shared" si="145"/>
        <v>21</v>
      </c>
      <c r="AZ116" s="281">
        <v>155</v>
      </c>
      <c r="BA116" s="138">
        <f t="shared" si="145"/>
        <v>54</v>
      </c>
      <c r="BB116" s="252">
        <v>153</v>
      </c>
      <c r="BC116" s="138">
        <f t="shared" si="145"/>
        <v>142</v>
      </c>
      <c r="BD116" s="252">
        <v>175</v>
      </c>
      <c r="BE116" s="185">
        <f t="shared" si="145"/>
        <v>70</v>
      </c>
      <c r="BF116" s="312">
        <v>178</v>
      </c>
      <c r="BG116" s="185">
        <f t="shared" si="146"/>
        <v>24</v>
      </c>
      <c r="BH116" s="380">
        <v>144</v>
      </c>
      <c r="BI116" s="138">
        <f t="shared" si="146"/>
        <v>102</v>
      </c>
      <c r="BJ116" s="217">
        <f t="shared" si="210"/>
        <v>165.83333333333334</v>
      </c>
      <c r="BK116" s="138">
        <f t="shared" si="146"/>
        <v>71</v>
      </c>
    </row>
    <row r="117" spans="1:63" x14ac:dyDescent="0.2">
      <c r="A117" s="64">
        <v>113</v>
      </c>
      <c r="B117" s="6" t="s">
        <v>246</v>
      </c>
      <c r="C117" s="68">
        <v>128</v>
      </c>
      <c r="D117" s="185">
        <f t="shared" si="140"/>
        <v>62</v>
      </c>
      <c r="E117" s="68">
        <v>121</v>
      </c>
      <c r="F117" s="138">
        <f t="shared" si="140"/>
        <v>109</v>
      </c>
      <c r="G117" s="131">
        <v>139</v>
      </c>
      <c r="H117" s="185">
        <f t="shared" si="140"/>
        <v>51</v>
      </c>
      <c r="I117" s="131">
        <v>120</v>
      </c>
      <c r="J117" s="185">
        <f t="shared" si="141"/>
        <v>24</v>
      </c>
      <c r="K117" s="351">
        <v>141</v>
      </c>
      <c r="L117" s="138">
        <f t="shared" si="141"/>
        <v>20</v>
      </c>
      <c r="M117" s="226">
        <v>139</v>
      </c>
      <c r="N117" s="138">
        <f t="shared" ref="N117" si="241">RANK(M117,M$5:M$164,0)</f>
        <v>45</v>
      </c>
      <c r="O117" s="223">
        <v>138</v>
      </c>
      <c r="P117" s="138">
        <f t="shared" si="141"/>
        <v>55</v>
      </c>
      <c r="Q117" s="68">
        <v>131</v>
      </c>
      <c r="R117" s="185">
        <f t="shared" si="143"/>
        <v>46</v>
      </c>
      <c r="S117" s="131">
        <v>133</v>
      </c>
      <c r="T117" s="138">
        <f t="shared" si="143"/>
        <v>50</v>
      </c>
      <c r="U117" s="131">
        <v>133</v>
      </c>
      <c r="V117" s="185">
        <f t="shared" ref="V117:AT117" si="242">RANK(U117,U$5:U$164,0)</f>
        <v>117</v>
      </c>
      <c r="W117" s="281">
        <v>120</v>
      </c>
      <c r="X117" s="138">
        <f t="shared" si="242"/>
        <v>32</v>
      </c>
      <c r="Y117" s="252">
        <v>115</v>
      </c>
      <c r="Z117" s="138">
        <f t="shared" si="242"/>
        <v>77</v>
      </c>
      <c r="AA117" s="252">
        <v>137</v>
      </c>
      <c r="AB117" s="185">
        <f t="shared" si="242"/>
        <v>61</v>
      </c>
      <c r="AC117" s="274">
        <v>130</v>
      </c>
      <c r="AD117" s="138">
        <f t="shared" si="242"/>
        <v>79</v>
      </c>
      <c r="AE117" s="68">
        <v>139</v>
      </c>
      <c r="AF117" s="185">
        <f t="shared" si="242"/>
        <v>133</v>
      </c>
      <c r="AG117" s="316">
        <v>146</v>
      </c>
      <c r="AH117" s="185">
        <f t="shared" si="242"/>
        <v>41</v>
      </c>
      <c r="AI117" s="131">
        <v>116</v>
      </c>
      <c r="AJ117" s="138">
        <f t="shared" si="242"/>
        <v>46</v>
      </c>
      <c r="AK117" s="213">
        <v>104</v>
      </c>
      <c r="AL117" s="382">
        <f t="shared" si="242"/>
        <v>41</v>
      </c>
      <c r="AM117" s="401">
        <v>141</v>
      </c>
      <c r="AN117" s="185">
        <f t="shared" si="242"/>
        <v>67</v>
      </c>
      <c r="AO117" s="380">
        <v>106</v>
      </c>
      <c r="AP117" s="382">
        <f t="shared" si="242"/>
        <v>83</v>
      </c>
      <c r="AQ117" s="333">
        <v>158</v>
      </c>
      <c r="AR117" s="185">
        <f t="shared" si="242"/>
        <v>29</v>
      </c>
      <c r="AS117" s="242">
        <f t="shared" si="209"/>
        <v>127.94736842105263</v>
      </c>
      <c r="AT117" s="138">
        <f t="shared" si="242"/>
        <v>66</v>
      </c>
      <c r="AU117" s="185"/>
      <c r="AW117" s="68">
        <v>113</v>
      </c>
      <c r="AX117" s="131">
        <v>188</v>
      </c>
      <c r="AY117" s="138">
        <f t="shared" si="145"/>
        <v>48</v>
      </c>
      <c r="AZ117" s="281">
        <v>159</v>
      </c>
      <c r="BA117" s="138">
        <f t="shared" si="145"/>
        <v>13</v>
      </c>
      <c r="BB117" s="252">
        <v>156</v>
      </c>
      <c r="BC117" s="138">
        <f t="shared" si="145"/>
        <v>87</v>
      </c>
      <c r="BD117" s="252">
        <v>176</v>
      </c>
      <c r="BE117" s="185">
        <f t="shared" si="145"/>
        <v>44</v>
      </c>
      <c r="BF117" s="312">
        <v>175</v>
      </c>
      <c r="BG117" s="185">
        <f t="shared" si="146"/>
        <v>111</v>
      </c>
      <c r="BH117" s="380">
        <v>145</v>
      </c>
      <c r="BI117" s="138">
        <f t="shared" si="146"/>
        <v>91</v>
      </c>
      <c r="BJ117" s="217">
        <f t="shared" si="210"/>
        <v>166.5</v>
      </c>
      <c r="BK117" s="138">
        <f t="shared" si="146"/>
        <v>60</v>
      </c>
    </row>
    <row r="118" spans="1:63" x14ac:dyDescent="0.2">
      <c r="A118" s="64">
        <v>114</v>
      </c>
      <c r="B118" s="6" t="s">
        <v>247</v>
      </c>
      <c r="C118" s="68">
        <v>127</v>
      </c>
      <c r="D118" s="185">
        <f t="shared" si="140"/>
        <v>103</v>
      </c>
      <c r="E118" s="68">
        <v>122</v>
      </c>
      <c r="F118" s="138">
        <f t="shared" si="140"/>
        <v>88</v>
      </c>
      <c r="G118" s="131">
        <v>139</v>
      </c>
      <c r="H118" s="185">
        <f t="shared" si="140"/>
        <v>51</v>
      </c>
      <c r="I118" s="131">
        <v>117</v>
      </c>
      <c r="J118" s="185">
        <f t="shared" si="141"/>
        <v>54</v>
      </c>
      <c r="K118" s="351">
        <v>140</v>
      </c>
      <c r="L118" s="138">
        <f t="shared" si="141"/>
        <v>32</v>
      </c>
      <c r="M118" s="226">
        <v>141</v>
      </c>
      <c r="N118" s="138">
        <f t="shared" ref="N118" si="243">RANK(M118,M$5:M$164,0)</f>
        <v>17</v>
      </c>
      <c r="O118" s="223">
        <v>140</v>
      </c>
      <c r="P118" s="138">
        <f t="shared" si="141"/>
        <v>31</v>
      </c>
      <c r="Q118" s="68">
        <v>130</v>
      </c>
      <c r="R118" s="185">
        <f t="shared" si="143"/>
        <v>64</v>
      </c>
      <c r="S118" s="131">
        <v>138</v>
      </c>
      <c r="T118" s="138">
        <f t="shared" si="143"/>
        <v>24</v>
      </c>
      <c r="U118" s="131">
        <v>137</v>
      </c>
      <c r="V118" s="185">
        <f t="shared" ref="V118:AT118" si="244">RANK(U118,U$5:U$164,0)</f>
        <v>54</v>
      </c>
      <c r="W118" s="281">
        <v>120</v>
      </c>
      <c r="X118" s="138">
        <f t="shared" si="244"/>
        <v>32</v>
      </c>
      <c r="Y118" s="252">
        <v>116</v>
      </c>
      <c r="Z118" s="138">
        <f t="shared" si="244"/>
        <v>61</v>
      </c>
      <c r="AA118" s="252">
        <v>138</v>
      </c>
      <c r="AB118" s="185">
        <f t="shared" si="244"/>
        <v>37</v>
      </c>
      <c r="AC118" s="274">
        <v>130</v>
      </c>
      <c r="AD118" s="138">
        <f t="shared" si="244"/>
        <v>79</v>
      </c>
      <c r="AE118" s="68">
        <v>151</v>
      </c>
      <c r="AF118" s="185">
        <f t="shared" si="244"/>
        <v>14</v>
      </c>
      <c r="AG118" s="316">
        <v>146</v>
      </c>
      <c r="AH118" s="185">
        <f t="shared" si="244"/>
        <v>41</v>
      </c>
      <c r="AI118" s="131">
        <v>115</v>
      </c>
      <c r="AJ118" s="138">
        <f t="shared" si="244"/>
        <v>56</v>
      </c>
      <c r="AK118" s="213">
        <v>104</v>
      </c>
      <c r="AL118" s="382">
        <f t="shared" si="244"/>
        <v>41</v>
      </c>
      <c r="AM118" s="401">
        <v>142</v>
      </c>
      <c r="AN118" s="185">
        <f t="shared" si="244"/>
        <v>66</v>
      </c>
      <c r="AO118" s="380">
        <v>107</v>
      </c>
      <c r="AP118" s="382">
        <f t="shared" si="244"/>
        <v>61</v>
      </c>
      <c r="AQ118" s="333">
        <v>170</v>
      </c>
      <c r="AR118" s="185">
        <f t="shared" si="244"/>
        <v>1</v>
      </c>
      <c r="AS118" s="242">
        <f t="shared" si="209"/>
        <v>129.15789473684211</v>
      </c>
      <c r="AT118" s="138">
        <f t="shared" si="244"/>
        <v>48</v>
      </c>
      <c r="AU118" s="185"/>
      <c r="AW118" s="68">
        <v>114</v>
      </c>
      <c r="AX118" s="131">
        <v>185</v>
      </c>
      <c r="AY118" s="138">
        <f t="shared" si="145"/>
        <v>88</v>
      </c>
      <c r="AZ118" s="281">
        <v>158</v>
      </c>
      <c r="BA118" s="138">
        <f t="shared" si="145"/>
        <v>28</v>
      </c>
      <c r="BB118" s="252">
        <v>157</v>
      </c>
      <c r="BC118" s="138">
        <f t="shared" si="145"/>
        <v>70</v>
      </c>
      <c r="BD118" s="252">
        <v>174</v>
      </c>
      <c r="BE118" s="185">
        <f t="shared" si="145"/>
        <v>86</v>
      </c>
      <c r="BF118" s="312">
        <v>175</v>
      </c>
      <c r="BG118" s="185">
        <f t="shared" si="146"/>
        <v>111</v>
      </c>
      <c r="BH118" s="380">
        <v>142</v>
      </c>
      <c r="BI118" s="138">
        <f t="shared" si="146"/>
        <v>143</v>
      </c>
      <c r="BJ118" s="217">
        <f t="shared" si="210"/>
        <v>165.16666666666666</v>
      </c>
      <c r="BK118" s="138">
        <f t="shared" si="146"/>
        <v>85</v>
      </c>
    </row>
    <row r="119" spans="1:63" x14ac:dyDescent="0.2">
      <c r="A119" s="64">
        <v>115</v>
      </c>
      <c r="B119" s="6" t="s">
        <v>248</v>
      </c>
      <c r="C119" s="68">
        <v>129</v>
      </c>
      <c r="D119" s="185">
        <f t="shared" si="140"/>
        <v>46</v>
      </c>
      <c r="E119" s="68">
        <v>123</v>
      </c>
      <c r="F119" s="138">
        <f t="shared" si="140"/>
        <v>75</v>
      </c>
      <c r="G119" s="131">
        <v>141</v>
      </c>
      <c r="H119" s="185">
        <f t="shared" si="140"/>
        <v>25</v>
      </c>
      <c r="I119" s="131">
        <v>129</v>
      </c>
      <c r="J119" s="185">
        <f t="shared" si="141"/>
        <v>1</v>
      </c>
      <c r="K119" s="351">
        <v>146</v>
      </c>
      <c r="L119" s="138">
        <f t="shared" si="141"/>
        <v>1</v>
      </c>
      <c r="M119" s="226">
        <v>140</v>
      </c>
      <c r="N119" s="138">
        <f t="shared" ref="N119" si="245">RANK(M119,M$5:M$164,0)</f>
        <v>32</v>
      </c>
      <c r="O119" s="223">
        <v>141</v>
      </c>
      <c r="P119" s="138">
        <f t="shared" si="141"/>
        <v>24</v>
      </c>
      <c r="Q119" s="68">
        <v>130</v>
      </c>
      <c r="R119" s="185">
        <f t="shared" si="143"/>
        <v>64</v>
      </c>
      <c r="S119" s="131">
        <v>136</v>
      </c>
      <c r="T119" s="138">
        <f t="shared" si="143"/>
        <v>31</v>
      </c>
      <c r="U119" s="131">
        <v>137</v>
      </c>
      <c r="V119" s="185">
        <f t="shared" ref="V119:AT119" si="246">RANK(U119,U$5:U$164,0)</f>
        <v>54</v>
      </c>
      <c r="W119" s="281">
        <v>123</v>
      </c>
      <c r="X119" s="138">
        <f t="shared" si="246"/>
        <v>13</v>
      </c>
      <c r="Y119" s="252">
        <v>114</v>
      </c>
      <c r="Z119" s="138">
        <f t="shared" si="246"/>
        <v>96</v>
      </c>
      <c r="AA119" s="252">
        <v>138</v>
      </c>
      <c r="AB119" s="185">
        <f t="shared" si="246"/>
        <v>37</v>
      </c>
      <c r="AC119" s="274">
        <v>130</v>
      </c>
      <c r="AD119" s="138">
        <f t="shared" si="246"/>
        <v>79</v>
      </c>
      <c r="AE119" s="68">
        <v>147</v>
      </c>
      <c r="AF119" s="185">
        <f t="shared" si="246"/>
        <v>54</v>
      </c>
      <c r="AG119" s="316">
        <v>147</v>
      </c>
      <c r="AH119" s="185">
        <f t="shared" si="246"/>
        <v>20</v>
      </c>
      <c r="AI119" s="131">
        <v>111</v>
      </c>
      <c r="AJ119" s="138">
        <f t="shared" si="246"/>
        <v>75</v>
      </c>
      <c r="AK119" s="213">
        <v>100</v>
      </c>
      <c r="AL119" s="382">
        <f t="shared" si="246"/>
        <v>94</v>
      </c>
      <c r="AM119" s="401">
        <v>145</v>
      </c>
      <c r="AN119" s="185">
        <f t="shared" si="246"/>
        <v>33</v>
      </c>
      <c r="AO119" s="380">
        <v>105</v>
      </c>
      <c r="AP119" s="382">
        <f t="shared" si="246"/>
        <v>90</v>
      </c>
      <c r="AQ119" s="333">
        <v>166</v>
      </c>
      <c r="AR119" s="185">
        <f t="shared" si="246"/>
        <v>14</v>
      </c>
      <c r="AS119" s="242">
        <f t="shared" si="209"/>
        <v>129.73684210526315</v>
      </c>
      <c r="AT119" s="138">
        <f t="shared" si="246"/>
        <v>40</v>
      </c>
      <c r="AU119" s="185"/>
      <c r="AW119" s="68">
        <v>115</v>
      </c>
      <c r="AX119" s="131">
        <v>186</v>
      </c>
      <c r="AY119" s="138">
        <f t="shared" si="145"/>
        <v>79</v>
      </c>
      <c r="AZ119" s="281">
        <v>159</v>
      </c>
      <c r="BA119" s="138">
        <f t="shared" si="145"/>
        <v>13</v>
      </c>
      <c r="BB119" s="252">
        <v>158</v>
      </c>
      <c r="BC119" s="138">
        <f t="shared" si="145"/>
        <v>53</v>
      </c>
      <c r="BD119" s="252">
        <v>176</v>
      </c>
      <c r="BE119" s="185">
        <f t="shared" si="145"/>
        <v>44</v>
      </c>
      <c r="BF119" s="312">
        <v>181</v>
      </c>
      <c r="BG119" s="185">
        <f t="shared" si="146"/>
        <v>1</v>
      </c>
      <c r="BH119" s="380">
        <v>146</v>
      </c>
      <c r="BI119" s="138">
        <f t="shared" si="146"/>
        <v>76</v>
      </c>
      <c r="BJ119" s="217">
        <f t="shared" si="210"/>
        <v>167.66666666666666</v>
      </c>
      <c r="BK119" s="138">
        <f t="shared" si="146"/>
        <v>39</v>
      </c>
    </row>
    <row r="120" spans="1:63" x14ac:dyDescent="0.2">
      <c r="A120" s="64">
        <v>116</v>
      </c>
      <c r="B120" s="6" t="s">
        <v>249</v>
      </c>
      <c r="C120" s="68">
        <v>139</v>
      </c>
      <c r="D120" s="185">
        <f t="shared" si="140"/>
        <v>1</v>
      </c>
      <c r="E120" s="68">
        <v>133</v>
      </c>
      <c r="F120" s="138">
        <f t="shared" si="140"/>
        <v>4</v>
      </c>
      <c r="G120" s="131">
        <v>143</v>
      </c>
      <c r="H120" s="185">
        <f t="shared" si="140"/>
        <v>3</v>
      </c>
      <c r="I120" s="131">
        <v>115</v>
      </c>
      <c r="J120" s="185">
        <f t="shared" si="141"/>
        <v>87</v>
      </c>
      <c r="K120" s="351">
        <v>139</v>
      </c>
      <c r="L120" s="138">
        <f t="shared" si="141"/>
        <v>46</v>
      </c>
      <c r="M120" s="226">
        <v>143</v>
      </c>
      <c r="N120" s="138">
        <f t="shared" ref="N120" si="247">RANK(M120,M$5:M$164,0)</f>
        <v>5</v>
      </c>
      <c r="O120" s="223">
        <v>144</v>
      </c>
      <c r="P120" s="138">
        <f t="shared" si="141"/>
        <v>3</v>
      </c>
      <c r="Q120" s="68">
        <v>143</v>
      </c>
      <c r="R120" s="185">
        <f t="shared" si="143"/>
        <v>2</v>
      </c>
      <c r="S120" s="131">
        <v>149</v>
      </c>
      <c r="T120" s="138">
        <f t="shared" si="143"/>
        <v>2</v>
      </c>
      <c r="U120" s="131">
        <v>147</v>
      </c>
      <c r="V120" s="185">
        <f t="shared" ref="V120:AT120" si="248">RANK(U120,U$5:U$164,0)</f>
        <v>1</v>
      </c>
      <c r="W120" s="281">
        <v>129</v>
      </c>
      <c r="X120" s="138">
        <f t="shared" si="248"/>
        <v>2</v>
      </c>
      <c r="Y120" s="252">
        <v>129</v>
      </c>
      <c r="Z120" s="138">
        <f t="shared" si="248"/>
        <v>5</v>
      </c>
      <c r="AA120" s="252">
        <v>146</v>
      </c>
      <c r="AB120" s="185">
        <f t="shared" si="248"/>
        <v>1</v>
      </c>
      <c r="AC120" s="274">
        <v>135</v>
      </c>
      <c r="AD120" s="138">
        <f t="shared" si="248"/>
        <v>8</v>
      </c>
      <c r="AE120" s="68">
        <v>154</v>
      </c>
      <c r="AF120" s="185">
        <f t="shared" si="248"/>
        <v>2</v>
      </c>
      <c r="AG120" s="316">
        <v>148</v>
      </c>
      <c r="AH120" s="185">
        <f t="shared" si="248"/>
        <v>8</v>
      </c>
      <c r="AI120" s="131">
        <v>128</v>
      </c>
      <c r="AJ120" s="138">
        <f t="shared" si="248"/>
        <v>3</v>
      </c>
      <c r="AK120" s="213">
        <v>101</v>
      </c>
      <c r="AL120" s="382">
        <f t="shared" si="248"/>
        <v>91</v>
      </c>
      <c r="AM120" s="401">
        <v>145</v>
      </c>
      <c r="AN120" s="185">
        <f t="shared" si="248"/>
        <v>33</v>
      </c>
      <c r="AO120" s="380">
        <v>109</v>
      </c>
      <c r="AP120" s="382">
        <f t="shared" si="248"/>
        <v>33</v>
      </c>
      <c r="AQ120" s="333">
        <v>162</v>
      </c>
      <c r="AR120" s="185">
        <f t="shared" si="248"/>
        <v>20</v>
      </c>
      <c r="AS120" s="242">
        <f t="shared" si="209"/>
        <v>135.31578947368422</v>
      </c>
      <c r="AT120" s="138">
        <f t="shared" si="248"/>
        <v>2</v>
      </c>
      <c r="AU120" s="185"/>
      <c r="AW120" s="68">
        <v>116</v>
      </c>
      <c r="AX120" s="131">
        <v>191</v>
      </c>
      <c r="AY120" s="138">
        <f t="shared" si="145"/>
        <v>9</v>
      </c>
      <c r="AZ120" s="281">
        <v>162</v>
      </c>
      <c r="BA120" s="138">
        <f t="shared" si="145"/>
        <v>1</v>
      </c>
      <c r="BB120" s="252">
        <v>167</v>
      </c>
      <c r="BC120" s="138">
        <f t="shared" si="145"/>
        <v>1</v>
      </c>
      <c r="BD120" s="252">
        <v>181</v>
      </c>
      <c r="BE120" s="185">
        <f t="shared" si="145"/>
        <v>1</v>
      </c>
      <c r="BF120" s="313">
        <v>178</v>
      </c>
      <c r="BG120" s="185">
        <f t="shared" si="146"/>
        <v>24</v>
      </c>
      <c r="BH120" s="380">
        <v>149</v>
      </c>
      <c r="BI120" s="138">
        <f t="shared" si="146"/>
        <v>26</v>
      </c>
      <c r="BJ120" s="217">
        <f t="shared" si="210"/>
        <v>171.33333333333334</v>
      </c>
      <c r="BK120" s="138">
        <f t="shared" si="146"/>
        <v>1</v>
      </c>
    </row>
    <row r="121" spans="1:63" x14ac:dyDescent="0.2">
      <c r="A121" s="64">
        <v>117</v>
      </c>
      <c r="B121" s="6" t="s">
        <v>250</v>
      </c>
      <c r="C121" s="68">
        <v>128</v>
      </c>
      <c r="D121" s="185">
        <f t="shared" si="140"/>
        <v>62</v>
      </c>
      <c r="E121" s="68">
        <v>121</v>
      </c>
      <c r="F121" s="138">
        <f t="shared" si="140"/>
        <v>109</v>
      </c>
      <c r="G121" s="131">
        <v>139</v>
      </c>
      <c r="H121" s="185">
        <f t="shared" si="140"/>
        <v>51</v>
      </c>
      <c r="I121" s="131">
        <v>119</v>
      </c>
      <c r="J121" s="185">
        <f t="shared" si="141"/>
        <v>28</v>
      </c>
      <c r="K121" s="351">
        <v>135</v>
      </c>
      <c r="L121" s="138">
        <f t="shared" si="141"/>
        <v>92</v>
      </c>
      <c r="M121" s="226">
        <v>137</v>
      </c>
      <c r="N121" s="138">
        <f t="shared" ref="N121" si="249">RANK(M121,M$5:M$164,0)</f>
        <v>87</v>
      </c>
      <c r="O121" s="223">
        <v>140</v>
      </c>
      <c r="P121" s="138">
        <f t="shared" si="141"/>
        <v>31</v>
      </c>
      <c r="Q121" s="68">
        <v>128</v>
      </c>
      <c r="R121" s="185">
        <f t="shared" si="143"/>
        <v>88</v>
      </c>
      <c r="S121" s="131">
        <v>137</v>
      </c>
      <c r="T121" s="138">
        <f t="shared" si="143"/>
        <v>29</v>
      </c>
      <c r="U121" s="131">
        <v>137</v>
      </c>
      <c r="V121" s="185">
        <f t="shared" ref="V121:AT121" si="250">RANK(U121,U$5:U$164,0)</f>
        <v>54</v>
      </c>
      <c r="W121" s="281">
        <v>120</v>
      </c>
      <c r="X121" s="138">
        <f t="shared" si="250"/>
        <v>32</v>
      </c>
      <c r="Y121" s="252">
        <v>114</v>
      </c>
      <c r="Z121" s="138">
        <f t="shared" si="250"/>
        <v>96</v>
      </c>
      <c r="AA121" s="252">
        <v>138</v>
      </c>
      <c r="AB121" s="185">
        <f t="shared" si="250"/>
        <v>37</v>
      </c>
      <c r="AC121" s="274">
        <v>128</v>
      </c>
      <c r="AD121" s="138">
        <f t="shared" si="250"/>
        <v>111</v>
      </c>
      <c r="AE121" s="68">
        <v>147</v>
      </c>
      <c r="AF121" s="185">
        <f t="shared" si="250"/>
        <v>54</v>
      </c>
      <c r="AG121" s="316">
        <v>147</v>
      </c>
      <c r="AH121" s="185">
        <f t="shared" si="250"/>
        <v>20</v>
      </c>
      <c r="AI121" s="131">
        <v>111</v>
      </c>
      <c r="AJ121" s="138">
        <f t="shared" si="250"/>
        <v>75</v>
      </c>
      <c r="AK121" s="213">
        <v>99</v>
      </c>
      <c r="AL121" s="382">
        <f t="shared" si="250"/>
        <v>112</v>
      </c>
      <c r="AM121" s="401">
        <v>146</v>
      </c>
      <c r="AN121" s="185">
        <f t="shared" si="250"/>
        <v>18</v>
      </c>
      <c r="AO121" s="380">
        <v>106</v>
      </c>
      <c r="AP121" s="382">
        <f t="shared" si="250"/>
        <v>83</v>
      </c>
      <c r="AQ121" s="333">
        <v>156</v>
      </c>
      <c r="AR121" s="185">
        <f t="shared" si="250"/>
        <v>43</v>
      </c>
      <c r="AS121" s="242">
        <f t="shared" si="209"/>
        <v>127.89473684210526</v>
      </c>
      <c r="AT121" s="138">
        <f t="shared" si="250"/>
        <v>67</v>
      </c>
      <c r="AU121" s="185"/>
      <c r="AW121" s="68">
        <v>117</v>
      </c>
      <c r="AX121" s="131">
        <v>190</v>
      </c>
      <c r="AY121" s="138">
        <f t="shared" si="145"/>
        <v>21</v>
      </c>
      <c r="AZ121" s="281">
        <v>155</v>
      </c>
      <c r="BA121" s="138">
        <f t="shared" si="145"/>
        <v>54</v>
      </c>
      <c r="BB121" s="252">
        <v>159</v>
      </c>
      <c r="BC121" s="138">
        <f t="shared" si="145"/>
        <v>38</v>
      </c>
      <c r="BD121" s="252">
        <v>176</v>
      </c>
      <c r="BE121" s="185">
        <f t="shared" si="145"/>
        <v>44</v>
      </c>
      <c r="BF121" s="312">
        <v>178</v>
      </c>
      <c r="BG121" s="185">
        <f t="shared" si="146"/>
        <v>24</v>
      </c>
      <c r="BH121" s="380">
        <v>147</v>
      </c>
      <c r="BI121" s="138">
        <f t="shared" si="146"/>
        <v>57</v>
      </c>
      <c r="BJ121" s="217">
        <f t="shared" si="210"/>
        <v>167.5</v>
      </c>
      <c r="BK121" s="138">
        <f t="shared" si="146"/>
        <v>42</v>
      </c>
    </row>
    <row r="122" spans="1:63" x14ac:dyDescent="0.2">
      <c r="A122" s="64">
        <v>118</v>
      </c>
      <c r="B122" s="8" t="s">
        <v>251</v>
      </c>
      <c r="C122" s="470">
        <v>126</v>
      </c>
      <c r="D122" s="185">
        <f t="shared" si="140"/>
        <v>129</v>
      </c>
      <c r="E122" s="470">
        <v>121</v>
      </c>
      <c r="F122" s="138">
        <f t="shared" si="140"/>
        <v>109</v>
      </c>
      <c r="G122" s="131">
        <v>134</v>
      </c>
      <c r="H122" s="185">
        <f t="shared" si="140"/>
        <v>143</v>
      </c>
      <c r="I122" s="131">
        <v>116</v>
      </c>
      <c r="J122" s="185">
        <f t="shared" si="141"/>
        <v>73</v>
      </c>
      <c r="K122" s="351">
        <v>141</v>
      </c>
      <c r="L122" s="138">
        <f t="shared" si="141"/>
        <v>20</v>
      </c>
      <c r="M122" s="226">
        <v>132</v>
      </c>
      <c r="N122" s="138">
        <f t="shared" ref="N122" si="251">RANK(M122,M$5:M$164,0)</f>
        <v>151</v>
      </c>
      <c r="O122" s="223">
        <v>135</v>
      </c>
      <c r="P122" s="138">
        <f t="shared" si="141"/>
        <v>107</v>
      </c>
      <c r="Q122" s="68">
        <v>126</v>
      </c>
      <c r="R122" s="185">
        <f t="shared" si="143"/>
        <v>118</v>
      </c>
      <c r="S122" s="131">
        <v>129</v>
      </c>
      <c r="T122" s="138">
        <f t="shared" si="143"/>
        <v>103</v>
      </c>
      <c r="U122" s="131">
        <v>133</v>
      </c>
      <c r="V122" s="185">
        <f t="shared" ref="V122:AT122" si="252">RANK(U122,U$5:U$164,0)</f>
        <v>117</v>
      </c>
      <c r="W122" s="281">
        <v>118</v>
      </c>
      <c r="X122" s="138">
        <f t="shared" si="252"/>
        <v>94</v>
      </c>
      <c r="Y122" s="252">
        <v>113</v>
      </c>
      <c r="Z122" s="138">
        <f t="shared" si="252"/>
        <v>108</v>
      </c>
      <c r="AA122" s="252">
        <v>136</v>
      </c>
      <c r="AB122" s="185">
        <f t="shared" si="252"/>
        <v>107</v>
      </c>
      <c r="AC122" s="274">
        <v>126</v>
      </c>
      <c r="AD122" s="138">
        <f t="shared" si="252"/>
        <v>146</v>
      </c>
      <c r="AE122" s="68">
        <v>147</v>
      </c>
      <c r="AF122" s="185">
        <f t="shared" si="252"/>
        <v>54</v>
      </c>
      <c r="AG122" s="316">
        <v>143</v>
      </c>
      <c r="AH122" s="185">
        <f t="shared" si="252"/>
        <v>81</v>
      </c>
      <c r="AI122" s="131">
        <v>111</v>
      </c>
      <c r="AJ122" s="138">
        <f t="shared" si="252"/>
        <v>75</v>
      </c>
      <c r="AK122" s="213">
        <v>105</v>
      </c>
      <c r="AL122" s="382">
        <f t="shared" si="252"/>
        <v>20</v>
      </c>
      <c r="AM122" s="401">
        <v>138</v>
      </c>
      <c r="AN122" s="185">
        <f t="shared" si="252"/>
        <v>102</v>
      </c>
      <c r="AO122" s="380">
        <v>105</v>
      </c>
      <c r="AP122" s="382">
        <f t="shared" si="252"/>
        <v>90</v>
      </c>
      <c r="AQ122" s="334">
        <v>148</v>
      </c>
      <c r="AR122" s="185">
        <f t="shared" si="252"/>
        <v>69</v>
      </c>
      <c r="AS122" s="242">
        <f t="shared" si="209"/>
        <v>125.89473684210526</v>
      </c>
      <c r="AT122" s="138">
        <f t="shared" si="252"/>
        <v>108</v>
      </c>
      <c r="AU122" s="185"/>
      <c r="AW122" s="68">
        <v>118</v>
      </c>
      <c r="AX122" s="131">
        <v>180</v>
      </c>
      <c r="AY122" s="138">
        <f t="shared" si="145"/>
        <v>140</v>
      </c>
      <c r="AZ122" s="281">
        <v>154</v>
      </c>
      <c r="BA122" s="138">
        <f t="shared" si="145"/>
        <v>86</v>
      </c>
      <c r="BB122" s="252">
        <v>155</v>
      </c>
      <c r="BC122" s="138">
        <f t="shared" si="145"/>
        <v>116</v>
      </c>
      <c r="BD122" s="252">
        <v>176</v>
      </c>
      <c r="BE122" s="185">
        <f t="shared" si="145"/>
        <v>44</v>
      </c>
      <c r="BF122" s="312">
        <v>178</v>
      </c>
      <c r="BG122" s="185">
        <f t="shared" si="146"/>
        <v>24</v>
      </c>
      <c r="BH122" s="380">
        <v>145</v>
      </c>
      <c r="BI122" s="138">
        <f t="shared" si="146"/>
        <v>91</v>
      </c>
      <c r="BJ122" s="217">
        <f t="shared" si="210"/>
        <v>164.66666666666666</v>
      </c>
      <c r="BK122" s="138">
        <f t="shared" si="146"/>
        <v>96</v>
      </c>
    </row>
    <row r="123" spans="1:63" x14ac:dyDescent="0.2">
      <c r="A123" s="64">
        <v>119</v>
      </c>
      <c r="B123" s="8" t="s">
        <v>253</v>
      </c>
      <c r="C123" s="470">
        <v>126</v>
      </c>
      <c r="D123" s="185">
        <f t="shared" si="140"/>
        <v>129</v>
      </c>
      <c r="E123" s="470">
        <v>122</v>
      </c>
      <c r="F123" s="138">
        <f t="shared" si="140"/>
        <v>88</v>
      </c>
      <c r="G123" s="131">
        <v>138</v>
      </c>
      <c r="H123" s="185">
        <f t="shared" si="140"/>
        <v>77</v>
      </c>
      <c r="I123" s="131">
        <v>117</v>
      </c>
      <c r="J123" s="185">
        <f t="shared" si="141"/>
        <v>54</v>
      </c>
      <c r="K123" s="351">
        <v>129</v>
      </c>
      <c r="L123" s="138">
        <f t="shared" si="141"/>
        <v>155</v>
      </c>
      <c r="M123" s="226">
        <v>139</v>
      </c>
      <c r="N123" s="138">
        <f t="shared" ref="N123" si="253">RANK(M123,M$5:M$164,0)</f>
        <v>45</v>
      </c>
      <c r="O123" s="223">
        <v>138</v>
      </c>
      <c r="P123" s="138">
        <f t="shared" si="141"/>
        <v>55</v>
      </c>
      <c r="Q123" s="68">
        <v>126</v>
      </c>
      <c r="R123" s="185">
        <f t="shared" si="143"/>
        <v>118</v>
      </c>
      <c r="S123" s="131">
        <v>133</v>
      </c>
      <c r="T123" s="138">
        <f t="shared" si="143"/>
        <v>50</v>
      </c>
      <c r="U123" s="131">
        <v>133</v>
      </c>
      <c r="V123" s="185">
        <f t="shared" ref="V123:AT123" si="254">RANK(U123,U$5:U$164,0)</f>
        <v>117</v>
      </c>
      <c r="W123" s="281">
        <v>120</v>
      </c>
      <c r="X123" s="138">
        <f t="shared" si="254"/>
        <v>32</v>
      </c>
      <c r="Y123" s="252">
        <v>116</v>
      </c>
      <c r="Z123" s="138">
        <f t="shared" si="254"/>
        <v>61</v>
      </c>
      <c r="AA123" s="252">
        <v>137</v>
      </c>
      <c r="AB123" s="185">
        <f t="shared" si="254"/>
        <v>61</v>
      </c>
      <c r="AC123" s="274">
        <v>131</v>
      </c>
      <c r="AD123" s="138">
        <f t="shared" si="254"/>
        <v>48</v>
      </c>
      <c r="AE123" s="68">
        <v>147</v>
      </c>
      <c r="AF123" s="185">
        <f t="shared" si="254"/>
        <v>54</v>
      </c>
      <c r="AG123" s="316">
        <v>147</v>
      </c>
      <c r="AH123" s="185">
        <f t="shared" si="254"/>
        <v>20</v>
      </c>
      <c r="AI123" s="131">
        <v>111</v>
      </c>
      <c r="AJ123" s="138">
        <f t="shared" si="254"/>
        <v>75</v>
      </c>
      <c r="AK123" s="213">
        <v>105</v>
      </c>
      <c r="AL123" s="382">
        <f t="shared" si="254"/>
        <v>20</v>
      </c>
      <c r="AM123" s="401">
        <v>141</v>
      </c>
      <c r="AN123" s="185">
        <f t="shared" si="254"/>
        <v>67</v>
      </c>
      <c r="AO123" s="380">
        <v>107</v>
      </c>
      <c r="AP123" s="382">
        <f t="shared" si="254"/>
        <v>61</v>
      </c>
      <c r="AQ123" s="334">
        <v>162</v>
      </c>
      <c r="AR123" s="185">
        <f t="shared" si="254"/>
        <v>20</v>
      </c>
      <c r="AS123" s="242">
        <f t="shared" si="209"/>
        <v>127.15789473684211</v>
      </c>
      <c r="AT123" s="138">
        <f t="shared" si="254"/>
        <v>79</v>
      </c>
      <c r="AU123" s="185"/>
      <c r="AW123" s="68">
        <v>119</v>
      </c>
      <c r="AX123" s="131">
        <v>191</v>
      </c>
      <c r="AY123" s="138">
        <f t="shared" si="145"/>
        <v>9</v>
      </c>
      <c r="AZ123" s="281">
        <v>155</v>
      </c>
      <c r="BA123" s="138">
        <f t="shared" si="145"/>
        <v>54</v>
      </c>
      <c r="BB123" s="252">
        <v>159</v>
      </c>
      <c r="BC123" s="138">
        <f t="shared" si="145"/>
        <v>38</v>
      </c>
      <c r="BD123" s="252">
        <v>176</v>
      </c>
      <c r="BE123" s="185">
        <f t="shared" si="145"/>
        <v>44</v>
      </c>
      <c r="BF123" s="312">
        <v>178</v>
      </c>
      <c r="BG123" s="185">
        <f t="shared" si="146"/>
        <v>24</v>
      </c>
      <c r="BH123" s="380">
        <v>148</v>
      </c>
      <c r="BI123" s="138">
        <f t="shared" si="146"/>
        <v>47</v>
      </c>
      <c r="BJ123" s="217">
        <f t="shared" si="210"/>
        <v>167.83333333333334</v>
      </c>
      <c r="BK123" s="138">
        <f t="shared" si="146"/>
        <v>38</v>
      </c>
    </row>
    <row r="124" spans="1:63" x14ac:dyDescent="0.2">
      <c r="A124" s="65">
        <v>120</v>
      </c>
      <c r="B124" s="110" t="s">
        <v>256</v>
      </c>
      <c r="C124" s="471">
        <v>127</v>
      </c>
      <c r="D124" s="186">
        <f t="shared" si="140"/>
        <v>103</v>
      </c>
      <c r="E124" s="471">
        <v>122</v>
      </c>
      <c r="F124" s="139">
        <f t="shared" si="140"/>
        <v>88</v>
      </c>
      <c r="G124" s="132">
        <v>137</v>
      </c>
      <c r="H124" s="186">
        <f t="shared" si="140"/>
        <v>103</v>
      </c>
      <c r="I124" s="132">
        <v>118</v>
      </c>
      <c r="J124" s="186">
        <f t="shared" si="141"/>
        <v>40</v>
      </c>
      <c r="K124" s="352">
        <v>141</v>
      </c>
      <c r="L124" s="139">
        <f t="shared" si="141"/>
        <v>20</v>
      </c>
      <c r="M124" s="227">
        <v>138</v>
      </c>
      <c r="N124" s="139">
        <f t="shared" ref="N124" si="255">RANK(M124,M$5:M$164,0)</f>
        <v>65</v>
      </c>
      <c r="O124" s="224">
        <v>139</v>
      </c>
      <c r="P124" s="139">
        <f t="shared" si="141"/>
        <v>40</v>
      </c>
      <c r="Q124" s="81">
        <v>130</v>
      </c>
      <c r="R124" s="186">
        <f t="shared" si="143"/>
        <v>64</v>
      </c>
      <c r="S124" s="132">
        <v>134</v>
      </c>
      <c r="T124" s="139">
        <f t="shared" si="143"/>
        <v>37</v>
      </c>
      <c r="U124" s="132">
        <v>134</v>
      </c>
      <c r="V124" s="186">
        <f t="shared" ref="V124:AT124" si="256">RANK(U124,U$5:U$164,0)</f>
        <v>102</v>
      </c>
      <c r="W124" s="282">
        <v>119</v>
      </c>
      <c r="X124" s="139">
        <f t="shared" si="256"/>
        <v>58</v>
      </c>
      <c r="Y124" s="253">
        <v>120</v>
      </c>
      <c r="Z124" s="139">
        <f t="shared" si="256"/>
        <v>26</v>
      </c>
      <c r="AA124" s="253">
        <v>137</v>
      </c>
      <c r="AB124" s="186">
        <f t="shared" si="256"/>
        <v>61</v>
      </c>
      <c r="AC124" s="275">
        <v>132</v>
      </c>
      <c r="AD124" s="139">
        <f t="shared" si="256"/>
        <v>38</v>
      </c>
      <c r="AE124" s="81">
        <v>150</v>
      </c>
      <c r="AF124" s="186">
        <f t="shared" si="256"/>
        <v>26</v>
      </c>
      <c r="AG124" s="317">
        <v>145</v>
      </c>
      <c r="AH124" s="186">
        <f t="shared" si="256"/>
        <v>66</v>
      </c>
      <c r="AI124" s="132">
        <v>117</v>
      </c>
      <c r="AJ124" s="139">
        <f t="shared" si="256"/>
        <v>33</v>
      </c>
      <c r="AK124" s="245">
        <v>102</v>
      </c>
      <c r="AL124" s="384">
        <f t="shared" si="256"/>
        <v>65</v>
      </c>
      <c r="AM124" s="410">
        <v>139</v>
      </c>
      <c r="AN124" s="186">
        <f t="shared" si="256"/>
        <v>87</v>
      </c>
      <c r="AO124" s="383">
        <v>113</v>
      </c>
      <c r="AP124" s="384">
        <f t="shared" si="256"/>
        <v>8</v>
      </c>
      <c r="AQ124" s="434">
        <v>164</v>
      </c>
      <c r="AR124" s="186">
        <f t="shared" si="256"/>
        <v>18</v>
      </c>
      <c r="AS124" s="243">
        <f t="shared" si="209"/>
        <v>128.89473684210526</v>
      </c>
      <c r="AT124" s="139">
        <f t="shared" si="256"/>
        <v>52</v>
      </c>
      <c r="AU124" s="185"/>
      <c r="AW124" s="81">
        <v>120</v>
      </c>
      <c r="AX124" s="132">
        <v>191</v>
      </c>
      <c r="AY124" s="139">
        <f t="shared" si="145"/>
        <v>9</v>
      </c>
      <c r="AZ124" s="282">
        <v>155</v>
      </c>
      <c r="BA124" s="139">
        <f t="shared" si="145"/>
        <v>54</v>
      </c>
      <c r="BB124" s="253">
        <v>159</v>
      </c>
      <c r="BC124" s="139">
        <f t="shared" si="145"/>
        <v>38</v>
      </c>
      <c r="BD124" s="253">
        <v>176</v>
      </c>
      <c r="BE124" s="186">
        <f t="shared" si="145"/>
        <v>44</v>
      </c>
      <c r="BF124" s="314">
        <v>178</v>
      </c>
      <c r="BG124" s="186">
        <f t="shared" si="146"/>
        <v>24</v>
      </c>
      <c r="BH124" s="383">
        <v>150</v>
      </c>
      <c r="BI124" s="139">
        <f t="shared" si="146"/>
        <v>6</v>
      </c>
      <c r="BJ124" s="218">
        <f t="shared" si="210"/>
        <v>168.16666666666666</v>
      </c>
      <c r="BK124" s="139">
        <f t="shared" si="146"/>
        <v>29</v>
      </c>
    </row>
    <row r="125" spans="1:63" x14ac:dyDescent="0.2">
      <c r="A125" s="64">
        <v>121</v>
      </c>
      <c r="B125" s="8" t="s">
        <v>257</v>
      </c>
      <c r="C125" s="470">
        <v>127</v>
      </c>
      <c r="D125" s="184">
        <f t="shared" si="140"/>
        <v>103</v>
      </c>
      <c r="E125" s="470">
        <v>129</v>
      </c>
      <c r="F125" s="137">
        <f t="shared" si="140"/>
        <v>11</v>
      </c>
      <c r="G125" s="130">
        <v>138</v>
      </c>
      <c r="H125" s="184">
        <f t="shared" si="140"/>
        <v>77</v>
      </c>
      <c r="I125" s="130">
        <v>118</v>
      </c>
      <c r="J125" s="184">
        <f t="shared" si="141"/>
        <v>40</v>
      </c>
      <c r="K125" s="350">
        <v>140</v>
      </c>
      <c r="L125" s="137">
        <f t="shared" si="141"/>
        <v>32</v>
      </c>
      <c r="M125" s="225">
        <v>139</v>
      </c>
      <c r="N125" s="137">
        <f t="shared" ref="N125" si="257">RANK(M125,M$5:M$164,0)</f>
        <v>45</v>
      </c>
      <c r="O125" s="222">
        <v>140</v>
      </c>
      <c r="P125" s="137">
        <f t="shared" si="141"/>
        <v>31</v>
      </c>
      <c r="Q125" s="73">
        <v>132</v>
      </c>
      <c r="R125" s="184">
        <f t="shared" si="143"/>
        <v>30</v>
      </c>
      <c r="S125" s="130">
        <v>140</v>
      </c>
      <c r="T125" s="137">
        <f t="shared" si="143"/>
        <v>17</v>
      </c>
      <c r="U125" s="130">
        <v>137</v>
      </c>
      <c r="V125" s="184">
        <f t="shared" ref="V125:AT125" si="258">RANK(U125,U$5:U$164,0)</f>
        <v>54</v>
      </c>
      <c r="W125" s="280">
        <v>120</v>
      </c>
      <c r="X125" s="137">
        <f t="shared" si="258"/>
        <v>32</v>
      </c>
      <c r="Y125" s="258">
        <v>120</v>
      </c>
      <c r="Z125" s="137">
        <f t="shared" si="258"/>
        <v>26</v>
      </c>
      <c r="AA125" s="251">
        <v>138</v>
      </c>
      <c r="AB125" s="184">
        <f t="shared" si="258"/>
        <v>37</v>
      </c>
      <c r="AC125" s="273">
        <v>133</v>
      </c>
      <c r="AD125" s="137">
        <f t="shared" si="258"/>
        <v>25</v>
      </c>
      <c r="AE125" s="73">
        <v>147</v>
      </c>
      <c r="AF125" s="184">
        <f t="shared" si="258"/>
        <v>54</v>
      </c>
      <c r="AG125" s="315">
        <v>146</v>
      </c>
      <c r="AH125" s="184">
        <f t="shared" si="258"/>
        <v>41</v>
      </c>
      <c r="AI125" s="130">
        <v>112</v>
      </c>
      <c r="AJ125" s="137">
        <f t="shared" si="258"/>
        <v>63</v>
      </c>
      <c r="AK125" s="244">
        <v>102</v>
      </c>
      <c r="AL125" s="381">
        <f t="shared" si="258"/>
        <v>65</v>
      </c>
      <c r="AM125" s="400">
        <v>145</v>
      </c>
      <c r="AN125" s="184">
        <f t="shared" si="258"/>
        <v>33</v>
      </c>
      <c r="AO125" s="379">
        <v>112</v>
      </c>
      <c r="AP125" s="381">
        <f t="shared" si="258"/>
        <v>14</v>
      </c>
      <c r="AQ125" s="331">
        <v>148</v>
      </c>
      <c r="AR125" s="184">
        <f t="shared" si="258"/>
        <v>69</v>
      </c>
      <c r="AS125" s="241">
        <f t="shared" si="209"/>
        <v>129.94736842105263</v>
      </c>
      <c r="AT125" s="137">
        <f t="shared" si="258"/>
        <v>39</v>
      </c>
      <c r="AU125" s="185"/>
      <c r="AW125" s="68">
        <v>121</v>
      </c>
      <c r="AX125" s="130">
        <v>180</v>
      </c>
      <c r="AY125" s="137">
        <f t="shared" si="145"/>
        <v>140</v>
      </c>
      <c r="AZ125" s="280">
        <v>157</v>
      </c>
      <c r="BA125" s="137">
        <f t="shared" si="145"/>
        <v>33</v>
      </c>
      <c r="BB125" s="251">
        <v>162</v>
      </c>
      <c r="BC125" s="137">
        <f t="shared" si="145"/>
        <v>12</v>
      </c>
      <c r="BD125" s="251">
        <v>177</v>
      </c>
      <c r="BE125" s="184">
        <f t="shared" si="145"/>
        <v>30</v>
      </c>
      <c r="BF125" s="311">
        <v>175</v>
      </c>
      <c r="BG125" s="184">
        <f t="shared" si="146"/>
        <v>111</v>
      </c>
      <c r="BH125" s="379">
        <v>149</v>
      </c>
      <c r="BI125" s="137">
        <f t="shared" si="146"/>
        <v>26</v>
      </c>
      <c r="BJ125" s="216">
        <f t="shared" si="210"/>
        <v>166.66666666666666</v>
      </c>
      <c r="BK125" s="137">
        <f t="shared" si="146"/>
        <v>55</v>
      </c>
    </row>
    <row r="126" spans="1:63" x14ac:dyDescent="0.2">
      <c r="A126" s="64">
        <v>122</v>
      </c>
      <c r="B126" s="8" t="s">
        <v>259</v>
      </c>
      <c r="C126" s="470">
        <v>127</v>
      </c>
      <c r="D126" s="185">
        <f t="shared" si="140"/>
        <v>103</v>
      </c>
      <c r="E126" s="470">
        <v>129</v>
      </c>
      <c r="F126" s="138">
        <f t="shared" si="140"/>
        <v>11</v>
      </c>
      <c r="G126" s="131">
        <v>140</v>
      </c>
      <c r="H126" s="185">
        <f t="shared" si="140"/>
        <v>37</v>
      </c>
      <c r="I126" s="131">
        <v>122</v>
      </c>
      <c r="J126" s="185">
        <f t="shared" si="141"/>
        <v>18</v>
      </c>
      <c r="K126" s="351">
        <v>137</v>
      </c>
      <c r="L126" s="138">
        <f t="shared" si="141"/>
        <v>55</v>
      </c>
      <c r="M126" s="226">
        <v>138</v>
      </c>
      <c r="N126" s="138">
        <f t="shared" ref="N126" si="259">RANK(M126,M$5:M$164,0)</f>
        <v>65</v>
      </c>
      <c r="O126" s="223">
        <v>138</v>
      </c>
      <c r="P126" s="138">
        <f t="shared" si="141"/>
        <v>55</v>
      </c>
      <c r="Q126" s="68">
        <v>132</v>
      </c>
      <c r="R126" s="185">
        <f t="shared" si="143"/>
        <v>30</v>
      </c>
      <c r="S126" s="131">
        <v>135</v>
      </c>
      <c r="T126" s="138">
        <f t="shared" si="143"/>
        <v>33</v>
      </c>
      <c r="U126" s="131">
        <v>134</v>
      </c>
      <c r="V126" s="185">
        <f t="shared" ref="V126:AT126" si="260">RANK(U126,U$5:U$164,0)</f>
        <v>102</v>
      </c>
      <c r="W126" s="281">
        <v>120</v>
      </c>
      <c r="X126" s="138">
        <f t="shared" si="260"/>
        <v>32</v>
      </c>
      <c r="Y126" s="252">
        <v>119</v>
      </c>
      <c r="Z126" s="138">
        <f t="shared" si="260"/>
        <v>35</v>
      </c>
      <c r="AA126" s="252">
        <v>137</v>
      </c>
      <c r="AB126" s="185">
        <f t="shared" si="260"/>
        <v>61</v>
      </c>
      <c r="AC126" s="274">
        <v>131</v>
      </c>
      <c r="AD126" s="138">
        <f t="shared" si="260"/>
        <v>48</v>
      </c>
      <c r="AE126" s="68">
        <v>141</v>
      </c>
      <c r="AF126" s="185">
        <f t="shared" si="260"/>
        <v>118</v>
      </c>
      <c r="AG126" s="316">
        <v>143</v>
      </c>
      <c r="AH126" s="185">
        <f t="shared" si="260"/>
        <v>81</v>
      </c>
      <c r="AI126" s="131">
        <v>117</v>
      </c>
      <c r="AJ126" s="138">
        <f t="shared" si="260"/>
        <v>33</v>
      </c>
      <c r="AK126" s="213">
        <v>104</v>
      </c>
      <c r="AL126" s="382">
        <f t="shared" si="260"/>
        <v>41</v>
      </c>
      <c r="AM126" s="401">
        <v>139</v>
      </c>
      <c r="AN126" s="185">
        <f t="shared" si="260"/>
        <v>87</v>
      </c>
      <c r="AO126" s="380">
        <v>108</v>
      </c>
      <c r="AP126" s="382">
        <f t="shared" si="260"/>
        <v>42</v>
      </c>
      <c r="AQ126" s="332">
        <v>148</v>
      </c>
      <c r="AR126" s="185">
        <f t="shared" si="260"/>
        <v>69</v>
      </c>
      <c r="AS126" s="242">
        <f t="shared" si="209"/>
        <v>128.84210526315789</v>
      </c>
      <c r="AT126" s="138">
        <f t="shared" si="260"/>
        <v>53</v>
      </c>
      <c r="AU126" s="185"/>
      <c r="AW126" s="68">
        <v>122</v>
      </c>
      <c r="AX126" s="131">
        <v>185</v>
      </c>
      <c r="AY126" s="138">
        <f t="shared" si="145"/>
        <v>88</v>
      </c>
      <c r="AZ126" s="281">
        <v>156</v>
      </c>
      <c r="BA126" s="138">
        <f t="shared" si="145"/>
        <v>45</v>
      </c>
      <c r="BB126" s="252">
        <v>162</v>
      </c>
      <c r="BC126" s="138">
        <f t="shared" si="145"/>
        <v>12</v>
      </c>
      <c r="BD126" s="252">
        <v>177</v>
      </c>
      <c r="BE126" s="185">
        <f t="shared" si="145"/>
        <v>30</v>
      </c>
      <c r="BF126" s="312">
        <v>181</v>
      </c>
      <c r="BG126" s="185">
        <f t="shared" si="146"/>
        <v>1</v>
      </c>
      <c r="BH126" s="380">
        <v>144</v>
      </c>
      <c r="BI126" s="138">
        <f t="shared" si="146"/>
        <v>102</v>
      </c>
      <c r="BJ126" s="217">
        <f t="shared" si="210"/>
        <v>167.5</v>
      </c>
      <c r="BK126" s="138">
        <f t="shared" si="146"/>
        <v>42</v>
      </c>
    </row>
    <row r="127" spans="1:63" x14ac:dyDescent="0.2">
      <c r="A127" s="64">
        <v>123</v>
      </c>
      <c r="B127" s="8" t="s">
        <v>260</v>
      </c>
      <c r="C127" s="470">
        <v>127</v>
      </c>
      <c r="D127" s="185">
        <f t="shared" si="140"/>
        <v>103</v>
      </c>
      <c r="E127" s="470">
        <v>130</v>
      </c>
      <c r="F127" s="138">
        <f t="shared" si="140"/>
        <v>9</v>
      </c>
      <c r="G127" s="131">
        <v>140</v>
      </c>
      <c r="H127" s="185">
        <f t="shared" si="140"/>
        <v>37</v>
      </c>
      <c r="I127" s="131">
        <v>116</v>
      </c>
      <c r="J127" s="185">
        <f t="shared" si="141"/>
        <v>73</v>
      </c>
      <c r="K127" s="351">
        <v>141</v>
      </c>
      <c r="L127" s="138">
        <f t="shared" si="141"/>
        <v>20</v>
      </c>
      <c r="M127" s="226">
        <v>141</v>
      </c>
      <c r="N127" s="138">
        <f t="shared" ref="N127" si="261">RANK(M127,M$5:M$164,0)</f>
        <v>17</v>
      </c>
      <c r="O127" s="223">
        <v>142</v>
      </c>
      <c r="P127" s="138">
        <f t="shared" si="141"/>
        <v>11</v>
      </c>
      <c r="Q127" s="68">
        <v>136</v>
      </c>
      <c r="R127" s="185">
        <f t="shared" si="143"/>
        <v>14</v>
      </c>
      <c r="S127" s="131">
        <v>140</v>
      </c>
      <c r="T127" s="138">
        <f t="shared" si="143"/>
        <v>17</v>
      </c>
      <c r="U127" s="131">
        <v>142</v>
      </c>
      <c r="V127" s="185">
        <f t="shared" ref="V127:AT127" si="262">RANK(U127,U$5:U$164,0)</f>
        <v>17</v>
      </c>
      <c r="W127" s="281">
        <v>122</v>
      </c>
      <c r="X127" s="138">
        <f t="shared" si="262"/>
        <v>17</v>
      </c>
      <c r="Y127" s="252">
        <v>125</v>
      </c>
      <c r="Z127" s="138">
        <f t="shared" si="262"/>
        <v>12</v>
      </c>
      <c r="AA127" s="252">
        <v>140</v>
      </c>
      <c r="AB127" s="185">
        <f t="shared" si="262"/>
        <v>26</v>
      </c>
      <c r="AC127" s="274">
        <v>134</v>
      </c>
      <c r="AD127" s="138">
        <f t="shared" si="262"/>
        <v>14</v>
      </c>
      <c r="AE127" s="68">
        <v>147</v>
      </c>
      <c r="AF127" s="185">
        <f t="shared" si="262"/>
        <v>54</v>
      </c>
      <c r="AG127" s="316">
        <v>145</v>
      </c>
      <c r="AH127" s="185">
        <f t="shared" si="262"/>
        <v>66</v>
      </c>
      <c r="AI127" s="131">
        <v>119</v>
      </c>
      <c r="AJ127" s="138">
        <f t="shared" si="262"/>
        <v>13</v>
      </c>
      <c r="AK127" s="213">
        <v>106</v>
      </c>
      <c r="AL127" s="382">
        <f t="shared" si="262"/>
        <v>6</v>
      </c>
      <c r="AM127" s="401">
        <v>141</v>
      </c>
      <c r="AN127" s="185">
        <f t="shared" si="262"/>
        <v>67</v>
      </c>
      <c r="AO127" s="380">
        <v>107</v>
      </c>
      <c r="AP127" s="382">
        <f t="shared" si="262"/>
        <v>61</v>
      </c>
      <c r="AQ127" s="333">
        <v>148</v>
      </c>
      <c r="AR127" s="185">
        <f t="shared" si="262"/>
        <v>69</v>
      </c>
      <c r="AS127" s="242">
        <f t="shared" si="209"/>
        <v>131.36842105263159</v>
      </c>
      <c r="AT127" s="138">
        <f t="shared" si="262"/>
        <v>21</v>
      </c>
      <c r="AU127" s="185"/>
      <c r="AW127" s="68">
        <v>123</v>
      </c>
      <c r="AX127" s="131">
        <v>187</v>
      </c>
      <c r="AY127" s="138">
        <f t="shared" si="145"/>
        <v>70</v>
      </c>
      <c r="AZ127" s="281">
        <v>159</v>
      </c>
      <c r="BA127" s="138">
        <f t="shared" si="145"/>
        <v>13</v>
      </c>
      <c r="BB127" s="252">
        <v>163</v>
      </c>
      <c r="BC127" s="138">
        <f t="shared" si="145"/>
        <v>9</v>
      </c>
      <c r="BD127" s="252">
        <v>177</v>
      </c>
      <c r="BE127" s="185">
        <f t="shared" si="145"/>
        <v>30</v>
      </c>
      <c r="BF127" s="312">
        <v>175</v>
      </c>
      <c r="BG127" s="185">
        <f t="shared" si="146"/>
        <v>111</v>
      </c>
      <c r="BH127" s="380">
        <v>144</v>
      </c>
      <c r="BI127" s="138">
        <f t="shared" si="146"/>
        <v>102</v>
      </c>
      <c r="BJ127" s="217">
        <f t="shared" si="210"/>
        <v>167.5</v>
      </c>
      <c r="BK127" s="138">
        <f t="shared" si="146"/>
        <v>42</v>
      </c>
    </row>
    <row r="128" spans="1:63" x14ac:dyDescent="0.2">
      <c r="A128" s="64">
        <v>124</v>
      </c>
      <c r="B128" s="8" t="s">
        <v>260</v>
      </c>
      <c r="C128" s="470">
        <v>126</v>
      </c>
      <c r="D128" s="185">
        <f t="shared" si="140"/>
        <v>129</v>
      </c>
      <c r="E128" s="470">
        <v>119</v>
      </c>
      <c r="F128" s="138">
        <f t="shared" si="140"/>
        <v>140</v>
      </c>
      <c r="G128" s="131">
        <v>133</v>
      </c>
      <c r="H128" s="185">
        <f t="shared" si="140"/>
        <v>154</v>
      </c>
      <c r="I128" s="131">
        <v>116</v>
      </c>
      <c r="J128" s="185">
        <f t="shared" si="141"/>
        <v>73</v>
      </c>
      <c r="K128" s="351">
        <v>134</v>
      </c>
      <c r="L128" s="138">
        <f t="shared" si="141"/>
        <v>101</v>
      </c>
      <c r="M128" s="226">
        <v>135</v>
      </c>
      <c r="N128" s="138">
        <f t="shared" ref="N128" si="263">RANK(M128,M$5:M$164,0)</f>
        <v>120</v>
      </c>
      <c r="O128" s="223">
        <v>137</v>
      </c>
      <c r="P128" s="138">
        <f t="shared" si="141"/>
        <v>76</v>
      </c>
      <c r="Q128" s="68">
        <v>129</v>
      </c>
      <c r="R128" s="185">
        <f t="shared" si="143"/>
        <v>78</v>
      </c>
      <c r="S128" s="131">
        <v>133</v>
      </c>
      <c r="T128" s="138">
        <f t="shared" si="143"/>
        <v>50</v>
      </c>
      <c r="U128" s="131">
        <v>142</v>
      </c>
      <c r="V128" s="185">
        <f t="shared" ref="V128:AT128" si="264">RANK(U128,U$5:U$164,0)</f>
        <v>17</v>
      </c>
      <c r="W128" s="281">
        <v>118</v>
      </c>
      <c r="X128" s="138">
        <f t="shared" si="264"/>
        <v>94</v>
      </c>
      <c r="Y128" s="252">
        <v>117</v>
      </c>
      <c r="Z128" s="138">
        <f t="shared" si="264"/>
        <v>52</v>
      </c>
      <c r="AA128" s="252">
        <v>135</v>
      </c>
      <c r="AB128" s="185">
        <f t="shared" si="264"/>
        <v>135</v>
      </c>
      <c r="AC128" s="274">
        <v>129</v>
      </c>
      <c r="AD128" s="138">
        <f t="shared" si="264"/>
        <v>89</v>
      </c>
      <c r="AE128" s="68">
        <v>139</v>
      </c>
      <c r="AF128" s="185">
        <f t="shared" si="264"/>
        <v>133</v>
      </c>
      <c r="AG128" s="316">
        <v>143</v>
      </c>
      <c r="AH128" s="185">
        <f t="shared" si="264"/>
        <v>81</v>
      </c>
      <c r="AI128" s="131">
        <v>109</v>
      </c>
      <c r="AJ128" s="138">
        <f t="shared" si="264"/>
        <v>120</v>
      </c>
      <c r="AK128" s="213">
        <v>106</v>
      </c>
      <c r="AL128" s="382">
        <f t="shared" si="264"/>
        <v>6</v>
      </c>
      <c r="AM128" s="401">
        <v>139</v>
      </c>
      <c r="AN128" s="185">
        <f t="shared" si="264"/>
        <v>87</v>
      </c>
      <c r="AO128" s="380">
        <v>112</v>
      </c>
      <c r="AP128" s="382">
        <f t="shared" si="264"/>
        <v>14</v>
      </c>
      <c r="AQ128" s="333">
        <v>148</v>
      </c>
      <c r="AR128" s="185">
        <f t="shared" si="264"/>
        <v>69</v>
      </c>
      <c r="AS128" s="242">
        <f t="shared" si="209"/>
        <v>126.73684210526316</v>
      </c>
      <c r="AT128" s="138">
        <f t="shared" si="264"/>
        <v>95</v>
      </c>
      <c r="AU128" s="185"/>
      <c r="AW128" s="68">
        <v>124</v>
      </c>
      <c r="AX128" s="131">
        <v>188</v>
      </c>
      <c r="AY128" s="138">
        <f t="shared" si="145"/>
        <v>48</v>
      </c>
      <c r="AZ128" s="281">
        <v>148</v>
      </c>
      <c r="BA128" s="138">
        <f t="shared" si="145"/>
        <v>130</v>
      </c>
      <c r="BB128" s="252">
        <v>157</v>
      </c>
      <c r="BC128" s="138">
        <f t="shared" si="145"/>
        <v>70</v>
      </c>
      <c r="BD128" s="252">
        <v>170</v>
      </c>
      <c r="BE128" s="185">
        <f t="shared" si="145"/>
        <v>143</v>
      </c>
      <c r="BF128" s="312">
        <v>175</v>
      </c>
      <c r="BG128" s="185">
        <f t="shared" si="146"/>
        <v>111</v>
      </c>
      <c r="BH128" s="380">
        <v>149</v>
      </c>
      <c r="BI128" s="138">
        <f t="shared" si="146"/>
        <v>26</v>
      </c>
      <c r="BJ128" s="217">
        <f t="shared" si="210"/>
        <v>164.5</v>
      </c>
      <c r="BK128" s="138">
        <f t="shared" si="146"/>
        <v>105</v>
      </c>
    </row>
    <row r="129" spans="1:63" x14ac:dyDescent="0.2">
      <c r="A129" s="64">
        <v>125</v>
      </c>
      <c r="B129" s="8" t="s">
        <v>263</v>
      </c>
      <c r="C129" s="470">
        <v>127</v>
      </c>
      <c r="D129" s="185">
        <f t="shared" si="140"/>
        <v>103</v>
      </c>
      <c r="E129" s="470">
        <v>128</v>
      </c>
      <c r="F129" s="138">
        <f t="shared" si="140"/>
        <v>20</v>
      </c>
      <c r="G129" s="131">
        <v>136</v>
      </c>
      <c r="H129" s="185">
        <f t="shared" si="140"/>
        <v>118</v>
      </c>
      <c r="I129" s="131">
        <v>114</v>
      </c>
      <c r="J129" s="185">
        <f t="shared" si="141"/>
        <v>104</v>
      </c>
      <c r="K129" s="351">
        <v>137</v>
      </c>
      <c r="L129" s="138">
        <f t="shared" si="141"/>
        <v>55</v>
      </c>
      <c r="M129" s="226">
        <v>135</v>
      </c>
      <c r="N129" s="138">
        <f t="shared" ref="N129" si="265">RANK(M129,M$5:M$164,0)</f>
        <v>120</v>
      </c>
      <c r="O129" s="223">
        <v>138</v>
      </c>
      <c r="P129" s="138">
        <f t="shared" si="141"/>
        <v>55</v>
      </c>
      <c r="Q129" s="68">
        <v>126</v>
      </c>
      <c r="R129" s="185">
        <f t="shared" si="143"/>
        <v>118</v>
      </c>
      <c r="S129" s="131">
        <v>131</v>
      </c>
      <c r="T129" s="138">
        <f t="shared" si="143"/>
        <v>76</v>
      </c>
      <c r="U129" s="131">
        <v>137</v>
      </c>
      <c r="V129" s="185">
        <f t="shared" ref="V129:AT129" si="266">RANK(U129,U$5:U$164,0)</f>
        <v>54</v>
      </c>
      <c r="W129" s="281">
        <v>120</v>
      </c>
      <c r="X129" s="138">
        <f t="shared" si="266"/>
        <v>32</v>
      </c>
      <c r="Y129" s="252">
        <v>116</v>
      </c>
      <c r="Z129" s="138">
        <f t="shared" si="266"/>
        <v>61</v>
      </c>
      <c r="AA129" s="252">
        <v>137</v>
      </c>
      <c r="AB129" s="185">
        <f t="shared" si="266"/>
        <v>61</v>
      </c>
      <c r="AC129" s="274">
        <v>130</v>
      </c>
      <c r="AD129" s="138">
        <f t="shared" si="266"/>
        <v>79</v>
      </c>
      <c r="AE129" s="68">
        <v>141</v>
      </c>
      <c r="AF129" s="185">
        <f t="shared" si="266"/>
        <v>118</v>
      </c>
      <c r="AG129" s="316">
        <v>146</v>
      </c>
      <c r="AH129" s="185">
        <f t="shared" si="266"/>
        <v>41</v>
      </c>
      <c r="AI129" s="131">
        <v>115</v>
      </c>
      <c r="AJ129" s="138">
        <f t="shared" si="266"/>
        <v>56</v>
      </c>
      <c r="AK129" s="213">
        <v>106</v>
      </c>
      <c r="AL129" s="382">
        <f t="shared" si="266"/>
        <v>6</v>
      </c>
      <c r="AM129" s="401">
        <v>141</v>
      </c>
      <c r="AN129" s="185">
        <f t="shared" si="266"/>
        <v>67</v>
      </c>
      <c r="AO129" s="380">
        <v>107</v>
      </c>
      <c r="AP129" s="382">
        <f t="shared" si="266"/>
        <v>61</v>
      </c>
      <c r="AQ129" s="333">
        <v>162</v>
      </c>
      <c r="AR129" s="185">
        <f t="shared" si="266"/>
        <v>20</v>
      </c>
      <c r="AS129" s="242">
        <f t="shared" si="209"/>
        <v>127.47368421052632</v>
      </c>
      <c r="AT129" s="138">
        <f t="shared" si="266"/>
        <v>74</v>
      </c>
      <c r="AU129" s="185"/>
      <c r="AW129" s="68">
        <v>125</v>
      </c>
      <c r="AX129" s="131">
        <v>190</v>
      </c>
      <c r="AY129" s="138">
        <f t="shared" si="145"/>
        <v>21</v>
      </c>
      <c r="AZ129" s="281">
        <v>155</v>
      </c>
      <c r="BA129" s="138">
        <f t="shared" si="145"/>
        <v>54</v>
      </c>
      <c r="BB129" s="252">
        <v>156</v>
      </c>
      <c r="BC129" s="138">
        <f t="shared" si="145"/>
        <v>87</v>
      </c>
      <c r="BD129" s="252">
        <v>175</v>
      </c>
      <c r="BE129" s="185">
        <f t="shared" si="145"/>
        <v>70</v>
      </c>
      <c r="BF129" s="312">
        <v>178</v>
      </c>
      <c r="BG129" s="185">
        <f t="shared" si="146"/>
        <v>24</v>
      </c>
      <c r="BH129" s="380">
        <v>144</v>
      </c>
      <c r="BI129" s="138">
        <f t="shared" si="146"/>
        <v>102</v>
      </c>
      <c r="BJ129" s="217">
        <f t="shared" si="210"/>
        <v>166.33333333333334</v>
      </c>
      <c r="BK129" s="138">
        <f t="shared" si="146"/>
        <v>63</v>
      </c>
    </row>
    <row r="130" spans="1:63" x14ac:dyDescent="0.2">
      <c r="A130" s="64">
        <v>126</v>
      </c>
      <c r="B130" s="8" t="s">
        <v>253</v>
      </c>
      <c r="C130" s="470">
        <v>127</v>
      </c>
      <c r="D130" s="185">
        <f t="shared" si="140"/>
        <v>103</v>
      </c>
      <c r="E130" s="470">
        <v>123</v>
      </c>
      <c r="F130" s="138">
        <f t="shared" si="140"/>
        <v>75</v>
      </c>
      <c r="G130" s="131">
        <v>137</v>
      </c>
      <c r="H130" s="185">
        <f t="shared" si="140"/>
        <v>103</v>
      </c>
      <c r="I130" s="131">
        <v>113</v>
      </c>
      <c r="J130" s="185">
        <f t="shared" si="141"/>
        <v>126</v>
      </c>
      <c r="K130" s="351">
        <v>134</v>
      </c>
      <c r="L130" s="138">
        <f t="shared" si="141"/>
        <v>101</v>
      </c>
      <c r="M130" s="226">
        <v>134</v>
      </c>
      <c r="N130" s="138">
        <f t="shared" ref="N130" si="267">RANK(M130,M$5:M$164,0)</f>
        <v>132</v>
      </c>
      <c r="O130" s="223">
        <v>136</v>
      </c>
      <c r="P130" s="138">
        <f t="shared" si="141"/>
        <v>89</v>
      </c>
      <c r="Q130" s="68">
        <v>126</v>
      </c>
      <c r="R130" s="185">
        <f t="shared" si="143"/>
        <v>118</v>
      </c>
      <c r="S130" s="131">
        <v>129</v>
      </c>
      <c r="T130" s="138">
        <f t="shared" si="143"/>
        <v>103</v>
      </c>
      <c r="U130" s="131">
        <v>133</v>
      </c>
      <c r="V130" s="185">
        <f t="shared" ref="V130:AT130" si="268">RANK(U130,U$5:U$164,0)</f>
        <v>117</v>
      </c>
      <c r="W130" s="281">
        <v>119</v>
      </c>
      <c r="X130" s="138">
        <f t="shared" si="268"/>
        <v>58</v>
      </c>
      <c r="Y130" s="252">
        <v>112</v>
      </c>
      <c r="Z130" s="138">
        <f t="shared" si="268"/>
        <v>120</v>
      </c>
      <c r="AA130" s="252">
        <v>137</v>
      </c>
      <c r="AB130" s="185">
        <f t="shared" si="268"/>
        <v>61</v>
      </c>
      <c r="AC130" s="274">
        <v>129</v>
      </c>
      <c r="AD130" s="138">
        <f t="shared" si="268"/>
        <v>89</v>
      </c>
      <c r="AE130" s="68">
        <v>139</v>
      </c>
      <c r="AF130" s="185">
        <f t="shared" si="268"/>
        <v>133</v>
      </c>
      <c r="AG130" s="316">
        <v>144</v>
      </c>
      <c r="AH130" s="185">
        <f t="shared" si="268"/>
        <v>72</v>
      </c>
      <c r="AI130" s="131">
        <v>108</v>
      </c>
      <c r="AJ130" s="138">
        <f t="shared" si="268"/>
        <v>137</v>
      </c>
      <c r="AK130" s="213">
        <v>102</v>
      </c>
      <c r="AL130" s="382">
        <f t="shared" si="268"/>
        <v>65</v>
      </c>
      <c r="AM130" s="401">
        <v>141</v>
      </c>
      <c r="AN130" s="185">
        <f t="shared" si="268"/>
        <v>67</v>
      </c>
      <c r="AO130" s="380">
        <v>102</v>
      </c>
      <c r="AP130" s="382">
        <f t="shared" si="268"/>
        <v>130</v>
      </c>
      <c r="AQ130" s="333">
        <v>155</v>
      </c>
      <c r="AR130" s="185">
        <f t="shared" si="268"/>
        <v>50</v>
      </c>
      <c r="AS130" s="242">
        <f t="shared" si="209"/>
        <v>125.31578947368421</v>
      </c>
      <c r="AT130" s="138">
        <f t="shared" si="268"/>
        <v>125</v>
      </c>
      <c r="AU130" s="185"/>
      <c r="AW130" s="68">
        <v>126</v>
      </c>
      <c r="AX130" s="131">
        <v>189</v>
      </c>
      <c r="AY130" s="138">
        <f t="shared" si="145"/>
        <v>42</v>
      </c>
      <c r="AZ130" s="281">
        <v>154</v>
      </c>
      <c r="BA130" s="138">
        <f t="shared" si="145"/>
        <v>86</v>
      </c>
      <c r="BB130" s="252">
        <v>156</v>
      </c>
      <c r="BC130" s="138">
        <f t="shared" si="145"/>
        <v>87</v>
      </c>
      <c r="BD130" s="252">
        <v>173</v>
      </c>
      <c r="BE130" s="185">
        <f t="shared" si="145"/>
        <v>91</v>
      </c>
      <c r="BF130" s="313">
        <v>178</v>
      </c>
      <c r="BG130" s="185">
        <f t="shared" si="146"/>
        <v>24</v>
      </c>
      <c r="BH130" s="380">
        <v>142</v>
      </c>
      <c r="BI130" s="138">
        <f t="shared" si="146"/>
        <v>143</v>
      </c>
      <c r="BJ130" s="217">
        <f t="shared" si="210"/>
        <v>165.33333333333334</v>
      </c>
      <c r="BK130" s="138">
        <f t="shared" si="146"/>
        <v>80</v>
      </c>
    </row>
    <row r="131" spans="1:63" x14ac:dyDescent="0.2">
      <c r="A131" s="64">
        <v>127</v>
      </c>
      <c r="B131" s="8" t="s">
        <v>265</v>
      </c>
      <c r="C131" s="470">
        <v>126</v>
      </c>
      <c r="D131" s="185">
        <f t="shared" si="140"/>
        <v>129</v>
      </c>
      <c r="E131" s="470">
        <v>123</v>
      </c>
      <c r="F131" s="138">
        <f t="shared" si="140"/>
        <v>75</v>
      </c>
      <c r="G131" s="131">
        <v>134</v>
      </c>
      <c r="H131" s="185">
        <f t="shared" si="140"/>
        <v>143</v>
      </c>
      <c r="I131" s="131">
        <v>116</v>
      </c>
      <c r="J131" s="185">
        <f t="shared" si="141"/>
        <v>73</v>
      </c>
      <c r="K131" s="351">
        <v>134</v>
      </c>
      <c r="L131" s="138">
        <f t="shared" si="141"/>
        <v>101</v>
      </c>
      <c r="M131" s="226">
        <v>135</v>
      </c>
      <c r="N131" s="138">
        <f t="shared" ref="N131" si="269">RANK(M131,M$5:M$164,0)</f>
        <v>120</v>
      </c>
      <c r="O131" s="223">
        <v>135</v>
      </c>
      <c r="P131" s="138">
        <f t="shared" si="141"/>
        <v>107</v>
      </c>
      <c r="Q131" s="68">
        <v>126</v>
      </c>
      <c r="R131" s="185">
        <f t="shared" si="143"/>
        <v>118</v>
      </c>
      <c r="S131" s="131">
        <v>129</v>
      </c>
      <c r="T131" s="138">
        <f t="shared" si="143"/>
        <v>103</v>
      </c>
      <c r="U131" s="131">
        <v>133</v>
      </c>
      <c r="V131" s="185">
        <f t="shared" ref="V131:AT131" si="270">RANK(U131,U$5:U$164,0)</f>
        <v>117</v>
      </c>
      <c r="W131" s="281">
        <v>119</v>
      </c>
      <c r="X131" s="138">
        <f t="shared" si="270"/>
        <v>58</v>
      </c>
      <c r="Y131" s="252">
        <v>113</v>
      </c>
      <c r="Z131" s="138">
        <f t="shared" si="270"/>
        <v>108</v>
      </c>
      <c r="AA131" s="252">
        <v>137</v>
      </c>
      <c r="AB131" s="185">
        <f t="shared" si="270"/>
        <v>61</v>
      </c>
      <c r="AC131" s="274">
        <v>129</v>
      </c>
      <c r="AD131" s="138">
        <f t="shared" si="270"/>
        <v>89</v>
      </c>
      <c r="AE131" s="68">
        <v>141</v>
      </c>
      <c r="AF131" s="185">
        <f t="shared" si="270"/>
        <v>118</v>
      </c>
      <c r="AG131" s="316">
        <v>144</v>
      </c>
      <c r="AH131" s="185">
        <f t="shared" si="270"/>
        <v>72</v>
      </c>
      <c r="AI131" s="131">
        <v>107</v>
      </c>
      <c r="AJ131" s="138">
        <f t="shared" si="270"/>
        <v>152</v>
      </c>
      <c r="AK131" s="213">
        <v>102</v>
      </c>
      <c r="AL131" s="382">
        <f t="shared" si="270"/>
        <v>65</v>
      </c>
      <c r="AM131" s="401">
        <v>141</v>
      </c>
      <c r="AN131" s="185">
        <f t="shared" si="270"/>
        <v>67</v>
      </c>
      <c r="AO131" s="380">
        <v>102</v>
      </c>
      <c r="AP131" s="382">
        <f t="shared" si="270"/>
        <v>130</v>
      </c>
      <c r="AQ131" s="333">
        <v>154</v>
      </c>
      <c r="AR131" s="185">
        <f t="shared" si="270"/>
        <v>51</v>
      </c>
      <c r="AS131" s="242">
        <f t="shared" si="209"/>
        <v>125.36842105263158</v>
      </c>
      <c r="AT131" s="138">
        <f t="shared" si="270"/>
        <v>124</v>
      </c>
      <c r="AU131" s="185"/>
      <c r="AW131" s="68">
        <v>127</v>
      </c>
      <c r="AX131" s="131">
        <v>188</v>
      </c>
      <c r="AY131" s="138">
        <f t="shared" si="145"/>
        <v>48</v>
      </c>
      <c r="AZ131" s="281">
        <v>153</v>
      </c>
      <c r="BA131" s="138">
        <f t="shared" si="145"/>
        <v>97</v>
      </c>
      <c r="BB131" s="252">
        <v>156</v>
      </c>
      <c r="BC131" s="138">
        <f t="shared" si="145"/>
        <v>87</v>
      </c>
      <c r="BD131" s="252">
        <v>173</v>
      </c>
      <c r="BE131" s="185">
        <f t="shared" si="145"/>
        <v>91</v>
      </c>
      <c r="BF131" s="312">
        <v>175</v>
      </c>
      <c r="BG131" s="185">
        <f t="shared" si="146"/>
        <v>111</v>
      </c>
      <c r="BH131" s="380">
        <v>142</v>
      </c>
      <c r="BI131" s="138">
        <f t="shared" si="146"/>
        <v>143</v>
      </c>
      <c r="BJ131" s="217">
        <f t="shared" si="210"/>
        <v>164.5</v>
      </c>
      <c r="BK131" s="138">
        <f t="shared" si="146"/>
        <v>105</v>
      </c>
    </row>
    <row r="132" spans="1:63" x14ac:dyDescent="0.2">
      <c r="A132" s="64">
        <v>128</v>
      </c>
      <c r="B132" s="8" t="s">
        <v>267</v>
      </c>
      <c r="C132" s="470">
        <v>127</v>
      </c>
      <c r="D132" s="185">
        <f t="shared" si="140"/>
        <v>103</v>
      </c>
      <c r="E132" s="470">
        <v>124</v>
      </c>
      <c r="F132" s="138">
        <f t="shared" si="140"/>
        <v>63</v>
      </c>
      <c r="G132" s="131">
        <v>136</v>
      </c>
      <c r="H132" s="185">
        <f t="shared" si="140"/>
        <v>118</v>
      </c>
      <c r="I132" s="131">
        <v>115</v>
      </c>
      <c r="J132" s="185">
        <f t="shared" si="141"/>
        <v>87</v>
      </c>
      <c r="K132" s="351">
        <v>136</v>
      </c>
      <c r="L132" s="138">
        <f t="shared" si="141"/>
        <v>75</v>
      </c>
      <c r="M132" s="226">
        <v>137</v>
      </c>
      <c r="N132" s="138">
        <f t="shared" ref="N132" si="271">RANK(M132,M$5:M$164,0)</f>
        <v>87</v>
      </c>
      <c r="O132" s="223">
        <v>137</v>
      </c>
      <c r="P132" s="138">
        <f t="shared" si="141"/>
        <v>76</v>
      </c>
      <c r="Q132" s="68">
        <v>126</v>
      </c>
      <c r="R132" s="185">
        <f t="shared" si="143"/>
        <v>118</v>
      </c>
      <c r="S132" s="131">
        <v>131</v>
      </c>
      <c r="T132" s="138">
        <f t="shared" si="143"/>
        <v>76</v>
      </c>
      <c r="U132" s="131">
        <v>134</v>
      </c>
      <c r="V132" s="185">
        <f t="shared" ref="V132:AT132" si="272">RANK(U132,U$5:U$164,0)</f>
        <v>102</v>
      </c>
      <c r="W132" s="281">
        <v>119</v>
      </c>
      <c r="X132" s="138">
        <f t="shared" si="272"/>
        <v>58</v>
      </c>
      <c r="Y132" s="252">
        <v>112</v>
      </c>
      <c r="Z132" s="138">
        <f t="shared" si="272"/>
        <v>120</v>
      </c>
      <c r="AA132" s="252">
        <v>136</v>
      </c>
      <c r="AB132" s="185">
        <f t="shared" si="272"/>
        <v>107</v>
      </c>
      <c r="AC132" s="274">
        <v>128</v>
      </c>
      <c r="AD132" s="138">
        <f t="shared" si="272"/>
        <v>111</v>
      </c>
      <c r="AE132" s="68">
        <v>143</v>
      </c>
      <c r="AF132" s="185">
        <f t="shared" si="272"/>
        <v>107</v>
      </c>
      <c r="AG132" s="316">
        <v>144</v>
      </c>
      <c r="AH132" s="185">
        <f t="shared" si="272"/>
        <v>72</v>
      </c>
      <c r="AI132" s="131">
        <v>111</v>
      </c>
      <c r="AJ132" s="138">
        <f t="shared" si="272"/>
        <v>75</v>
      </c>
      <c r="AK132" s="213">
        <v>106</v>
      </c>
      <c r="AL132" s="382">
        <f t="shared" si="272"/>
        <v>6</v>
      </c>
      <c r="AM132" s="401">
        <v>141</v>
      </c>
      <c r="AN132" s="185">
        <f t="shared" si="272"/>
        <v>67</v>
      </c>
      <c r="AO132" s="380">
        <v>105</v>
      </c>
      <c r="AP132" s="382">
        <f t="shared" si="272"/>
        <v>90</v>
      </c>
      <c r="AQ132" s="334">
        <v>152</v>
      </c>
      <c r="AR132" s="185">
        <f t="shared" si="272"/>
        <v>61</v>
      </c>
      <c r="AS132" s="242">
        <f t="shared" si="209"/>
        <v>126.52631578947368</v>
      </c>
      <c r="AT132" s="138">
        <f t="shared" si="272"/>
        <v>100</v>
      </c>
      <c r="AU132" s="185"/>
      <c r="AW132" s="68">
        <v>128</v>
      </c>
      <c r="AX132" s="131">
        <v>182</v>
      </c>
      <c r="AY132" s="138">
        <f t="shared" si="145"/>
        <v>103</v>
      </c>
      <c r="AZ132" s="281">
        <v>157</v>
      </c>
      <c r="BA132" s="138">
        <f t="shared" si="145"/>
        <v>33</v>
      </c>
      <c r="BB132" s="252">
        <v>153</v>
      </c>
      <c r="BC132" s="138">
        <f t="shared" si="145"/>
        <v>142</v>
      </c>
      <c r="BD132" s="252">
        <v>176</v>
      </c>
      <c r="BE132" s="185">
        <f t="shared" si="145"/>
        <v>44</v>
      </c>
      <c r="BF132" s="312">
        <v>175</v>
      </c>
      <c r="BG132" s="185">
        <f t="shared" si="146"/>
        <v>111</v>
      </c>
      <c r="BH132" s="380">
        <v>144</v>
      </c>
      <c r="BI132" s="138">
        <f t="shared" si="146"/>
        <v>102</v>
      </c>
      <c r="BJ132" s="217">
        <f t="shared" si="210"/>
        <v>164.5</v>
      </c>
      <c r="BK132" s="138">
        <f t="shared" si="146"/>
        <v>105</v>
      </c>
    </row>
    <row r="133" spans="1:63" x14ac:dyDescent="0.2">
      <c r="A133" s="64">
        <v>129</v>
      </c>
      <c r="B133" s="8" t="s">
        <v>268</v>
      </c>
      <c r="C133" s="470">
        <v>127</v>
      </c>
      <c r="D133" s="185">
        <f t="shared" si="140"/>
        <v>103</v>
      </c>
      <c r="E133" s="470">
        <v>124</v>
      </c>
      <c r="F133" s="138">
        <f t="shared" si="140"/>
        <v>63</v>
      </c>
      <c r="G133" s="131">
        <v>141</v>
      </c>
      <c r="H133" s="185">
        <f t="shared" si="140"/>
        <v>25</v>
      </c>
      <c r="I133" s="131">
        <v>115</v>
      </c>
      <c r="J133" s="185">
        <f t="shared" si="141"/>
        <v>87</v>
      </c>
      <c r="K133" s="351">
        <v>136</v>
      </c>
      <c r="L133" s="138">
        <f t="shared" si="141"/>
        <v>75</v>
      </c>
      <c r="M133" s="226">
        <v>137</v>
      </c>
      <c r="N133" s="138">
        <f t="shared" ref="N133" si="273">RANK(M133,M$5:M$164,0)</f>
        <v>87</v>
      </c>
      <c r="O133" s="223">
        <v>138</v>
      </c>
      <c r="P133" s="138">
        <f t="shared" si="141"/>
        <v>55</v>
      </c>
      <c r="Q133" s="68">
        <v>129</v>
      </c>
      <c r="R133" s="185">
        <f t="shared" si="143"/>
        <v>78</v>
      </c>
      <c r="S133" s="131">
        <v>132</v>
      </c>
      <c r="T133" s="138">
        <f t="shared" si="143"/>
        <v>63</v>
      </c>
      <c r="U133" s="131">
        <v>131</v>
      </c>
      <c r="V133" s="185">
        <f t="shared" ref="V133:AT133" si="274">RANK(U133,U$5:U$164,0)</f>
        <v>147</v>
      </c>
      <c r="W133" s="281">
        <v>118</v>
      </c>
      <c r="X133" s="138">
        <f t="shared" si="274"/>
        <v>94</v>
      </c>
      <c r="Y133" s="252">
        <v>114</v>
      </c>
      <c r="Z133" s="138">
        <f t="shared" si="274"/>
        <v>96</v>
      </c>
      <c r="AA133" s="252">
        <v>136</v>
      </c>
      <c r="AB133" s="185">
        <f t="shared" si="274"/>
        <v>107</v>
      </c>
      <c r="AC133" s="274">
        <v>131</v>
      </c>
      <c r="AD133" s="138">
        <f t="shared" si="274"/>
        <v>48</v>
      </c>
      <c r="AE133" s="68">
        <v>139</v>
      </c>
      <c r="AF133" s="185">
        <f t="shared" si="274"/>
        <v>133</v>
      </c>
      <c r="AG133" s="316">
        <v>144</v>
      </c>
      <c r="AH133" s="185">
        <f t="shared" si="274"/>
        <v>72</v>
      </c>
      <c r="AI133" s="131">
        <v>111</v>
      </c>
      <c r="AJ133" s="138">
        <f t="shared" si="274"/>
        <v>75</v>
      </c>
      <c r="AK133" s="213">
        <v>106</v>
      </c>
      <c r="AL133" s="382">
        <f t="shared" si="274"/>
        <v>6</v>
      </c>
      <c r="AM133" s="401">
        <v>138</v>
      </c>
      <c r="AN133" s="185">
        <f t="shared" si="274"/>
        <v>102</v>
      </c>
      <c r="AO133" s="380">
        <v>107</v>
      </c>
      <c r="AP133" s="382">
        <f t="shared" si="274"/>
        <v>61</v>
      </c>
      <c r="AQ133" s="334">
        <v>147</v>
      </c>
      <c r="AR133" s="185">
        <f t="shared" si="274"/>
        <v>78</v>
      </c>
      <c r="AS133" s="242">
        <f t="shared" ref="AS133:AS164" si="275">AVERAGE(C133,E133,G133,I133,K133,M133,O133,Q133,S133,U133,W133,Y133,AA133,AC133,AE133,AI133,AM133,AO133,AK133)</f>
        <v>126.84210526315789</v>
      </c>
      <c r="AT133" s="138">
        <f t="shared" si="274"/>
        <v>91</v>
      </c>
      <c r="AU133" s="185"/>
      <c r="AW133" s="68">
        <v>129</v>
      </c>
      <c r="AX133" s="131">
        <v>180</v>
      </c>
      <c r="AY133" s="138">
        <f t="shared" si="145"/>
        <v>140</v>
      </c>
      <c r="AZ133" s="281">
        <v>151</v>
      </c>
      <c r="BA133" s="138">
        <f t="shared" ref="BA133" si="276">RANK(AZ133,AZ$5:AZ$164,0)</f>
        <v>109</v>
      </c>
      <c r="BB133" s="252">
        <v>153</v>
      </c>
      <c r="BC133" s="138">
        <f t="shared" si="145"/>
        <v>142</v>
      </c>
      <c r="BD133" s="252">
        <v>172</v>
      </c>
      <c r="BE133" s="185">
        <f t="shared" si="145"/>
        <v>98</v>
      </c>
      <c r="BF133" s="312">
        <v>178</v>
      </c>
      <c r="BG133" s="185">
        <f t="shared" si="146"/>
        <v>24</v>
      </c>
      <c r="BH133" s="380">
        <v>146</v>
      </c>
      <c r="BI133" s="138">
        <f t="shared" si="146"/>
        <v>76</v>
      </c>
      <c r="BJ133" s="217">
        <f t="shared" ref="BJ133:BJ164" si="277">AVERAGE(AX133,AZ133,BB133,BD133,BF133,BH133)</f>
        <v>163.33333333333334</v>
      </c>
      <c r="BK133" s="138">
        <f t="shared" si="146"/>
        <v>131</v>
      </c>
    </row>
    <row r="134" spans="1:63" x14ac:dyDescent="0.2">
      <c r="A134" s="64">
        <v>130</v>
      </c>
      <c r="B134" s="8" t="s">
        <v>269</v>
      </c>
      <c r="C134" s="470">
        <v>127</v>
      </c>
      <c r="D134" s="186">
        <f t="shared" ref="D134:H164" si="278">RANK(C134,C$5:C$164,0)</f>
        <v>103</v>
      </c>
      <c r="E134" s="470">
        <v>123</v>
      </c>
      <c r="F134" s="139">
        <f t="shared" si="278"/>
        <v>75</v>
      </c>
      <c r="G134" s="132">
        <v>137</v>
      </c>
      <c r="H134" s="186">
        <f t="shared" si="278"/>
        <v>103</v>
      </c>
      <c r="I134" s="132">
        <v>114</v>
      </c>
      <c r="J134" s="186">
        <f t="shared" ref="J134:P164" si="279">RANK(I134,I$5:I$164,0)</f>
        <v>104</v>
      </c>
      <c r="K134" s="352">
        <v>134</v>
      </c>
      <c r="L134" s="139">
        <f t="shared" si="279"/>
        <v>101</v>
      </c>
      <c r="M134" s="227">
        <v>135</v>
      </c>
      <c r="N134" s="139">
        <f t="shared" ref="N134" si="280">RANK(M134,M$5:M$164,0)</f>
        <v>120</v>
      </c>
      <c r="O134" s="224">
        <v>135</v>
      </c>
      <c r="P134" s="139">
        <f t="shared" si="279"/>
        <v>107</v>
      </c>
      <c r="Q134" s="81">
        <v>127</v>
      </c>
      <c r="R134" s="186">
        <f t="shared" ref="R134:T164" si="281">RANK(Q134,Q$5:Q$164,0)</f>
        <v>104</v>
      </c>
      <c r="S134" s="132">
        <v>132</v>
      </c>
      <c r="T134" s="139">
        <f t="shared" si="281"/>
        <v>63</v>
      </c>
      <c r="U134" s="132">
        <v>131</v>
      </c>
      <c r="V134" s="186">
        <f t="shared" ref="V134:AT134" si="282">RANK(U134,U$5:U$164,0)</f>
        <v>147</v>
      </c>
      <c r="W134" s="282">
        <v>119</v>
      </c>
      <c r="X134" s="139">
        <f t="shared" si="282"/>
        <v>58</v>
      </c>
      <c r="Y134" s="253">
        <v>112</v>
      </c>
      <c r="Z134" s="139">
        <f t="shared" si="282"/>
        <v>120</v>
      </c>
      <c r="AA134" s="253">
        <v>136</v>
      </c>
      <c r="AB134" s="186">
        <f t="shared" si="282"/>
        <v>107</v>
      </c>
      <c r="AC134" s="275">
        <v>127</v>
      </c>
      <c r="AD134" s="139">
        <f t="shared" si="282"/>
        <v>134</v>
      </c>
      <c r="AE134" s="81">
        <v>143</v>
      </c>
      <c r="AF134" s="186">
        <f t="shared" si="282"/>
        <v>107</v>
      </c>
      <c r="AG134" s="317">
        <v>144</v>
      </c>
      <c r="AH134" s="186">
        <f t="shared" si="282"/>
        <v>72</v>
      </c>
      <c r="AI134" s="132">
        <v>107</v>
      </c>
      <c r="AJ134" s="139">
        <f t="shared" si="282"/>
        <v>152</v>
      </c>
      <c r="AK134" s="245">
        <v>104</v>
      </c>
      <c r="AL134" s="384">
        <f t="shared" si="282"/>
        <v>41</v>
      </c>
      <c r="AM134" s="410">
        <v>141</v>
      </c>
      <c r="AN134" s="186">
        <f t="shared" si="282"/>
        <v>67</v>
      </c>
      <c r="AO134" s="383">
        <v>105</v>
      </c>
      <c r="AP134" s="384">
        <f t="shared" si="282"/>
        <v>90</v>
      </c>
      <c r="AQ134" s="434">
        <v>150</v>
      </c>
      <c r="AR134" s="186">
        <f t="shared" si="282"/>
        <v>64</v>
      </c>
      <c r="AS134" s="243">
        <f t="shared" si="275"/>
        <v>125.73684210526316</v>
      </c>
      <c r="AT134" s="139">
        <f t="shared" si="282"/>
        <v>111</v>
      </c>
      <c r="AU134" s="185"/>
      <c r="AW134" s="68">
        <v>130</v>
      </c>
      <c r="AX134" s="132">
        <v>188</v>
      </c>
      <c r="AY134" s="139">
        <f t="shared" ref="AY134:BK164" si="283">RANK(AX134,AX$5:AX$164,0)</f>
        <v>48</v>
      </c>
      <c r="AZ134" s="282">
        <v>155</v>
      </c>
      <c r="BA134" s="139">
        <f t="shared" si="283"/>
        <v>54</v>
      </c>
      <c r="BB134" s="253">
        <v>155</v>
      </c>
      <c r="BC134" s="139">
        <f t="shared" si="283"/>
        <v>116</v>
      </c>
      <c r="BD134" s="253">
        <v>171</v>
      </c>
      <c r="BE134" s="186">
        <f t="shared" si="283"/>
        <v>121</v>
      </c>
      <c r="BF134" s="314">
        <v>178</v>
      </c>
      <c r="BG134" s="186">
        <f t="shared" si="283"/>
        <v>24</v>
      </c>
      <c r="BH134" s="383">
        <v>144</v>
      </c>
      <c r="BI134" s="139">
        <f t="shared" si="283"/>
        <v>102</v>
      </c>
      <c r="BJ134" s="218">
        <f t="shared" si="277"/>
        <v>165.16666666666666</v>
      </c>
      <c r="BK134" s="139">
        <f t="shared" si="283"/>
        <v>85</v>
      </c>
    </row>
    <row r="135" spans="1:63" x14ac:dyDescent="0.2">
      <c r="A135" s="74">
        <v>131</v>
      </c>
      <c r="B135" s="113" t="s">
        <v>253</v>
      </c>
      <c r="C135" s="472">
        <v>127</v>
      </c>
      <c r="D135" s="184">
        <f t="shared" si="278"/>
        <v>103</v>
      </c>
      <c r="E135" s="472">
        <v>123</v>
      </c>
      <c r="F135" s="137">
        <f t="shared" si="278"/>
        <v>75</v>
      </c>
      <c r="G135" s="130">
        <v>134</v>
      </c>
      <c r="H135" s="184">
        <f t="shared" si="278"/>
        <v>143</v>
      </c>
      <c r="I135" s="130">
        <v>114</v>
      </c>
      <c r="J135" s="184">
        <f t="shared" si="279"/>
        <v>104</v>
      </c>
      <c r="K135" s="350">
        <v>137</v>
      </c>
      <c r="L135" s="137">
        <f t="shared" si="279"/>
        <v>55</v>
      </c>
      <c r="M135" s="225">
        <v>139</v>
      </c>
      <c r="N135" s="137">
        <f t="shared" ref="N135" si="284">RANK(M135,M$5:M$164,0)</f>
        <v>45</v>
      </c>
      <c r="O135" s="222">
        <v>138</v>
      </c>
      <c r="P135" s="137">
        <f t="shared" si="279"/>
        <v>55</v>
      </c>
      <c r="Q135" s="73">
        <v>126</v>
      </c>
      <c r="R135" s="184">
        <f t="shared" si="281"/>
        <v>118</v>
      </c>
      <c r="S135" s="130">
        <v>133</v>
      </c>
      <c r="T135" s="137">
        <f t="shared" si="281"/>
        <v>50</v>
      </c>
      <c r="U135" s="130">
        <v>133</v>
      </c>
      <c r="V135" s="184">
        <f t="shared" ref="V135:AT135" si="285">RANK(U135,U$5:U$164,0)</f>
        <v>117</v>
      </c>
      <c r="W135" s="280">
        <v>119</v>
      </c>
      <c r="X135" s="137">
        <f t="shared" si="285"/>
        <v>58</v>
      </c>
      <c r="Y135" s="258">
        <v>115</v>
      </c>
      <c r="Z135" s="137">
        <f t="shared" si="285"/>
        <v>77</v>
      </c>
      <c r="AA135" s="251">
        <v>136</v>
      </c>
      <c r="AB135" s="184">
        <f t="shared" si="285"/>
        <v>107</v>
      </c>
      <c r="AC135" s="273">
        <v>131</v>
      </c>
      <c r="AD135" s="137">
        <f t="shared" si="285"/>
        <v>48</v>
      </c>
      <c r="AE135" s="73">
        <v>143</v>
      </c>
      <c r="AF135" s="184">
        <f t="shared" si="285"/>
        <v>107</v>
      </c>
      <c r="AG135" s="315">
        <v>144</v>
      </c>
      <c r="AH135" s="184">
        <f t="shared" si="285"/>
        <v>72</v>
      </c>
      <c r="AI135" s="130">
        <v>107</v>
      </c>
      <c r="AJ135" s="137">
        <f t="shared" si="285"/>
        <v>152</v>
      </c>
      <c r="AK135" s="244">
        <v>104</v>
      </c>
      <c r="AL135" s="381">
        <f t="shared" si="285"/>
        <v>41</v>
      </c>
      <c r="AM135" s="400">
        <v>139</v>
      </c>
      <c r="AN135" s="184">
        <f t="shared" si="285"/>
        <v>87</v>
      </c>
      <c r="AO135" s="379">
        <v>108</v>
      </c>
      <c r="AP135" s="381">
        <f t="shared" si="285"/>
        <v>42</v>
      </c>
      <c r="AQ135" s="331">
        <v>156</v>
      </c>
      <c r="AR135" s="184">
        <f t="shared" si="285"/>
        <v>43</v>
      </c>
      <c r="AS135" s="241">
        <f t="shared" si="275"/>
        <v>126.63157894736842</v>
      </c>
      <c r="AT135" s="137">
        <f t="shared" si="285"/>
        <v>96</v>
      </c>
      <c r="AU135" s="185"/>
      <c r="AW135" s="73">
        <v>131</v>
      </c>
      <c r="AX135" s="130">
        <v>187</v>
      </c>
      <c r="AY135" s="137">
        <f t="shared" si="283"/>
        <v>70</v>
      </c>
      <c r="AZ135" s="280">
        <v>149</v>
      </c>
      <c r="BA135" s="137">
        <f t="shared" si="283"/>
        <v>122</v>
      </c>
      <c r="BB135" s="251">
        <v>156</v>
      </c>
      <c r="BC135" s="137">
        <f t="shared" si="283"/>
        <v>87</v>
      </c>
      <c r="BD135" s="251">
        <v>172</v>
      </c>
      <c r="BE135" s="184">
        <f t="shared" si="283"/>
        <v>98</v>
      </c>
      <c r="BF135" s="311">
        <v>178</v>
      </c>
      <c r="BG135" s="184">
        <f t="shared" si="283"/>
        <v>24</v>
      </c>
      <c r="BH135" s="379">
        <v>146</v>
      </c>
      <c r="BI135" s="137">
        <f t="shared" si="283"/>
        <v>76</v>
      </c>
      <c r="BJ135" s="216">
        <f t="shared" si="277"/>
        <v>164.66666666666666</v>
      </c>
      <c r="BK135" s="137">
        <f t="shared" si="283"/>
        <v>96</v>
      </c>
    </row>
    <row r="136" spans="1:63" x14ac:dyDescent="0.2">
      <c r="A136" s="64">
        <v>132</v>
      </c>
      <c r="B136" s="8" t="s">
        <v>271</v>
      </c>
      <c r="C136" s="470">
        <v>127</v>
      </c>
      <c r="D136" s="185">
        <f t="shared" si="278"/>
        <v>103</v>
      </c>
      <c r="E136" s="470">
        <v>122</v>
      </c>
      <c r="F136" s="138">
        <f t="shared" si="278"/>
        <v>88</v>
      </c>
      <c r="G136" s="131">
        <v>133</v>
      </c>
      <c r="H136" s="185">
        <f t="shared" si="278"/>
        <v>154</v>
      </c>
      <c r="I136" s="131">
        <v>109</v>
      </c>
      <c r="J136" s="185">
        <f t="shared" si="279"/>
        <v>155</v>
      </c>
      <c r="K136" s="351">
        <v>135</v>
      </c>
      <c r="L136" s="138">
        <f t="shared" si="279"/>
        <v>92</v>
      </c>
      <c r="M136" s="226">
        <v>136</v>
      </c>
      <c r="N136" s="138">
        <f t="shared" ref="N136" si="286">RANK(M136,M$5:M$164,0)</f>
        <v>103</v>
      </c>
      <c r="O136" s="223">
        <v>136</v>
      </c>
      <c r="P136" s="138">
        <f t="shared" si="279"/>
        <v>89</v>
      </c>
      <c r="Q136" s="68">
        <v>126</v>
      </c>
      <c r="R136" s="185">
        <f t="shared" si="281"/>
        <v>118</v>
      </c>
      <c r="S136" s="131">
        <v>131</v>
      </c>
      <c r="T136" s="138">
        <f t="shared" si="281"/>
        <v>76</v>
      </c>
      <c r="U136" s="131">
        <v>133</v>
      </c>
      <c r="V136" s="185">
        <f t="shared" ref="V136:AT138" si="287">RANK(U136,U$5:U$164,0)</f>
        <v>117</v>
      </c>
      <c r="W136" s="281">
        <v>119</v>
      </c>
      <c r="X136" s="138">
        <f t="shared" si="287"/>
        <v>58</v>
      </c>
      <c r="Y136" s="252">
        <v>114</v>
      </c>
      <c r="Z136" s="138">
        <f t="shared" si="287"/>
        <v>96</v>
      </c>
      <c r="AA136" s="252">
        <v>136</v>
      </c>
      <c r="AB136" s="185">
        <f t="shared" si="287"/>
        <v>107</v>
      </c>
      <c r="AC136" s="274">
        <v>127</v>
      </c>
      <c r="AD136" s="138">
        <f t="shared" si="287"/>
        <v>134</v>
      </c>
      <c r="AE136" s="68">
        <v>143</v>
      </c>
      <c r="AF136" s="185">
        <f t="shared" si="287"/>
        <v>107</v>
      </c>
      <c r="AG136" s="316">
        <v>143</v>
      </c>
      <c r="AH136" s="185">
        <f t="shared" si="287"/>
        <v>81</v>
      </c>
      <c r="AI136" s="131">
        <v>111</v>
      </c>
      <c r="AJ136" s="138">
        <f t="shared" si="287"/>
        <v>75</v>
      </c>
      <c r="AK136" s="213">
        <v>104</v>
      </c>
      <c r="AL136" s="382">
        <f t="shared" si="287"/>
        <v>41</v>
      </c>
      <c r="AM136" s="401">
        <v>140</v>
      </c>
      <c r="AN136" s="185">
        <f t="shared" si="287"/>
        <v>86</v>
      </c>
      <c r="AO136" s="380">
        <v>107</v>
      </c>
      <c r="AP136" s="382">
        <f t="shared" si="287"/>
        <v>61</v>
      </c>
      <c r="AQ136" s="332">
        <v>148</v>
      </c>
      <c r="AR136" s="185">
        <f t="shared" si="287"/>
        <v>69</v>
      </c>
      <c r="AS136" s="242">
        <f t="shared" si="275"/>
        <v>125.73684210526316</v>
      </c>
      <c r="AT136" s="138">
        <f t="shared" si="287"/>
        <v>111</v>
      </c>
      <c r="AU136" s="185"/>
      <c r="AW136" s="68">
        <v>132</v>
      </c>
      <c r="AX136" s="131">
        <v>182</v>
      </c>
      <c r="AY136" s="138">
        <f t="shared" si="283"/>
        <v>103</v>
      </c>
      <c r="AZ136" s="281">
        <v>155</v>
      </c>
      <c r="BA136" s="138">
        <f t="shared" si="283"/>
        <v>54</v>
      </c>
      <c r="BB136" s="252">
        <v>155</v>
      </c>
      <c r="BC136" s="138">
        <f t="shared" si="283"/>
        <v>116</v>
      </c>
      <c r="BD136" s="252">
        <v>172</v>
      </c>
      <c r="BE136" s="185">
        <f t="shared" si="283"/>
        <v>98</v>
      </c>
      <c r="BF136" s="312">
        <v>178</v>
      </c>
      <c r="BG136" s="185">
        <f t="shared" si="283"/>
        <v>24</v>
      </c>
      <c r="BH136" s="380">
        <v>146</v>
      </c>
      <c r="BI136" s="138">
        <f t="shared" si="283"/>
        <v>76</v>
      </c>
      <c r="BJ136" s="217">
        <f t="shared" si="277"/>
        <v>164.66666666666666</v>
      </c>
      <c r="BK136" s="138">
        <f t="shared" si="283"/>
        <v>96</v>
      </c>
    </row>
    <row r="137" spans="1:63" x14ac:dyDescent="0.2">
      <c r="A137" s="64">
        <v>133</v>
      </c>
      <c r="B137" s="9" t="s">
        <v>273</v>
      </c>
      <c r="C137" s="290">
        <v>125</v>
      </c>
      <c r="D137" s="185">
        <f t="shared" si="278"/>
        <v>146</v>
      </c>
      <c r="E137" s="290">
        <v>120</v>
      </c>
      <c r="F137" s="138">
        <f t="shared" si="278"/>
        <v>125</v>
      </c>
      <c r="G137" s="131">
        <v>133</v>
      </c>
      <c r="H137" s="185">
        <f t="shared" si="278"/>
        <v>154</v>
      </c>
      <c r="I137" s="131">
        <v>109</v>
      </c>
      <c r="J137" s="185">
        <f t="shared" si="279"/>
        <v>155</v>
      </c>
      <c r="K137" s="351">
        <v>129</v>
      </c>
      <c r="L137" s="138">
        <f t="shared" si="279"/>
        <v>155</v>
      </c>
      <c r="M137" s="226">
        <v>133</v>
      </c>
      <c r="N137" s="138">
        <f t="shared" ref="N137" si="288">RANK(M137,M$5:M$164,0)</f>
        <v>144</v>
      </c>
      <c r="O137" s="223">
        <v>134</v>
      </c>
      <c r="P137" s="138">
        <f t="shared" si="279"/>
        <v>124</v>
      </c>
      <c r="Q137" s="68">
        <v>126</v>
      </c>
      <c r="R137" s="185">
        <f t="shared" si="281"/>
        <v>118</v>
      </c>
      <c r="S137" s="131">
        <v>127</v>
      </c>
      <c r="T137" s="138">
        <f t="shared" si="281"/>
        <v>138</v>
      </c>
      <c r="U137" s="131">
        <v>131</v>
      </c>
      <c r="V137" s="185">
        <f t="shared" ref="V137:AF137" si="289">RANK(U137,U$5:U$164,0)</f>
        <v>147</v>
      </c>
      <c r="W137" s="281">
        <v>113</v>
      </c>
      <c r="X137" s="138">
        <f t="shared" si="289"/>
        <v>147</v>
      </c>
      <c r="Y137" s="252">
        <v>110</v>
      </c>
      <c r="Z137" s="138">
        <f t="shared" si="289"/>
        <v>141</v>
      </c>
      <c r="AA137" s="252">
        <v>135</v>
      </c>
      <c r="AB137" s="185">
        <f t="shared" si="289"/>
        <v>135</v>
      </c>
      <c r="AC137" s="274">
        <v>125</v>
      </c>
      <c r="AD137" s="138">
        <f t="shared" si="289"/>
        <v>156</v>
      </c>
      <c r="AE137" s="68">
        <v>139</v>
      </c>
      <c r="AF137" s="185">
        <f t="shared" si="289"/>
        <v>133</v>
      </c>
      <c r="AG137" s="316"/>
      <c r="AH137" s="185"/>
      <c r="AI137" s="131">
        <v>105</v>
      </c>
      <c r="AJ137" s="138">
        <f t="shared" si="287"/>
        <v>160</v>
      </c>
      <c r="AK137" s="213">
        <v>103</v>
      </c>
      <c r="AL137" s="382">
        <f t="shared" si="287"/>
        <v>54</v>
      </c>
      <c r="AM137" s="401"/>
      <c r="AN137" s="185"/>
      <c r="AO137" s="380">
        <v>101</v>
      </c>
      <c r="AP137" s="382">
        <f t="shared" si="287"/>
        <v>147</v>
      </c>
      <c r="AQ137" s="333">
        <v>126</v>
      </c>
      <c r="AR137" s="185">
        <f t="shared" si="287"/>
        <v>159</v>
      </c>
      <c r="AS137" s="242">
        <f t="shared" si="275"/>
        <v>122.11111111111111</v>
      </c>
      <c r="AT137" s="138">
        <f t="shared" si="287"/>
        <v>159</v>
      </c>
      <c r="AU137" s="185"/>
      <c r="AW137" s="68">
        <v>133</v>
      </c>
      <c r="AX137" s="131">
        <v>180</v>
      </c>
      <c r="AY137" s="138">
        <f t="shared" si="283"/>
        <v>140</v>
      </c>
      <c r="AZ137" s="281">
        <v>147</v>
      </c>
      <c r="BA137" s="138">
        <f t="shared" si="283"/>
        <v>147</v>
      </c>
      <c r="BB137" s="252">
        <v>152</v>
      </c>
      <c r="BC137" s="138">
        <f t="shared" si="283"/>
        <v>148</v>
      </c>
      <c r="BD137" s="252">
        <v>171</v>
      </c>
      <c r="BE137" s="185">
        <f t="shared" si="283"/>
        <v>121</v>
      </c>
      <c r="BF137" s="312">
        <v>175</v>
      </c>
      <c r="BG137" s="185">
        <f t="shared" si="283"/>
        <v>111</v>
      </c>
      <c r="BH137" s="380">
        <v>143</v>
      </c>
      <c r="BI137" s="138">
        <f t="shared" si="283"/>
        <v>128</v>
      </c>
      <c r="BJ137" s="217">
        <f t="shared" si="277"/>
        <v>161.33333333333334</v>
      </c>
      <c r="BK137" s="138">
        <f t="shared" si="283"/>
        <v>152</v>
      </c>
    </row>
    <row r="138" spans="1:63" x14ac:dyDescent="0.2">
      <c r="A138" s="64">
        <v>134</v>
      </c>
      <c r="B138" s="9" t="s">
        <v>277</v>
      </c>
      <c r="C138" s="290">
        <v>129</v>
      </c>
      <c r="D138" s="185">
        <f t="shared" si="278"/>
        <v>46</v>
      </c>
      <c r="E138" s="290">
        <v>126</v>
      </c>
      <c r="F138" s="138">
        <f t="shared" si="278"/>
        <v>40</v>
      </c>
      <c r="G138" s="131">
        <v>139</v>
      </c>
      <c r="H138" s="185">
        <f t="shared" si="278"/>
        <v>51</v>
      </c>
      <c r="I138" s="131">
        <v>115</v>
      </c>
      <c r="J138" s="185">
        <f t="shared" si="279"/>
        <v>87</v>
      </c>
      <c r="K138" s="351">
        <v>136</v>
      </c>
      <c r="L138" s="138">
        <f t="shared" si="279"/>
        <v>75</v>
      </c>
      <c r="M138" s="226">
        <v>138</v>
      </c>
      <c r="N138" s="138">
        <f t="shared" ref="N138" si="290">RANK(M138,M$5:M$164,0)</f>
        <v>65</v>
      </c>
      <c r="O138" s="223">
        <v>135</v>
      </c>
      <c r="P138" s="138">
        <f t="shared" si="279"/>
        <v>107</v>
      </c>
      <c r="Q138" s="68">
        <v>131</v>
      </c>
      <c r="R138" s="185">
        <f t="shared" si="281"/>
        <v>46</v>
      </c>
      <c r="S138" s="131">
        <v>128</v>
      </c>
      <c r="T138" s="138">
        <f t="shared" si="281"/>
        <v>122</v>
      </c>
      <c r="U138" s="131">
        <v>133</v>
      </c>
      <c r="V138" s="185">
        <f t="shared" ref="V138:AF138" si="291">RANK(U138,U$5:U$164,0)</f>
        <v>117</v>
      </c>
      <c r="W138" s="281">
        <v>119</v>
      </c>
      <c r="X138" s="138">
        <f t="shared" si="291"/>
        <v>58</v>
      </c>
      <c r="Y138" s="252">
        <v>113</v>
      </c>
      <c r="Z138" s="138">
        <f t="shared" si="291"/>
        <v>108</v>
      </c>
      <c r="AA138" s="252">
        <v>138</v>
      </c>
      <c r="AB138" s="185">
        <f t="shared" si="291"/>
        <v>37</v>
      </c>
      <c r="AC138" s="274">
        <v>131</v>
      </c>
      <c r="AD138" s="138">
        <f t="shared" si="291"/>
        <v>48</v>
      </c>
      <c r="AE138" s="68">
        <v>143</v>
      </c>
      <c r="AF138" s="185">
        <f t="shared" si="291"/>
        <v>107</v>
      </c>
      <c r="AG138" s="316"/>
      <c r="AH138" s="185"/>
      <c r="AI138" s="131">
        <v>109</v>
      </c>
      <c r="AJ138" s="138">
        <f t="shared" si="287"/>
        <v>120</v>
      </c>
      <c r="AK138" s="213">
        <v>103</v>
      </c>
      <c r="AL138" s="382">
        <f t="shared" si="287"/>
        <v>54</v>
      </c>
      <c r="AM138" s="401"/>
      <c r="AN138" s="185"/>
      <c r="AO138" s="380">
        <v>104</v>
      </c>
      <c r="AP138" s="382">
        <f t="shared" si="287"/>
        <v>105</v>
      </c>
      <c r="AQ138" s="333">
        <v>133</v>
      </c>
      <c r="AR138" s="185">
        <f t="shared" si="287"/>
        <v>140</v>
      </c>
      <c r="AS138" s="242">
        <f t="shared" si="275"/>
        <v>126.11111111111111</v>
      </c>
      <c r="AT138" s="138">
        <f t="shared" si="287"/>
        <v>107</v>
      </c>
      <c r="AU138" s="185"/>
      <c r="AW138" s="68">
        <v>134</v>
      </c>
      <c r="AX138" s="131">
        <v>190</v>
      </c>
      <c r="AY138" s="138">
        <f t="shared" si="283"/>
        <v>21</v>
      </c>
      <c r="AZ138" s="281">
        <v>157</v>
      </c>
      <c r="BA138" s="138">
        <f t="shared" si="283"/>
        <v>33</v>
      </c>
      <c r="BB138" s="252">
        <v>155</v>
      </c>
      <c r="BC138" s="138">
        <f t="shared" si="283"/>
        <v>116</v>
      </c>
      <c r="BD138" s="252">
        <v>172</v>
      </c>
      <c r="BE138" s="185">
        <f t="shared" si="283"/>
        <v>98</v>
      </c>
      <c r="BF138" s="312">
        <v>175</v>
      </c>
      <c r="BG138" s="185">
        <f t="shared" si="283"/>
        <v>111</v>
      </c>
      <c r="BH138" s="380">
        <v>145</v>
      </c>
      <c r="BI138" s="138">
        <f t="shared" si="283"/>
        <v>91</v>
      </c>
      <c r="BJ138" s="217">
        <f t="shared" si="277"/>
        <v>165.66666666666666</v>
      </c>
      <c r="BK138" s="138">
        <f t="shared" si="283"/>
        <v>72</v>
      </c>
    </row>
    <row r="139" spans="1:63" x14ac:dyDescent="0.2">
      <c r="A139" s="64">
        <v>135</v>
      </c>
      <c r="B139" s="9" t="s">
        <v>280</v>
      </c>
      <c r="C139" s="290">
        <v>129</v>
      </c>
      <c r="D139" s="185">
        <f t="shared" si="278"/>
        <v>46</v>
      </c>
      <c r="E139" s="290">
        <v>126</v>
      </c>
      <c r="F139" s="138">
        <f t="shared" si="278"/>
        <v>40</v>
      </c>
      <c r="G139" s="131">
        <v>138</v>
      </c>
      <c r="H139" s="185">
        <f t="shared" si="278"/>
        <v>77</v>
      </c>
      <c r="I139" s="131">
        <v>114</v>
      </c>
      <c r="J139" s="185">
        <f t="shared" si="279"/>
        <v>104</v>
      </c>
      <c r="K139" s="351">
        <v>141</v>
      </c>
      <c r="L139" s="138">
        <f t="shared" si="279"/>
        <v>20</v>
      </c>
      <c r="M139" s="226">
        <v>137</v>
      </c>
      <c r="N139" s="138">
        <f t="shared" ref="N139" si="292">RANK(M139,M$5:M$164,0)</f>
        <v>87</v>
      </c>
      <c r="O139" s="223">
        <v>136</v>
      </c>
      <c r="P139" s="138">
        <f t="shared" si="279"/>
        <v>89</v>
      </c>
      <c r="Q139" s="68">
        <v>130</v>
      </c>
      <c r="R139" s="185">
        <f t="shared" si="281"/>
        <v>64</v>
      </c>
      <c r="S139" s="131">
        <v>137</v>
      </c>
      <c r="T139" s="138">
        <f t="shared" si="281"/>
        <v>29</v>
      </c>
      <c r="U139" s="131">
        <v>139</v>
      </c>
      <c r="V139" s="185">
        <f t="shared" ref="V139:AT143" si="293">RANK(U139,U$5:U$164,0)</f>
        <v>43</v>
      </c>
      <c r="W139" s="281">
        <v>121</v>
      </c>
      <c r="X139" s="138">
        <f t="shared" si="293"/>
        <v>22</v>
      </c>
      <c r="Y139" s="252">
        <v>115</v>
      </c>
      <c r="Z139" s="138">
        <f t="shared" si="293"/>
        <v>77</v>
      </c>
      <c r="AA139" s="252">
        <v>137</v>
      </c>
      <c r="AB139" s="185">
        <f t="shared" si="293"/>
        <v>61</v>
      </c>
      <c r="AC139" s="274">
        <v>132</v>
      </c>
      <c r="AD139" s="138">
        <f t="shared" si="293"/>
        <v>38</v>
      </c>
      <c r="AE139" s="68">
        <v>143</v>
      </c>
      <c r="AF139" s="185">
        <f t="shared" si="293"/>
        <v>107</v>
      </c>
      <c r="AG139" s="316">
        <v>146</v>
      </c>
      <c r="AH139" s="185">
        <f t="shared" si="293"/>
        <v>41</v>
      </c>
      <c r="AI139" s="131">
        <v>111</v>
      </c>
      <c r="AJ139" s="138">
        <f t="shared" si="293"/>
        <v>75</v>
      </c>
      <c r="AK139" s="213">
        <v>100</v>
      </c>
      <c r="AL139" s="382">
        <f t="shared" si="293"/>
        <v>94</v>
      </c>
      <c r="AM139" s="401"/>
      <c r="AN139" s="185"/>
      <c r="AO139" s="380">
        <v>103</v>
      </c>
      <c r="AP139" s="382">
        <f t="shared" si="293"/>
        <v>117</v>
      </c>
      <c r="AQ139" s="333">
        <v>158</v>
      </c>
      <c r="AR139" s="185">
        <f t="shared" si="293"/>
        <v>29</v>
      </c>
      <c r="AS139" s="242">
        <f t="shared" si="275"/>
        <v>127.16666666666667</v>
      </c>
      <c r="AT139" s="138">
        <f t="shared" si="293"/>
        <v>78</v>
      </c>
      <c r="AU139" s="185"/>
      <c r="AW139" s="68">
        <v>135</v>
      </c>
      <c r="AX139" s="131">
        <v>188</v>
      </c>
      <c r="AY139" s="138">
        <f t="shared" si="283"/>
        <v>48</v>
      </c>
      <c r="AZ139" s="281">
        <v>157</v>
      </c>
      <c r="BA139" s="138">
        <f t="shared" si="283"/>
        <v>33</v>
      </c>
      <c r="BB139" s="252">
        <v>154</v>
      </c>
      <c r="BC139" s="138">
        <f t="shared" si="283"/>
        <v>135</v>
      </c>
      <c r="BD139" s="252">
        <v>172</v>
      </c>
      <c r="BE139" s="185">
        <f t="shared" si="283"/>
        <v>98</v>
      </c>
      <c r="BF139" s="312">
        <v>178</v>
      </c>
      <c r="BG139" s="185">
        <f t="shared" si="283"/>
        <v>24</v>
      </c>
      <c r="BH139" s="380">
        <v>143</v>
      </c>
      <c r="BI139" s="138">
        <f t="shared" si="283"/>
        <v>128</v>
      </c>
      <c r="BJ139" s="217">
        <f t="shared" si="277"/>
        <v>165.33333333333334</v>
      </c>
      <c r="BK139" s="138">
        <f t="shared" si="283"/>
        <v>80</v>
      </c>
    </row>
    <row r="140" spans="1:63" x14ac:dyDescent="0.2">
      <c r="A140" s="64">
        <v>136</v>
      </c>
      <c r="B140" s="9" t="s">
        <v>281</v>
      </c>
      <c r="C140" s="290">
        <v>120</v>
      </c>
      <c r="D140" s="185">
        <f t="shared" si="278"/>
        <v>159</v>
      </c>
      <c r="E140" s="290">
        <v>123</v>
      </c>
      <c r="F140" s="138">
        <f t="shared" si="278"/>
        <v>75</v>
      </c>
      <c r="G140" s="131">
        <v>138</v>
      </c>
      <c r="H140" s="185">
        <f t="shared" si="278"/>
        <v>77</v>
      </c>
      <c r="I140" s="131">
        <v>111</v>
      </c>
      <c r="J140" s="185">
        <f t="shared" si="279"/>
        <v>143</v>
      </c>
      <c r="K140" s="351">
        <v>132</v>
      </c>
      <c r="L140" s="138">
        <f t="shared" si="279"/>
        <v>127</v>
      </c>
      <c r="M140" s="226">
        <v>136</v>
      </c>
      <c r="N140" s="138">
        <f t="shared" ref="N140" si="294">RANK(M140,M$5:M$164,0)</f>
        <v>103</v>
      </c>
      <c r="O140" s="223">
        <v>134</v>
      </c>
      <c r="P140" s="138">
        <f t="shared" si="279"/>
        <v>124</v>
      </c>
      <c r="Q140" s="68">
        <v>131</v>
      </c>
      <c r="R140" s="185">
        <f t="shared" si="281"/>
        <v>46</v>
      </c>
      <c r="S140" s="131">
        <v>127</v>
      </c>
      <c r="T140" s="138">
        <f t="shared" si="281"/>
        <v>138</v>
      </c>
      <c r="U140" s="131">
        <v>137</v>
      </c>
      <c r="V140" s="185">
        <f t="shared" ref="V140:AF140" si="295">RANK(U140,U$5:U$164,0)</f>
        <v>54</v>
      </c>
      <c r="W140" s="281">
        <v>119</v>
      </c>
      <c r="X140" s="138">
        <f t="shared" si="295"/>
        <v>58</v>
      </c>
      <c r="Y140" s="252">
        <v>112</v>
      </c>
      <c r="Z140" s="138">
        <f t="shared" si="295"/>
        <v>120</v>
      </c>
      <c r="AA140" s="252">
        <v>138</v>
      </c>
      <c r="AB140" s="185">
        <f t="shared" si="295"/>
        <v>37</v>
      </c>
      <c r="AC140" s="274">
        <v>131</v>
      </c>
      <c r="AD140" s="138">
        <f t="shared" si="295"/>
        <v>48</v>
      </c>
      <c r="AE140" s="68">
        <v>139</v>
      </c>
      <c r="AF140" s="185">
        <f t="shared" si="295"/>
        <v>133</v>
      </c>
      <c r="AG140" s="316"/>
      <c r="AH140" s="185"/>
      <c r="AI140" s="131">
        <v>111</v>
      </c>
      <c r="AJ140" s="138">
        <f t="shared" si="293"/>
        <v>75</v>
      </c>
      <c r="AK140" s="213">
        <v>105</v>
      </c>
      <c r="AL140" s="382">
        <f t="shared" si="293"/>
        <v>20</v>
      </c>
      <c r="AM140" s="401"/>
      <c r="AN140" s="185"/>
      <c r="AO140" s="380">
        <v>102</v>
      </c>
      <c r="AP140" s="382">
        <f t="shared" si="293"/>
        <v>130</v>
      </c>
      <c r="AQ140" s="333">
        <v>135</v>
      </c>
      <c r="AR140" s="185">
        <f t="shared" si="293"/>
        <v>128</v>
      </c>
      <c r="AS140" s="242">
        <f t="shared" si="275"/>
        <v>124.77777777777777</v>
      </c>
      <c r="AT140" s="138">
        <f t="shared" si="293"/>
        <v>135</v>
      </c>
      <c r="AU140" s="185"/>
      <c r="AW140" s="68">
        <v>136</v>
      </c>
      <c r="AX140" s="131">
        <v>180</v>
      </c>
      <c r="AY140" s="138">
        <f t="shared" si="283"/>
        <v>140</v>
      </c>
      <c r="AZ140" s="281">
        <v>155</v>
      </c>
      <c r="BA140" s="138">
        <f t="shared" si="283"/>
        <v>54</v>
      </c>
      <c r="BB140" s="252">
        <v>156</v>
      </c>
      <c r="BC140" s="138">
        <f t="shared" si="283"/>
        <v>87</v>
      </c>
      <c r="BD140" s="252">
        <v>172</v>
      </c>
      <c r="BE140" s="185">
        <f t="shared" si="283"/>
        <v>98</v>
      </c>
      <c r="BF140" s="313">
        <v>178</v>
      </c>
      <c r="BG140" s="185">
        <f t="shared" si="283"/>
        <v>24</v>
      </c>
      <c r="BH140" s="380">
        <v>142</v>
      </c>
      <c r="BI140" s="138">
        <f t="shared" si="283"/>
        <v>143</v>
      </c>
      <c r="BJ140" s="217">
        <f t="shared" si="277"/>
        <v>163.83333333333334</v>
      </c>
      <c r="BK140" s="138">
        <f t="shared" si="283"/>
        <v>125</v>
      </c>
    </row>
    <row r="141" spans="1:63" x14ac:dyDescent="0.2">
      <c r="A141" s="64">
        <v>137</v>
      </c>
      <c r="B141" s="9" t="s">
        <v>284</v>
      </c>
      <c r="C141" s="290">
        <v>128</v>
      </c>
      <c r="D141" s="185">
        <f t="shared" si="278"/>
        <v>62</v>
      </c>
      <c r="E141" s="290">
        <v>123</v>
      </c>
      <c r="F141" s="138">
        <f t="shared" si="278"/>
        <v>75</v>
      </c>
      <c r="G141" s="131">
        <v>136</v>
      </c>
      <c r="H141" s="185">
        <f t="shared" si="278"/>
        <v>118</v>
      </c>
      <c r="I141" s="131">
        <v>111</v>
      </c>
      <c r="J141" s="185">
        <f t="shared" si="279"/>
        <v>143</v>
      </c>
      <c r="K141" s="351">
        <v>132</v>
      </c>
      <c r="L141" s="138">
        <f t="shared" si="279"/>
        <v>127</v>
      </c>
      <c r="M141" s="226">
        <v>135</v>
      </c>
      <c r="N141" s="138">
        <f t="shared" ref="N141" si="296">RANK(M141,M$5:M$164,0)</f>
        <v>120</v>
      </c>
      <c r="O141" s="223">
        <v>134</v>
      </c>
      <c r="P141" s="138">
        <f t="shared" si="279"/>
        <v>124</v>
      </c>
      <c r="Q141" s="68">
        <v>127</v>
      </c>
      <c r="R141" s="185">
        <f t="shared" si="281"/>
        <v>104</v>
      </c>
      <c r="S141" s="131">
        <v>127</v>
      </c>
      <c r="T141" s="138">
        <f t="shared" si="281"/>
        <v>138</v>
      </c>
      <c r="U141" s="131">
        <v>134</v>
      </c>
      <c r="V141" s="185">
        <f t="shared" ref="V141:AF141" si="297">RANK(U141,U$5:U$164,0)</f>
        <v>102</v>
      </c>
      <c r="W141" s="281">
        <v>117</v>
      </c>
      <c r="X141" s="138">
        <f t="shared" si="297"/>
        <v>119</v>
      </c>
      <c r="Y141" s="252">
        <v>110</v>
      </c>
      <c r="Z141" s="138">
        <f t="shared" si="297"/>
        <v>141</v>
      </c>
      <c r="AA141" s="252">
        <v>136</v>
      </c>
      <c r="AB141" s="185">
        <f t="shared" si="297"/>
        <v>107</v>
      </c>
      <c r="AC141" s="274">
        <v>128</v>
      </c>
      <c r="AD141" s="138">
        <f t="shared" si="297"/>
        <v>111</v>
      </c>
      <c r="AE141" s="68">
        <v>147</v>
      </c>
      <c r="AF141" s="185">
        <f t="shared" si="297"/>
        <v>54</v>
      </c>
      <c r="AG141" s="316"/>
      <c r="AH141" s="185"/>
      <c r="AI141" s="131">
        <v>106</v>
      </c>
      <c r="AJ141" s="138">
        <f t="shared" si="293"/>
        <v>157</v>
      </c>
      <c r="AK141" s="213">
        <v>97</v>
      </c>
      <c r="AL141" s="382">
        <f t="shared" si="293"/>
        <v>132</v>
      </c>
      <c r="AM141" s="401"/>
      <c r="AN141" s="185"/>
      <c r="AO141" s="380">
        <v>102</v>
      </c>
      <c r="AP141" s="382">
        <f t="shared" si="293"/>
        <v>130</v>
      </c>
      <c r="AQ141" s="333">
        <v>135</v>
      </c>
      <c r="AR141" s="185">
        <f t="shared" si="293"/>
        <v>128</v>
      </c>
      <c r="AS141" s="242">
        <f t="shared" si="275"/>
        <v>123.88888888888889</v>
      </c>
      <c r="AT141" s="138">
        <f t="shared" si="293"/>
        <v>148</v>
      </c>
      <c r="AU141" s="185"/>
      <c r="AW141" s="68">
        <v>137</v>
      </c>
      <c r="AX141" s="131">
        <v>180</v>
      </c>
      <c r="AY141" s="138">
        <f t="shared" si="283"/>
        <v>140</v>
      </c>
      <c r="AZ141" s="281">
        <v>151</v>
      </c>
      <c r="BA141" s="138">
        <f t="shared" si="283"/>
        <v>109</v>
      </c>
      <c r="BB141" s="252">
        <v>165</v>
      </c>
      <c r="BC141" s="138">
        <f t="shared" si="283"/>
        <v>6</v>
      </c>
      <c r="BD141" s="252">
        <v>171</v>
      </c>
      <c r="BE141" s="185">
        <f t="shared" si="283"/>
        <v>121</v>
      </c>
      <c r="BF141" s="312">
        <v>178</v>
      </c>
      <c r="BG141" s="185">
        <f t="shared" si="283"/>
        <v>24</v>
      </c>
      <c r="BH141" s="380">
        <v>142</v>
      </c>
      <c r="BI141" s="138">
        <f t="shared" si="283"/>
        <v>143</v>
      </c>
      <c r="BJ141" s="217">
        <f t="shared" si="277"/>
        <v>164.5</v>
      </c>
      <c r="BK141" s="138">
        <f t="shared" si="283"/>
        <v>105</v>
      </c>
    </row>
    <row r="142" spans="1:63" x14ac:dyDescent="0.2">
      <c r="A142" s="64">
        <v>138</v>
      </c>
      <c r="B142" s="9" t="s">
        <v>287</v>
      </c>
      <c r="C142" s="290">
        <v>128</v>
      </c>
      <c r="D142" s="185">
        <f t="shared" si="278"/>
        <v>62</v>
      </c>
      <c r="E142" s="290">
        <v>119</v>
      </c>
      <c r="F142" s="138">
        <f t="shared" si="278"/>
        <v>140</v>
      </c>
      <c r="G142" s="131">
        <v>135</v>
      </c>
      <c r="H142" s="185">
        <f t="shared" si="278"/>
        <v>130</v>
      </c>
      <c r="I142" s="131">
        <v>113</v>
      </c>
      <c r="J142" s="185">
        <f t="shared" si="279"/>
        <v>126</v>
      </c>
      <c r="K142" s="351">
        <v>133</v>
      </c>
      <c r="L142" s="138">
        <f t="shared" si="279"/>
        <v>118</v>
      </c>
      <c r="M142" s="226">
        <v>134</v>
      </c>
      <c r="N142" s="138">
        <f t="shared" ref="N142" si="298">RANK(M142,M$5:M$164,0)</f>
        <v>132</v>
      </c>
      <c r="O142" s="223">
        <v>134</v>
      </c>
      <c r="P142" s="138">
        <f t="shared" si="279"/>
        <v>124</v>
      </c>
      <c r="Q142" s="68">
        <v>125</v>
      </c>
      <c r="R142" s="185">
        <f t="shared" si="281"/>
        <v>152</v>
      </c>
      <c r="S142" s="131">
        <v>128</v>
      </c>
      <c r="T142" s="138">
        <f t="shared" si="281"/>
        <v>122</v>
      </c>
      <c r="U142" s="131">
        <v>133</v>
      </c>
      <c r="V142" s="185">
        <f t="shared" ref="V142:AF142" si="299">RANK(U142,U$5:U$164,0)</f>
        <v>117</v>
      </c>
      <c r="W142" s="281">
        <v>113</v>
      </c>
      <c r="X142" s="138">
        <f t="shared" si="299"/>
        <v>147</v>
      </c>
      <c r="Y142" s="252">
        <v>111</v>
      </c>
      <c r="Z142" s="138">
        <f t="shared" si="299"/>
        <v>132</v>
      </c>
      <c r="AA142" s="252">
        <v>136</v>
      </c>
      <c r="AB142" s="185">
        <f t="shared" si="299"/>
        <v>107</v>
      </c>
      <c r="AC142" s="274">
        <v>128</v>
      </c>
      <c r="AD142" s="138">
        <f t="shared" si="299"/>
        <v>111</v>
      </c>
      <c r="AE142" s="68">
        <v>147</v>
      </c>
      <c r="AF142" s="185">
        <f t="shared" si="299"/>
        <v>54</v>
      </c>
      <c r="AG142" s="316"/>
      <c r="AH142" s="185"/>
      <c r="AI142" s="131">
        <v>110</v>
      </c>
      <c r="AJ142" s="138">
        <f t="shared" si="293"/>
        <v>101</v>
      </c>
      <c r="AK142" s="213">
        <v>100</v>
      </c>
      <c r="AL142" s="382">
        <f t="shared" si="293"/>
        <v>94</v>
      </c>
      <c r="AM142" s="401"/>
      <c r="AN142" s="185"/>
      <c r="AO142" s="380">
        <v>103</v>
      </c>
      <c r="AP142" s="382">
        <f t="shared" si="293"/>
        <v>117</v>
      </c>
      <c r="AQ142" s="334">
        <v>134</v>
      </c>
      <c r="AR142" s="185">
        <f t="shared" si="293"/>
        <v>136</v>
      </c>
      <c r="AS142" s="242">
        <f t="shared" si="275"/>
        <v>123.88888888888889</v>
      </c>
      <c r="AT142" s="138">
        <f t="shared" si="293"/>
        <v>148</v>
      </c>
      <c r="AU142" s="185"/>
      <c r="AW142" s="68">
        <v>138</v>
      </c>
      <c r="AX142" s="131">
        <v>181</v>
      </c>
      <c r="AY142" s="138">
        <f t="shared" si="283"/>
        <v>128</v>
      </c>
      <c r="AZ142" s="281">
        <v>155</v>
      </c>
      <c r="BA142" s="138">
        <f t="shared" si="283"/>
        <v>54</v>
      </c>
      <c r="BB142" s="252">
        <v>155</v>
      </c>
      <c r="BC142" s="138">
        <f t="shared" si="283"/>
        <v>116</v>
      </c>
      <c r="BD142" s="252">
        <v>171</v>
      </c>
      <c r="BE142" s="185">
        <f t="shared" si="283"/>
        <v>121</v>
      </c>
      <c r="BF142" s="312">
        <v>178</v>
      </c>
      <c r="BG142" s="185">
        <f t="shared" si="283"/>
        <v>24</v>
      </c>
      <c r="BH142" s="380">
        <v>144</v>
      </c>
      <c r="BI142" s="138">
        <f t="shared" si="283"/>
        <v>102</v>
      </c>
      <c r="BJ142" s="217">
        <f t="shared" si="277"/>
        <v>164</v>
      </c>
      <c r="BK142" s="138">
        <f t="shared" si="283"/>
        <v>119</v>
      </c>
    </row>
    <row r="143" spans="1:63" x14ac:dyDescent="0.2">
      <c r="A143" s="64">
        <v>139</v>
      </c>
      <c r="B143" s="9" t="s">
        <v>290</v>
      </c>
      <c r="C143" s="290">
        <v>128</v>
      </c>
      <c r="D143" s="185">
        <f t="shared" si="278"/>
        <v>62</v>
      </c>
      <c r="E143" s="290">
        <v>122</v>
      </c>
      <c r="F143" s="138">
        <f t="shared" si="278"/>
        <v>88</v>
      </c>
      <c r="G143" s="131">
        <v>136</v>
      </c>
      <c r="H143" s="185">
        <f t="shared" si="278"/>
        <v>118</v>
      </c>
      <c r="I143" s="131">
        <v>126</v>
      </c>
      <c r="J143" s="185">
        <f t="shared" si="279"/>
        <v>5</v>
      </c>
      <c r="K143" s="351">
        <v>133</v>
      </c>
      <c r="L143" s="138">
        <f t="shared" si="279"/>
        <v>118</v>
      </c>
      <c r="M143" s="226">
        <v>136</v>
      </c>
      <c r="N143" s="138">
        <f t="shared" ref="N143" si="300">RANK(M143,M$5:M$164,0)</f>
        <v>103</v>
      </c>
      <c r="O143" s="223">
        <v>135</v>
      </c>
      <c r="P143" s="138">
        <f t="shared" si="279"/>
        <v>107</v>
      </c>
      <c r="Q143" s="68">
        <v>127</v>
      </c>
      <c r="R143" s="185">
        <f t="shared" si="281"/>
        <v>104</v>
      </c>
      <c r="S143" s="131">
        <v>128</v>
      </c>
      <c r="T143" s="138">
        <f t="shared" si="281"/>
        <v>122</v>
      </c>
      <c r="U143" s="131">
        <v>133</v>
      </c>
      <c r="V143" s="185">
        <f t="shared" ref="V143:AF143" si="301">RANK(U143,U$5:U$164,0)</f>
        <v>117</v>
      </c>
      <c r="W143" s="281">
        <v>119</v>
      </c>
      <c r="X143" s="138">
        <f t="shared" si="301"/>
        <v>58</v>
      </c>
      <c r="Y143" s="252">
        <v>113</v>
      </c>
      <c r="Z143" s="138">
        <f t="shared" si="301"/>
        <v>108</v>
      </c>
      <c r="AA143" s="252">
        <v>137</v>
      </c>
      <c r="AB143" s="185">
        <f t="shared" si="301"/>
        <v>61</v>
      </c>
      <c r="AC143" s="274">
        <v>129</v>
      </c>
      <c r="AD143" s="138">
        <f t="shared" si="301"/>
        <v>89</v>
      </c>
      <c r="AE143" s="68">
        <v>139</v>
      </c>
      <c r="AF143" s="185">
        <f t="shared" si="301"/>
        <v>133</v>
      </c>
      <c r="AG143" s="316"/>
      <c r="AH143" s="185"/>
      <c r="AI143" s="131">
        <v>108</v>
      </c>
      <c r="AJ143" s="138">
        <f t="shared" si="293"/>
        <v>137</v>
      </c>
      <c r="AK143" s="213">
        <v>97</v>
      </c>
      <c r="AL143" s="382">
        <f t="shared" si="293"/>
        <v>132</v>
      </c>
      <c r="AM143" s="401"/>
      <c r="AN143" s="185"/>
      <c r="AO143" s="380">
        <v>103</v>
      </c>
      <c r="AP143" s="382">
        <f t="shared" si="293"/>
        <v>117</v>
      </c>
      <c r="AQ143" s="334">
        <v>137</v>
      </c>
      <c r="AR143" s="185">
        <f t="shared" si="293"/>
        <v>111</v>
      </c>
      <c r="AS143" s="242">
        <f t="shared" si="275"/>
        <v>124.94444444444444</v>
      </c>
      <c r="AT143" s="138">
        <f t="shared" si="293"/>
        <v>130</v>
      </c>
      <c r="AU143" s="185"/>
      <c r="AW143" s="68">
        <v>139</v>
      </c>
      <c r="AX143" s="131">
        <v>185</v>
      </c>
      <c r="AY143" s="138">
        <f t="shared" si="283"/>
        <v>88</v>
      </c>
      <c r="AZ143" s="281">
        <v>155</v>
      </c>
      <c r="BA143" s="138">
        <f t="shared" si="283"/>
        <v>54</v>
      </c>
      <c r="BB143" s="252">
        <v>155</v>
      </c>
      <c r="BC143" s="138">
        <f t="shared" si="283"/>
        <v>116</v>
      </c>
      <c r="BD143" s="252">
        <v>172</v>
      </c>
      <c r="BE143" s="185">
        <f t="shared" si="283"/>
        <v>98</v>
      </c>
      <c r="BF143" s="312">
        <v>178</v>
      </c>
      <c r="BG143" s="185">
        <f t="shared" si="283"/>
        <v>24</v>
      </c>
      <c r="BH143" s="380">
        <v>144</v>
      </c>
      <c r="BI143" s="138">
        <f t="shared" si="283"/>
        <v>102</v>
      </c>
      <c r="BJ143" s="217">
        <f t="shared" si="277"/>
        <v>164.83333333333334</v>
      </c>
      <c r="BK143" s="138">
        <f t="shared" si="283"/>
        <v>92</v>
      </c>
    </row>
    <row r="144" spans="1:63" x14ac:dyDescent="0.2">
      <c r="A144" s="65">
        <v>140</v>
      </c>
      <c r="B144" s="90" t="s">
        <v>15</v>
      </c>
      <c r="C144" s="463">
        <v>136</v>
      </c>
      <c r="D144" s="186">
        <f t="shared" si="278"/>
        <v>12</v>
      </c>
      <c r="E144" s="463">
        <v>133</v>
      </c>
      <c r="F144" s="139">
        <f t="shared" si="278"/>
        <v>4</v>
      </c>
      <c r="G144" s="132">
        <v>143</v>
      </c>
      <c r="H144" s="186">
        <f t="shared" si="278"/>
        <v>3</v>
      </c>
      <c r="I144" s="132">
        <v>116</v>
      </c>
      <c r="J144" s="186">
        <f t="shared" si="279"/>
        <v>73</v>
      </c>
      <c r="K144" s="352">
        <v>146</v>
      </c>
      <c r="L144" s="139">
        <f t="shared" si="279"/>
        <v>1</v>
      </c>
      <c r="M144" s="227">
        <v>143</v>
      </c>
      <c r="N144" s="139">
        <f t="shared" ref="N144" si="302">RANK(M144,M$5:M$164,0)</f>
        <v>5</v>
      </c>
      <c r="O144" s="224">
        <v>142</v>
      </c>
      <c r="P144" s="139">
        <f t="shared" si="279"/>
        <v>11</v>
      </c>
      <c r="Q144" s="81">
        <v>139</v>
      </c>
      <c r="R144" s="186">
        <f t="shared" si="281"/>
        <v>8</v>
      </c>
      <c r="S144" s="132">
        <v>147</v>
      </c>
      <c r="T144" s="139">
        <f t="shared" si="281"/>
        <v>5</v>
      </c>
      <c r="U144" s="132">
        <v>143</v>
      </c>
      <c r="V144" s="186">
        <f t="shared" ref="V144:AT151" si="303">RANK(U144,U$5:U$164,0)</f>
        <v>6</v>
      </c>
      <c r="W144" s="282">
        <v>127</v>
      </c>
      <c r="X144" s="139">
        <f t="shared" si="303"/>
        <v>4</v>
      </c>
      <c r="Y144" s="253">
        <v>120</v>
      </c>
      <c r="Z144" s="139">
        <f t="shared" si="303"/>
        <v>26</v>
      </c>
      <c r="AA144" s="253">
        <v>143</v>
      </c>
      <c r="AB144" s="186">
        <f t="shared" si="303"/>
        <v>5</v>
      </c>
      <c r="AC144" s="275">
        <v>137</v>
      </c>
      <c r="AD144" s="139">
        <f t="shared" si="303"/>
        <v>2</v>
      </c>
      <c r="AE144" s="81">
        <v>152</v>
      </c>
      <c r="AF144" s="186">
        <f t="shared" si="303"/>
        <v>5</v>
      </c>
      <c r="AG144" s="317">
        <v>148</v>
      </c>
      <c r="AH144" s="186">
        <f t="shared" si="303"/>
        <v>8</v>
      </c>
      <c r="AI144" s="132">
        <v>123</v>
      </c>
      <c r="AJ144" s="139">
        <f t="shared" si="303"/>
        <v>7</v>
      </c>
      <c r="AK144" s="245">
        <v>92</v>
      </c>
      <c r="AL144" s="384">
        <f t="shared" si="303"/>
        <v>160</v>
      </c>
      <c r="AM144" s="410"/>
      <c r="AN144" s="186"/>
      <c r="AO144" s="383">
        <v>108</v>
      </c>
      <c r="AP144" s="384">
        <f t="shared" si="303"/>
        <v>42</v>
      </c>
      <c r="AQ144" s="434">
        <v>152</v>
      </c>
      <c r="AR144" s="186">
        <f t="shared" si="303"/>
        <v>61</v>
      </c>
      <c r="AS144" s="243">
        <f t="shared" si="275"/>
        <v>132.77777777777777</v>
      </c>
      <c r="AT144" s="139">
        <f t="shared" si="303"/>
        <v>10</v>
      </c>
      <c r="AU144" s="185"/>
      <c r="AW144" s="81">
        <v>140</v>
      </c>
      <c r="AX144" s="132">
        <v>190</v>
      </c>
      <c r="AY144" s="139">
        <f t="shared" si="283"/>
        <v>21</v>
      </c>
      <c r="AZ144" s="282">
        <v>161</v>
      </c>
      <c r="BA144" s="139">
        <f t="shared" si="283"/>
        <v>4</v>
      </c>
      <c r="BB144" s="253">
        <v>160</v>
      </c>
      <c r="BC144" s="139">
        <f t="shared" si="283"/>
        <v>28</v>
      </c>
      <c r="BD144" s="253">
        <v>180</v>
      </c>
      <c r="BE144" s="186">
        <f t="shared" si="283"/>
        <v>4</v>
      </c>
      <c r="BF144" s="314">
        <v>178</v>
      </c>
      <c r="BG144" s="186">
        <f t="shared" si="283"/>
        <v>24</v>
      </c>
      <c r="BH144" s="383">
        <v>145</v>
      </c>
      <c r="BI144" s="139">
        <f t="shared" si="283"/>
        <v>91</v>
      </c>
      <c r="BJ144" s="218">
        <f t="shared" si="277"/>
        <v>169</v>
      </c>
      <c r="BK144" s="139">
        <f t="shared" si="283"/>
        <v>15</v>
      </c>
    </row>
    <row r="145" spans="1:63" x14ac:dyDescent="0.2">
      <c r="A145" s="64">
        <v>141</v>
      </c>
      <c r="B145" s="9" t="s">
        <v>293</v>
      </c>
      <c r="C145" s="290">
        <v>129</v>
      </c>
      <c r="D145" s="184">
        <f t="shared" si="278"/>
        <v>46</v>
      </c>
      <c r="E145" s="290">
        <v>128</v>
      </c>
      <c r="F145" s="137">
        <f t="shared" si="278"/>
        <v>20</v>
      </c>
      <c r="G145" s="130">
        <v>142</v>
      </c>
      <c r="H145" s="184">
        <f t="shared" si="278"/>
        <v>12</v>
      </c>
      <c r="I145" s="130">
        <v>111</v>
      </c>
      <c r="J145" s="184">
        <f t="shared" si="279"/>
        <v>143</v>
      </c>
      <c r="K145" s="350">
        <v>140</v>
      </c>
      <c r="L145" s="137">
        <f t="shared" si="279"/>
        <v>32</v>
      </c>
      <c r="M145" s="225">
        <v>142</v>
      </c>
      <c r="N145" s="137">
        <f t="shared" ref="N145" si="304">RANK(M145,M$5:M$164,0)</f>
        <v>10</v>
      </c>
      <c r="O145" s="222">
        <v>139</v>
      </c>
      <c r="P145" s="137">
        <f t="shared" si="279"/>
        <v>40</v>
      </c>
      <c r="Q145" s="73">
        <v>132</v>
      </c>
      <c r="R145" s="184">
        <f t="shared" si="281"/>
        <v>30</v>
      </c>
      <c r="S145" s="130">
        <v>133</v>
      </c>
      <c r="T145" s="137">
        <f t="shared" si="281"/>
        <v>50</v>
      </c>
      <c r="U145" s="130">
        <v>140</v>
      </c>
      <c r="V145" s="184">
        <f t="shared" ref="V145:AF145" si="305">RANK(U145,U$5:U$164,0)</f>
        <v>32</v>
      </c>
      <c r="W145" s="280">
        <v>120</v>
      </c>
      <c r="X145" s="137">
        <f t="shared" si="305"/>
        <v>32</v>
      </c>
      <c r="Y145" s="258">
        <v>109</v>
      </c>
      <c r="Z145" s="137">
        <f t="shared" si="305"/>
        <v>153</v>
      </c>
      <c r="AA145" s="251">
        <v>142</v>
      </c>
      <c r="AB145" s="184">
        <f t="shared" si="305"/>
        <v>6</v>
      </c>
      <c r="AC145" s="273">
        <v>133</v>
      </c>
      <c r="AD145" s="137">
        <f t="shared" si="305"/>
        <v>25</v>
      </c>
      <c r="AE145" s="73">
        <v>143</v>
      </c>
      <c r="AF145" s="184">
        <f t="shared" si="305"/>
        <v>107</v>
      </c>
      <c r="AG145" s="315"/>
      <c r="AH145" s="184"/>
      <c r="AI145" s="130">
        <v>118</v>
      </c>
      <c r="AJ145" s="137">
        <f t="shared" si="303"/>
        <v>23</v>
      </c>
      <c r="AK145" s="244">
        <v>96</v>
      </c>
      <c r="AL145" s="381">
        <f t="shared" si="303"/>
        <v>142</v>
      </c>
      <c r="AM145" s="400"/>
      <c r="AN145" s="184"/>
      <c r="AO145" s="379">
        <v>113</v>
      </c>
      <c r="AP145" s="381">
        <f t="shared" si="303"/>
        <v>8</v>
      </c>
      <c r="AQ145" s="331">
        <v>145</v>
      </c>
      <c r="AR145" s="184">
        <f t="shared" si="303"/>
        <v>83</v>
      </c>
      <c r="AS145" s="241">
        <f t="shared" si="275"/>
        <v>128.33333333333334</v>
      </c>
      <c r="AT145" s="137">
        <f t="shared" si="303"/>
        <v>61</v>
      </c>
      <c r="AU145" s="185"/>
      <c r="AW145" s="68">
        <v>141</v>
      </c>
      <c r="AX145" s="130">
        <v>192</v>
      </c>
      <c r="AY145" s="137">
        <f t="shared" si="283"/>
        <v>3</v>
      </c>
      <c r="AZ145" s="280">
        <v>161</v>
      </c>
      <c r="BA145" s="137">
        <f t="shared" si="283"/>
        <v>4</v>
      </c>
      <c r="BB145" s="251">
        <v>158</v>
      </c>
      <c r="BC145" s="137">
        <f t="shared" si="283"/>
        <v>53</v>
      </c>
      <c r="BD145" s="251">
        <v>175</v>
      </c>
      <c r="BE145" s="184">
        <f t="shared" si="283"/>
        <v>70</v>
      </c>
      <c r="BF145" s="311">
        <v>178</v>
      </c>
      <c r="BG145" s="184">
        <f t="shared" si="283"/>
        <v>24</v>
      </c>
      <c r="BH145" s="379">
        <v>151</v>
      </c>
      <c r="BI145" s="137">
        <f t="shared" si="283"/>
        <v>1</v>
      </c>
      <c r="BJ145" s="216">
        <f t="shared" si="277"/>
        <v>169.16666666666666</v>
      </c>
      <c r="BK145" s="137">
        <f t="shared" si="283"/>
        <v>13</v>
      </c>
    </row>
    <row r="146" spans="1:63" x14ac:dyDescent="0.2">
      <c r="A146" s="64">
        <v>142</v>
      </c>
      <c r="B146" s="9" t="s">
        <v>296</v>
      </c>
      <c r="C146" s="290">
        <v>129</v>
      </c>
      <c r="D146" s="185">
        <f t="shared" si="278"/>
        <v>46</v>
      </c>
      <c r="E146" s="290">
        <v>119</v>
      </c>
      <c r="F146" s="138">
        <f t="shared" si="278"/>
        <v>140</v>
      </c>
      <c r="G146" s="131">
        <v>138</v>
      </c>
      <c r="H146" s="185">
        <f t="shared" si="278"/>
        <v>77</v>
      </c>
      <c r="I146" s="131">
        <v>109</v>
      </c>
      <c r="J146" s="185">
        <f t="shared" si="279"/>
        <v>155</v>
      </c>
      <c r="K146" s="351">
        <v>131</v>
      </c>
      <c r="L146" s="138">
        <f t="shared" si="279"/>
        <v>145</v>
      </c>
      <c r="M146" s="226">
        <v>134</v>
      </c>
      <c r="N146" s="138">
        <f t="shared" ref="N146" si="306">RANK(M146,M$5:M$164,0)</f>
        <v>132</v>
      </c>
      <c r="O146" s="223">
        <v>135</v>
      </c>
      <c r="P146" s="138">
        <f t="shared" si="279"/>
        <v>107</v>
      </c>
      <c r="Q146" s="68">
        <v>126</v>
      </c>
      <c r="R146" s="185">
        <f t="shared" si="281"/>
        <v>118</v>
      </c>
      <c r="S146" s="131">
        <v>122</v>
      </c>
      <c r="T146" s="138">
        <f t="shared" si="281"/>
        <v>156</v>
      </c>
      <c r="U146" s="131">
        <v>133</v>
      </c>
      <c r="V146" s="185">
        <f t="shared" ref="V146:AF146" si="307">RANK(U146,U$5:U$164,0)</f>
        <v>117</v>
      </c>
      <c r="W146" s="281">
        <v>113</v>
      </c>
      <c r="X146" s="138">
        <f t="shared" si="307"/>
        <v>147</v>
      </c>
      <c r="Y146" s="252">
        <v>112</v>
      </c>
      <c r="Z146" s="138">
        <f t="shared" si="307"/>
        <v>120</v>
      </c>
      <c r="AA146" s="252">
        <v>135</v>
      </c>
      <c r="AB146" s="185">
        <f t="shared" si="307"/>
        <v>135</v>
      </c>
      <c r="AC146" s="274">
        <v>129</v>
      </c>
      <c r="AD146" s="138">
        <f t="shared" si="307"/>
        <v>89</v>
      </c>
      <c r="AE146" s="68">
        <v>141</v>
      </c>
      <c r="AF146" s="185">
        <f t="shared" si="307"/>
        <v>118</v>
      </c>
      <c r="AG146" s="316"/>
      <c r="AH146" s="185"/>
      <c r="AI146" s="131">
        <v>116</v>
      </c>
      <c r="AJ146" s="138">
        <f t="shared" si="303"/>
        <v>46</v>
      </c>
      <c r="AK146" s="213">
        <v>100</v>
      </c>
      <c r="AL146" s="382">
        <f t="shared" si="303"/>
        <v>94</v>
      </c>
      <c r="AM146" s="401"/>
      <c r="AN146" s="185"/>
      <c r="AO146" s="380">
        <v>104</v>
      </c>
      <c r="AP146" s="382">
        <f t="shared" si="303"/>
        <v>105</v>
      </c>
      <c r="AQ146" s="332">
        <v>125</v>
      </c>
      <c r="AR146" s="185">
        <f t="shared" si="303"/>
        <v>160</v>
      </c>
      <c r="AS146" s="242">
        <f t="shared" si="275"/>
        <v>123.66666666666667</v>
      </c>
      <c r="AT146" s="138">
        <f t="shared" si="303"/>
        <v>150</v>
      </c>
      <c r="AU146" s="185"/>
      <c r="AW146" s="68">
        <v>142</v>
      </c>
      <c r="AX146" s="131">
        <v>190</v>
      </c>
      <c r="AY146" s="138">
        <f t="shared" si="283"/>
        <v>21</v>
      </c>
      <c r="AZ146" s="281">
        <v>149</v>
      </c>
      <c r="BA146" s="138">
        <f t="shared" si="283"/>
        <v>122</v>
      </c>
      <c r="BB146" s="252">
        <v>157</v>
      </c>
      <c r="BC146" s="138">
        <f t="shared" si="283"/>
        <v>70</v>
      </c>
      <c r="BD146" s="252">
        <v>170</v>
      </c>
      <c r="BE146" s="185">
        <f t="shared" si="283"/>
        <v>143</v>
      </c>
      <c r="BF146" s="312">
        <v>178</v>
      </c>
      <c r="BG146" s="185">
        <f t="shared" si="283"/>
        <v>24</v>
      </c>
      <c r="BH146" s="380">
        <v>144</v>
      </c>
      <c r="BI146" s="138">
        <f t="shared" si="283"/>
        <v>102</v>
      </c>
      <c r="BJ146" s="217">
        <f t="shared" si="277"/>
        <v>164.66666666666666</v>
      </c>
      <c r="BK146" s="138">
        <f t="shared" si="283"/>
        <v>96</v>
      </c>
    </row>
    <row r="147" spans="1:63" x14ac:dyDescent="0.2">
      <c r="A147" s="64">
        <v>143</v>
      </c>
      <c r="B147" s="9" t="s">
        <v>299</v>
      </c>
      <c r="C147" s="290">
        <v>128</v>
      </c>
      <c r="D147" s="185">
        <f t="shared" si="278"/>
        <v>62</v>
      </c>
      <c r="E147" s="290">
        <v>120</v>
      </c>
      <c r="F147" s="138">
        <f t="shared" si="278"/>
        <v>125</v>
      </c>
      <c r="G147" s="131">
        <v>136</v>
      </c>
      <c r="H147" s="185">
        <f t="shared" si="278"/>
        <v>118</v>
      </c>
      <c r="I147" s="131">
        <v>113</v>
      </c>
      <c r="J147" s="185">
        <f t="shared" si="279"/>
        <v>126</v>
      </c>
      <c r="K147" s="351">
        <v>132</v>
      </c>
      <c r="L147" s="138">
        <f t="shared" si="279"/>
        <v>127</v>
      </c>
      <c r="M147" s="226">
        <v>135</v>
      </c>
      <c r="N147" s="138">
        <f t="shared" ref="N147" si="308">RANK(M147,M$5:M$164,0)</f>
        <v>120</v>
      </c>
      <c r="O147" s="223">
        <v>134</v>
      </c>
      <c r="P147" s="138">
        <f t="shared" si="279"/>
        <v>124</v>
      </c>
      <c r="Q147" s="68">
        <v>126</v>
      </c>
      <c r="R147" s="185">
        <f t="shared" si="281"/>
        <v>118</v>
      </c>
      <c r="S147" s="131">
        <v>125</v>
      </c>
      <c r="T147" s="138">
        <f t="shared" si="281"/>
        <v>149</v>
      </c>
      <c r="U147" s="131">
        <v>133</v>
      </c>
      <c r="V147" s="185">
        <f t="shared" ref="V147:AF147" si="309">RANK(U147,U$5:U$164,0)</f>
        <v>117</v>
      </c>
      <c r="W147" s="281">
        <v>114</v>
      </c>
      <c r="X147" s="138">
        <f t="shared" si="309"/>
        <v>138</v>
      </c>
      <c r="Y147" s="252">
        <v>110</v>
      </c>
      <c r="Z147" s="138">
        <f t="shared" si="309"/>
        <v>141</v>
      </c>
      <c r="AA147" s="252">
        <v>135</v>
      </c>
      <c r="AB147" s="185">
        <f t="shared" si="309"/>
        <v>135</v>
      </c>
      <c r="AC147" s="274">
        <v>129</v>
      </c>
      <c r="AD147" s="138">
        <f t="shared" si="309"/>
        <v>89</v>
      </c>
      <c r="AE147" s="68">
        <v>141</v>
      </c>
      <c r="AF147" s="185">
        <f t="shared" si="309"/>
        <v>118</v>
      </c>
      <c r="AG147" s="316"/>
      <c r="AH147" s="185"/>
      <c r="AI147" s="131">
        <v>111</v>
      </c>
      <c r="AJ147" s="138">
        <f t="shared" si="303"/>
        <v>75</v>
      </c>
      <c r="AK147" s="213">
        <v>101</v>
      </c>
      <c r="AL147" s="382">
        <f t="shared" si="303"/>
        <v>91</v>
      </c>
      <c r="AM147" s="401"/>
      <c r="AN147" s="185"/>
      <c r="AO147" s="380">
        <v>103</v>
      </c>
      <c r="AP147" s="382">
        <f t="shared" si="303"/>
        <v>117</v>
      </c>
      <c r="AQ147" s="333">
        <v>136</v>
      </c>
      <c r="AR147" s="185">
        <f t="shared" si="303"/>
        <v>119</v>
      </c>
      <c r="AS147" s="242">
        <f t="shared" si="275"/>
        <v>123.66666666666667</v>
      </c>
      <c r="AT147" s="138">
        <f t="shared" si="303"/>
        <v>150</v>
      </c>
      <c r="AU147" s="185"/>
      <c r="AW147" s="68">
        <v>143</v>
      </c>
      <c r="AX147" s="131">
        <v>181</v>
      </c>
      <c r="AY147" s="138">
        <f t="shared" si="283"/>
        <v>128</v>
      </c>
      <c r="AZ147" s="281">
        <v>155</v>
      </c>
      <c r="BA147" s="138">
        <f t="shared" si="283"/>
        <v>54</v>
      </c>
      <c r="BB147" s="252">
        <v>157</v>
      </c>
      <c r="BC147" s="138">
        <f t="shared" si="283"/>
        <v>70</v>
      </c>
      <c r="BD147" s="252">
        <v>176</v>
      </c>
      <c r="BE147" s="185">
        <f t="shared" si="283"/>
        <v>44</v>
      </c>
      <c r="BF147" s="312">
        <v>175</v>
      </c>
      <c r="BG147" s="185">
        <f t="shared" si="283"/>
        <v>111</v>
      </c>
      <c r="BH147" s="380">
        <v>144</v>
      </c>
      <c r="BI147" s="138">
        <f t="shared" si="283"/>
        <v>102</v>
      </c>
      <c r="BJ147" s="217">
        <f t="shared" si="277"/>
        <v>164.66666666666666</v>
      </c>
      <c r="BK147" s="138">
        <f t="shared" si="283"/>
        <v>96</v>
      </c>
    </row>
    <row r="148" spans="1:63" x14ac:dyDescent="0.2">
      <c r="A148" s="64">
        <v>144</v>
      </c>
      <c r="B148" s="9" t="s">
        <v>302</v>
      </c>
      <c r="C148" s="290">
        <v>128</v>
      </c>
      <c r="D148" s="185">
        <f t="shared" si="278"/>
        <v>62</v>
      </c>
      <c r="E148" s="290">
        <v>123</v>
      </c>
      <c r="F148" s="138">
        <f t="shared" si="278"/>
        <v>75</v>
      </c>
      <c r="G148" s="131">
        <v>138</v>
      </c>
      <c r="H148" s="185">
        <f t="shared" si="278"/>
        <v>77</v>
      </c>
      <c r="I148" s="131">
        <v>111</v>
      </c>
      <c r="J148" s="185">
        <f t="shared" si="279"/>
        <v>143</v>
      </c>
      <c r="K148" s="351">
        <v>134</v>
      </c>
      <c r="L148" s="138">
        <f t="shared" si="279"/>
        <v>101</v>
      </c>
      <c r="M148" s="226">
        <v>137</v>
      </c>
      <c r="N148" s="138">
        <f t="shared" ref="N148" si="310">RANK(M148,M$5:M$164,0)</f>
        <v>87</v>
      </c>
      <c r="O148" s="223">
        <v>136</v>
      </c>
      <c r="P148" s="138">
        <f t="shared" si="279"/>
        <v>89</v>
      </c>
      <c r="Q148" s="68">
        <v>126</v>
      </c>
      <c r="R148" s="185">
        <f t="shared" si="281"/>
        <v>118</v>
      </c>
      <c r="S148" s="131">
        <v>129</v>
      </c>
      <c r="T148" s="138">
        <f t="shared" si="281"/>
        <v>103</v>
      </c>
      <c r="U148" s="131">
        <v>137</v>
      </c>
      <c r="V148" s="185">
        <f t="shared" ref="V148:AF148" si="311">RANK(U148,U$5:U$164,0)</f>
        <v>54</v>
      </c>
      <c r="W148" s="281">
        <v>115</v>
      </c>
      <c r="X148" s="138">
        <f t="shared" si="311"/>
        <v>132</v>
      </c>
      <c r="Y148" s="252">
        <v>111</v>
      </c>
      <c r="Z148" s="138">
        <f t="shared" si="311"/>
        <v>132</v>
      </c>
      <c r="AA148" s="252">
        <v>137</v>
      </c>
      <c r="AB148" s="185">
        <f t="shared" si="311"/>
        <v>61</v>
      </c>
      <c r="AC148" s="274">
        <v>129</v>
      </c>
      <c r="AD148" s="138">
        <f t="shared" si="311"/>
        <v>89</v>
      </c>
      <c r="AE148" s="68">
        <v>141</v>
      </c>
      <c r="AF148" s="185">
        <f t="shared" si="311"/>
        <v>118</v>
      </c>
      <c r="AG148" s="316"/>
      <c r="AH148" s="185"/>
      <c r="AI148" s="131">
        <v>109</v>
      </c>
      <c r="AJ148" s="138">
        <f t="shared" si="303"/>
        <v>120</v>
      </c>
      <c r="AK148" s="213">
        <v>102</v>
      </c>
      <c r="AL148" s="382">
        <f t="shared" si="303"/>
        <v>65</v>
      </c>
      <c r="AM148" s="401"/>
      <c r="AN148" s="185"/>
      <c r="AO148" s="380">
        <v>105</v>
      </c>
      <c r="AP148" s="382">
        <f t="shared" si="303"/>
        <v>90</v>
      </c>
      <c r="AQ148" s="333">
        <v>137</v>
      </c>
      <c r="AR148" s="185">
        <f t="shared" si="303"/>
        <v>111</v>
      </c>
      <c r="AS148" s="242">
        <f t="shared" si="275"/>
        <v>124.88888888888889</v>
      </c>
      <c r="AT148" s="138">
        <f t="shared" si="303"/>
        <v>131</v>
      </c>
      <c r="AU148" s="185"/>
      <c r="AW148" s="68">
        <v>144</v>
      </c>
      <c r="AX148" s="131">
        <v>180</v>
      </c>
      <c r="AY148" s="138">
        <f t="shared" si="283"/>
        <v>140</v>
      </c>
      <c r="AZ148" s="281">
        <v>157</v>
      </c>
      <c r="BA148" s="138">
        <f t="shared" si="283"/>
        <v>33</v>
      </c>
      <c r="BB148" s="252">
        <v>156</v>
      </c>
      <c r="BC148" s="138">
        <f t="shared" si="283"/>
        <v>87</v>
      </c>
      <c r="BD148" s="252">
        <v>176</v>
      </c>
      <c r="BE148" s="185">
        <f t="shared" si="283"/>
        <v>44</v>
      </c>
      <c r="BF148" s="312">
        <v>175</v>
      </c>
      <c r="BG148" s="185">
        <f t="shared" si="283"/>
        <v>111</v>
      </c>
      <c r="BH148" s="380">
        <v>147</v>
      </c>
      <c r="BI148" s="138">
        <f t="shared" si="283"/>
        <v>57</v>
      </c>
      <c r="BJ148" s="217">
        <f t="shared" si="277"/>
        <v>165.16666666666666</v>
      </c>
      <c r="BK148" s="138">
        <f t="shared" si="283"/>
        <v>85</v>
      </c>
    </row>
    <row r="149" spans="1:63" x14ac:dyDescent="0.2">
      <c r="A149" s="64">
        <v>145</v>
      </c>
      <c r="B149" s="9" t="s">
        <v>302</v>
      </c>
      <c r="C149" s="290">
        <v>128</v>
      </c>
      <c r="D149" s="185">
        <f t="shared" si="278"/>
        <v>62</v>
      </c>
      <c r="E149" s="290">
        <v>123</v>
      </c>
      <c r="F149" s="138">
        <f t="shared" si="278"/>
        <v>75</v>
      </c>
      <c r="G149" s="131">
        <v>137</v>
      </c>
      <c r="H149" s="185">
        <f t="shared" si="278"/>
        <v>103</v>
      </c>
      <c r="I149" s="131">
        <v>111</v>
      </c>
      <c r="J149" s="185">
        <f t="shared" si="279"/>
        <v>143</v>
      </c>
      <c r="K149" s="351">
        <v>133</v>
      </c>
      <c r="L149" s="138">
        <f t="shared" si="279"/>
        <v>118</v>
      </c>
      <c r="M149" s="226">
        <v>138</v>
      </c>
      <c r="N149" s="138">
        <f t="shared" ref="N149" si="312">RANK(M149,M$5:M$164,0)</f>
        <v>65</v>
      </c>
      <c r="O149" s="223">
        <v>135</v>
      </c>
      <c r="P149" s="138">
        <f t="shared" si="279"/>
        <v>107</v>
      </c>
      <c r="Q149" s="68">
        <v>126</v>
      </c>
      <c r="R149" s="185">
        <f t="shared" si="281"/>
        <v>118</v>
      </c>
      <c r="S149" s="131">
        <v>129</v>
      </c>
      <c r="T149" s="138">
        <f t="shared" si="281"/>
        <v>103</v>
      </c>
      <c r="U149" s="131">
        <v>137</v>
      </c>
      <c r="V149" s="185">
        <f t="shared" ref="V149:AF149" si="313">RANK(U149,U$5:U$164,0)</f>
        <v>54</v>
      </c>
      <c r="W149" s="281">
        <v>115</v>
      </c>
      <c r="X149" s="138">
        <f t="shared" si="313"/>
        <v>132</v>
      </c>
      <c r="Y149" s="252">
        <v>110</v>
      </c>
      <c r="Z149" s="138">
        <f t="shared" si="313"/>
        <v>141</v>
      </c>
      <c r="AA149" s="252">
        <v>137</v>
      </c>
      <c r="AB149" s="185">
        <f t="shared" si="313"/>
        <v>61</v>
      </c>
      <c r="AC149" s="274">
        <v>129</v>
      </c>
      <c r="AD149" s="138">
        <f t="shared" si="313"/>
        <v>89</v>
      </c>
      <c r="AE149" s="68">
        <v>141</v>
      </c>
      <c r="AF149" s="185">
        <f t="shared" si="313"/>
        <v>118</v>
      </c>
      <c r="AG149" s="316"/>
      <c r="AH149" s="185"/>
      <c r="AI149" s="131">
        <v>111</v>
      </c>
      <c r="AJ149" s="138">
        <f t="shared" si="303"/>
        <v>75</v>
      </c>
      <c r="AK149" s="213">
        <v>104</v>
      </c>
      <c r="AL149" s="382">
        <f t="shared" si="303"/>
        <v>41</v>
      </c>
      <c r="AM149" s="401"/>
      <c r="AN149" s="185"/>
      <c r="AO149" s="380">
        <v>104</v>
      </c>
      <c r="AP149" s="382">
        <f t="shared" si="303"/>
        <v>105</v>
      </c>
      <c r="AQ149" s="333">
        <v>136</v>
      </c>
      <c r="AR149" s="185">
        <f t="shared" si="303"/>
        <v>119</v>
      </c>
      <c r="AS149" s="242">
        <f t="shared" si="275"/>
        <v>124.88888888888889</v>
      </c>
      <c r="AT149" s="138">
        <f t="shared" si="303"/>
        <v>131</v>
      </c>
      <c r="AU149" s="185"/>
      <c r="AW149" s="68">
        <v>145</v>
      </c>
      <c r="AX149" s="131">
        <v>179</v>
      </c>
      <c r="AY149" s="138">
        <f t="shared" si="283"/>
        <v>155</v>
      </c>
      <c r="AZ149" s="281">
        <v>156</v>
      </c>
      <c r="BA149" s="138">
        <f t="shared" si="283"/>
        <v>45</v>
      </c>
      <c r="BB149" s="252">
        <v>156</v>
      </c>
      <c r="BC149" s="138">
        <f t="shared" si="283"/>
        <v>87</v>
      </c>
      <c r="BD149" s="252">
        <v>176</v>
      </c>
      <c r="BE149" s="185">
        <f t="shared" si="283"/>
        <v>44</v>
      </c>
      <c r="BF149" s="312">
        <v>175</v>
      </c>
      <c r="BG149" s="185">
        <f t="shared" si="283"/>
        <v>111</v>
      </c>
      <c r="BH149" s="380">
        <v>146</v>
      </c>
      <c r="BI149" s="138">
        <f t="shared" si="283"/>
        <v>76</v>
      </c>
      <c r="BJ149" s="217">
        <f t="shared" si="277"/>
        <v>164.66666666666666</v>
      </c>
      <c r="BK149" s="138">
        <f t="shared" si="283"/>
        <v>96</v>
      </c>
    </row>
    <row r="150" spans="1:63" x14ac:dyDescent="0.2">
      <c r="A150" s="64">
        <v>146</v>
      </c>
      <c r="B150" s="9" t="s">
        <v>306</v>
      </c>
      <c r="C150" s="290">
        <v>128</v>
      </c>
      <c r="D150" s="185">
        <f t="shared" si="278"/>
        <v>62</v>
      </c>
      <c r="E150" s="290">
        <v>120</v>
      </c>
      <c r="F150" s="138">
        <f t="shared" si="278"/>
        <v>125</v>
      </c>
      <c r="G150" s="131">
        <v>137</v>
      </c>
      <c r="H150" s="185">
        <f t="shared" si="278"/>
        <v>103</v>
      </c>
      <c r="I150" s="131">
        <v>108</v>
      </c>
      <c r="J150" s="185">
        <f t="shared" si="279"/>
        <v>159</v>
      </c>
      <c r="K150" s="351">
        <v>132</v>
      </c>
      <c r="L150" s="138">
        <f t="shared" si="279"/>
        <v>127</v>
      </c>
      <c r="M150" s="226">
        <v>136</v>
      </c>
      <c r="N150" s="138">
        <f t="shared" ref="N150" si="314">RANK(M150,M$5:M$164,0)</f>
        <v>103</v>
      </c>
      <c r="O150" s="223">
        <v>132</v>
      </c>
      <c r="P150" s="138">
        <f t="shared" si="279"/>
        <v>152</v>
      </c>
      <c r="Q150" s="68">
        <v>126</v>
      </c>
      <c r="R150" s="185">
        <f t="shared" si="281"/>
        <v>118</v>
      </c>
      <c r="S150" s="131">
        <v>128</v>
      </c>
      <c r="T150" s="138">
        <f t="shared" si="281"/>
        <v>122</v>
      </c>
      <c r="U150" s="131">
        <v>133</v>
      </c>
      <c r="V150" s="185">
        <f t="shared" ref="V150:AF150" si="315">RANK(U150,U$5:U$164,0)</f>
        <v>117</v>
      </c>
      <c r="W150" s="281">
        <v>114</v>
      </c>
      <c r="X150" s="138">
        <f t="shared" si="315"/>
        <v>138</v>
      </c>
      <c r="Y150" s="252">
        <v>109</v>
      </c>
      <c r="Z150" s="138">
        <f t="shared" si="315"/>
        <v>153</v>
      </c>
      <c r="AA150" s="252">
        <v>137</v>
      </c>
      <c r="AB150" s="185">
        <f t="shared" si="315"/>
        <v>61</v>
      </c>
      <c r="AC150" s="274">
        <v>127</v>
      </c>
      <c r="AD150" s="138">
        <f t="shared" si="315"/>
        <v>134</v>
      </c>
      <c r="AE150" s="68">
        <v>139</v>
      </c>
      <c r="AF150" s="185">
        <f t="shared" si="315"/>
        <v>133</v>
      </c>
      <c r="AG150" s="316"/>
      <c r="AH150" s="185"/>
      <c r="AI150" s="131">
        <v>111</v>
      </c>
      <c r="AJ150" s="138">
        <f t="shared" si="303"/>
        <v>75</v>
      </c>
      <c r="AK150" s="213">
        <v>106</v>
      </c>
      <c r="AL150" s="382">
        <f t="shared" si="303"/>
        <v>6</v>
      </c>
      <c r="AM150" s="401"/>
      <c r="AN150" s="185"/>
      <c r="AO150" s="380">
        <v>103</v>
      </c>
      <c r="AP150" s="382">
        <f t="shared" si="303"/>
        <v>117</v>
      </c>
      <c r="AQ150" s="333">
        <v>135</v>
      </c>
      <c r="AR150" s="185">
        <f t="shared" si="303"/>
        <v>128</v>
      </c>
      <c r="AS150" s="242">
        <f t="shared" si="275"/>
        <v>123.66666666666667</v>
      </c>
      <c r="AT150" s="138">
        <f t="shared" si="303"/>
        <v>150</v>
      </c>
      <c r="AU150" s="185"/>
      <c r="AW150" s="68">
        <v>146</v>
      </c>
      <c r="AX150" s="131">
        <v>180</v>
      </c>
      <c r="AY150" s="138">
        <f t="shared" si="283"/>
        <v>140</v>
      </c>
      <c r="AZ150" s="281">
        <v>156</v>
      </c>
      <c r="BA150" s="138">
        <f t="shared" si="283"/>
        <v>45</v>
      </c>
      <c r="BB150" s="252">
        <v>149</v>
      </c>
      <c r="BC150" s="138">
        <f t="shared" si="283"/>
        <v>158</v>
      </c>
      <c r="BD150" s="252">
        <v>176</v>
      </c>
      <c r="BE150" s="185">
        <f t="shared" si="283"/>
        <v>44</v>
      </c>
      <c r="BF150" s="313">
        <v>175</v>
      </c>
      <c r="BG150" s="185">
        <f t="shared" si="283"/>
        <v>111</v>
      </c>
      <c r="BH150" s="380">
        <v>143</v>
      </c>
      <c r="BI150" s="138">
        <f t="shared" si="283"/>
        <v>128</v>
      </c>
      <c r="BJ150" s="217">
        <f t="shared" si="277"/>
        <v>163.16666666666666</v>
      </c>
      <c r="BK150" s="138">
        <f t="shared" si="283"/>
        <v>134</v>
      </c>
    </row>
    <row r="151" spans="1:63" x14ac:dyDescent="0.2">
      <c r="A151" s="64">
        <v>147</v>
      </c>
      <c r="B151" s="9" t="s">
        <v>309</v>
      </c>
      <c r="C151" s="290">
        <v>127</v>
      </c>
      <c r="D151" s="185">
        <f t="shared" si="278"/>
        <v>103</v>
      </c>
      <c r="E151" s="290">
        <v>119</v>
      </c>
      <c r="F151" s="138">
        <f t="shared" si="278"/>
        <v>140</v>
      </c>
      <c r="G151" s="131">
        <v>135</v>
      </c>
      <c r="H151" s="185">
        <f t="shared" si="278"/>
        <v>130</v>
      </c>
      <c r="I151" s="131">
        <v>114</v>
      </c>
      <c r="J151" s="185">
        <f t="shared" si="279"/>
        <v>104</v>
      </c>
      <c r="K151" s="351">
        <v>129</v>
      </c>
      <c r="L151" s="138">
        <f t="shared" si="279"/>
        <v>155</v>
      </c>
      <c r="M151" s="226">
        <v>136</v>
      </c>
      <c r="N151" s="138">
        <f t="shared" ref="N151" si="316">RANK(M151,M$5:M$164,0)</f>
        <v>103</v>
      </c>
      <c r="O151" s="223">
        <v>132</v>
      </c>
      <c r="P151" s="138">
        <f t="shared" si="279"/>
        <v>152</v>
      </c>
      <c r="Q151" s="68">
        <v>126</v>
      </c>
      <c r="R151" s="185">
        <f t="shared" si="281"/>
        <v>118</v>
      </c>
      <c r="S151" s="131">
        <v>122</v>
      </c>
      <c r="T151" s="138">
        <f t="shared" si="281"/>
        <v>156</v>
      </c>
      <c r="U151" s="131">
        <v>131</v>
      </c>
      <c r="V151" s="185">
        <f t="shared" ref="V151:AF151" si="317">RANK(U151,U$5:U$164,0)</f>
        <v>147</v>
      </c>
      <c r="W151" s="281">
        <v>112</v>
      </c>
      <c r="X151" s="138">
        <f t="shared" si="317"/>
        <v>155</v>
      </c>
      <c r="Y151" s="252">
        <v>112</v>
      </c>
      <c r="Z151" s="138">
        <f t="shared" si="317"/>
        <v>120</v>
      </c>
      <c r="AA151" s="252">
        <v>135</v>
      </c>
      <c r="AB151" s="185">
        <f t="shared" si="317"/>
        <v>135</v>
      </c>
      <c r="AC151" s="274">
        <v>127</v>
      </c>
      <c r="AD151" s="138">
        <f t="shared" si="317"/>
        <v>134</v>
      </c>
      <c r="AE151" s="68">
        <v>139</v>
      </c>
      <c r="AF151" s="185">
        <f t="shared" si="317"/>
        <v>133</v>
      </c>
      <c r="AG151" s="316"/>
      <c r="AH151" s="185"/>
      <c r="AI151" s="131">
        <v>108</v>
      </c>
      <c r="AJ151" s="138">
        <f t="shared" si="303"/>
        <v>137</v>
      </c>
      <c r="AK151" s="213">
        <v>106</v>
      </c>
      <c r="AL151" s="382">
        <f t="shared" si="303"/>
        <v>6</v>
      </c>
      <c r="AM151" s="401"/>
      <c r="AN151" s="185"/>
      <c r="AO151" s="380">
        <v>103</v>
      </c>
      <c r="AP151" s="382">
        <f t="shared" si="303"/>
        <v>117</v>
      </c>
      <c r="AQ151" s="333">
        <v>132</v>
      </c>
      <c r="AR151" s="185">
        <f t="shared" si="303"/>
        <v>143</v>
      </c>
      <c r="AS151" s="242">
        <f t="shared" si="275"/>
        <v>122.94444444444444</v>
      </c>
      <c r="AT151" s="138">
        <f t="shared" si="303"/>
        <v>156</v>
      </c>
      <c r="AU151" s="185"/>
      <c r="AW151" s="68">
        <v>147</v>
      </c>
      <c r="AX151" s="131">
        <v>188</v>
      </c>
      <c r="AY151" s="138">
        <f t="shared" si="283"/>
        <v>48</v>
      </c>
      <c r="AZ151" s="281">
        <v>148</v>
      </c>
      <c r="BA151" s="138">
        <f t="shared" si="283"/>
        <v>130</v>
      </c>
      <c r="BB151" s="252">
        <v>150</v>
      </c>
      <c r="BC151" s="138">
        <f t="shared" si="283"/>
        <v>155</v>
      </c>
      <c r="BD151" s="252">
        <v>177</v>
      </c>
      <c r="BE151" s="185">
        <f t="shared" si="283"/>
        <v>30</v>
      </c>
      <c r="BF151" s="312">
        <v>178</v>
      </c>
      <c r="BG151" s="185">
        <f t="shared" si="283"/>
        <v>24</v>
      </c>
      <c r="BH151" s="380">
        <v>144</v>
      </c>
      <c r="BI151" s="138">
        <f t="shared" si="283"/>
        <v>102</v>
      </c>
      <c r="BJ151" s="217">
        <f t="shared" si="277"/>
        <v>164.16666666666666</v>
      </c>
      <c r="BK151" s="138">
        <f t="shared" si="283"/>
        <v>118</v>
      </c>
    </row>
    <row r="152" spans="1:63" x14ac:dyDescent="0.2">
      <c r="A152" s="64">
        <v>148</v>
      </c>
      <c r="B152" s="9" t="s">
        <v>312</v>
      </c>
      <c r="C152" s="290">
        <v>129</v>
      </c>
      <c r="D152" s="185">
        <f t="shared" si="278"/>
        <v>46</v>
      </c>
      <c r="E152" s="290">
        <v>122</v>
      </c>
      <c r="F152" s="138">
        <f t="shared" si="278"/>
        <v>88</v>
      </c>
      <c r="G152" s="131">
        <v>139</v>
      </c>
      <c r="H152" s="185">
        <f t="shared" si="278"/>
        <v>51</v>
      </c>
      <c r="I152" s="131">
        <v>117</v>
      </c>
      <c r="J152" s="185">
        <f t="shared" si="279"/>
        <v>54</v>
      </c>
      <c r="K152" s="351">
        <v>135</v>
      </c>
      <c r="L152" s="138">
        <f t="shared" si="279"/>
        <v>92</v>
      </c>
      <c r="M152" s="226">
        <v>138</v>
      </c>
      <c r="N152" s="138">
        <f t="shared" ref="N152" si="318">RANK(M152,M$5:M$164,0)</f>
        <v>65</v>
      </c>
      <c r="O152" s="223">
        <v>139</v>
      </c>
      <c r="P152" s="138">
        <f t="shared" si="279"/>
        <v>40</v>
      </c>
      <c r="Q152" s="68">
        <v>130</v>
      </c>
      <c r="R152" s="185">
        <f t="shared" si="281"/>
        <v>64</v>
      </c>
      <c r="S152" s="131">
        <v>130</v>
      </c>
      <c r="T152" s="138">
        <f t="shared" si="281"/>
        <v>89</v>
      </c>
      <c r="U152" s="131">
        <v>137</v>
      </c>
      <c r="V152" s="185">
        <f t="shared" ref="V152:AT153" si="319">RANK(U152,U$5:U$164,0)</f>
        <v>54</v>
      </c>
      <c r="W152" s="281">
        <v>118</v>
      </c>
      <c r="X152" s="138">
        <f t="shared" si="319"/>
        <v>94</v>
      </c>
      <c r="Y152" s="252">
        <v>119</v>
      </c>
      <c r="Z152" s="138">
        <f t="shared" si="319"/>
        <v>35</v>
      </c>
      <c r="AA152" s="252">
        <v>137</v>
      </c>
      <c r="AB152" s="185">
        <f t="shared" si="319"/>
        <v>61</v>
      </c>
      <c r="AC152" s="274">
        <v>131</v>
      </c>
      <c r="AD152" s="138">
        <f t="shared" si="319"/>
        <v>48</v>
      </c>
      <c r="AE152" s="68">
        <v>149</v>
      </c>
      <c r="AF152" s="185">
        <f t="shared" si="319"/>
        <v>37</v>
      </c>
      <c r="AG152" s="316">
        <v>145</v>
      </c>
      <c r="AH152" s="185">
        <f t="shared" si="319"/>
        <v>66</v>
      </c>
      <c r="AI152" s="131">
        <v>109</v>
      </c>
      <c r="AJ152" s="138">
        <f t="shared" si="319"/>
        <v>120</v>
      </c>
      <c r="AK152" s="213">
        <v>105</v>
      </c>
      <c r="AL152" s="382">
        <f t="shared" si="319"/>
        <v>20</v>
      </c>
      <c r="AM152" s="401"/>
      <c r="AN152" s="185"/>
      <c r="AO152" s="380">
        <v>104</v>
      </c>
      <c r="AP152" s="382">
        <f t="shared" si="319"/>
        <v>105</v>
      </c>
      <c r="AQ152" s="334">
        <v>137</v>
      </c>
      <c r="AR152" s="185">
        <f t="shared" si="319"/>
        <v>111</v>
      </c>
      <c r="AS152" s="242">
        <f t="shared" si="275"/>
        <v>127.11111111111111</v>
      </c>
      <c r="AT152" s="138">
        <f t="shared" si="319"/>
        <v>80</v>
      </c>
      <c r="AU152" s="185"/>
      <c r="AW152" s="68">
        <v>148</v>
      </c>
      <c r="AX152" s="131">
        <v>190</v>
      </c>
      <c r="AY152" s="138">
        <f t="shared" si="283"/>
        <v>21</v>
      </c>
      <c r="AZ152" s="281">
        <v>156</v>
      </c>
      <c r="BA152" s="138">
        <f t="shared" si="283"/>
        <v>45</v>
      </c>
      <c r="BB152" s="252">
        <v>158</v>
      </c>
      <c r="BC152" s="138">
        <f t="shared" si="283"/>
        <v>53</v>
      </c>
      <c r="BD152" s="252">
        <v>177</v>
      </c>
      <c r="BE152" s="185">
        <f t="shared" si="283"/>
        <v>30</v>
      </c>
      <c r="BF152" s="312">
        <v>175</v>
      </c>
      <c r="BG152" s="185">
        <f t="shared" si="283"/>
        <v>111</v>
      </c>
      <c r="BH152" s="380">
        <v>146</v>
      </c>
      <c r="BI152" s="138">
        <f t="shared" si="283"/>
        <v>76</v>
      </c>
      <c r="BJ152" s="217">
        <f t="shared" si="277"/>
        <v>167</v>
      </c>
      <c r="BK152" s="138">
        <f t="shared" si="283"/>
        <v>48</v>
      </c>
    </row>
    <row r="153" spans="1:63" x14ac:dyDescent="0.2">
      <c r="A153" s="64">
        <v>149</v>
      </c>
      <c r="B153" s="9" t="s">
        <v>315</v>
      </c>
      <c r="C153" s="290">
        <v>134</v>
      </c>
      <c r="D153" s="185">
        <f t="shared" si="278"/>
        <v>21</v>
      </c>
      <c r="E153" s="290">
        <v>129</v>
      </c>
      <c r="F153" s="138">
        <f t="shared" si="278"/>
        <v>11</v>
      </c>
      <c r="G153" s="131">
        <v>141</v>
      </c>
      <c r="H153" s="185">
        <f t="shared" si="278"/>
        <v>25</v>
      </c>
      <c r="I153" s="131">
        <v>117</v>
      </c>
      <c r="J153" s="185">
        <f t="shared" si="279"/>
        <v>54</v>
      </c>
      <c r="K153" s="351">
        <v>142</v>
      </c>
      <c r="L153" s="138">
        <f t="shared" si="279"/>
        <v>12</v>
      </c>
      <c r="M153" s="226">
        <v>142</v>
      </c>
      <c r="N153" s="138">
        <f t="shared" ref="N153" si="320">RANK(M153,M$5:M$164,0)</f>
        <v>10</v>
      </c>
      <c r="O153" s="223">
        <v>138</v>
      </c>
      <c r="P153" s="138">
        <f t="shared" si="279"/>
        <v>55</v>
      </c>
      <c r="Q153" s="68">
        <v>134</v>
      </c>
      <c r="R153" s="185">
        <f t="shared" si="281"/>
        <v>24</v>
      </c>
      <c r="S153" s="131">
        <v>131</v>
      </c>
      <c r="T153" s="138">
        <f t="shared" si="281"/>
        <v>76</v>
      </c>
      <c r="U153" s="131">
        <v>140</v>
      </c>
      <c r="V153" s="185">
        <f t="shared" ref="V153:AF153" si="321">RANK(U153,U$5:U$164,0)</f>
        <v>32</v>
      </c>
      <c r="W153" s="281">
        <v>119</v>
      </c>
      <c r="X153" s="138">
        <f t="shared" si="321"/>
        <v>58</v>
      </c>
      <c r="Y153" s="252">
        <v>125</v>
      </c>
      <c r="Z153" s="138">
        <f t="shared" si="321"/>
        <v>12</v>
      </c>
      <c r="AA153" s="252">
        <v>142</v>
      </c>
      <c r="AB153" s="185">
        <f t="shared" si="321"/>
        <v>6</v>
      </c>
      <c r="AC153" s="274">
        <v>135</v>
      </c>
      <c r="AD153" s="138">
        <f t="shared" si="321"/>
        <v>8</v>
      </c>
      <c r="AE153" s="68">
        <v>151</v>
      </c>
      <c r="AF153" s="185">
        <f t="shared" si="321"/>
        <v>14</v>
      </c>
      <c r="AG153" s="316"/>
      <c r="AH153" s="185"/>
      <c r="AI153" s="131">
        <v>111</v>
      </c>
      <c r="AJ153" s="138">
        <f t="shared" si="319"/>
        <v>75</v>
      </c>
      <c r="AK153" s="213">
        <v>104</v>
      </c>
      <c r="AL153" s="382">
        <f t="shared" si="319"/>
        <v>41</v>
      </c>
      <c r="AM153" s="401"/>
      <c r="AN153" s="185"/>
      <c r="AO153" s="380">
        <v>107</v>
      </c>
      <c r="AP153" s="382">
        <f t="shared" si="319"/>
        <v>61</v>
      </c>
      <c r="AQ153" s="334">
        <v>138</v>
      </c>
      <c r="AR153" s="185">
        <f t="shared" si="319"/>
        <v>104</v>
      </c>
      <c r="AS153" s="242">
        <f t="shared" si="275"/>
        <v>130.11111111111111</v>
      </c>
      <c r="AT153" s="138">
        <f t="shared" si="319"/>
        <v>36</v>
      </c>
      <c r="AU153" s="185"/>
      <c r="AW153" s="68">
        <v>149</v>
      </c>
      <c r="AX153" s="131">
        <v>188</v>
      </c>
      <c r="AY153" s="138">
        <f t="shared" si="283"/>
        <v>48</v>
      </c>
      <c r="AZ153" s="281">
        <v>158</v>
      </c>
      <c r="BA153" s="138">
        <f t="shared" si="283"/>
        <v>28</v>
      </c>
      <c r="BB153" s="252">
        <v>158</v>
      </c>
      <c r="BC153" s="138">
        <f t="shared" si="283"/>
        <v>53</v>
      </c>
      <c r="BD153" s="252">
        <v>179</v>
      </c>
      <c r="BE153" s="185">
        <f t="shared" si="283"/>
        <v>11</v>
      </c>
      <c r="BF153" s="312">
        <v>175</v>
      </c>
      <c r="BG153" s="185">
        <f t="shared" si="283"/>
        <v>111</v>
      </c>
      <c r="BH153" s="380">
        <v>147</v>
      </c>
      <c r="BI153" s="138">
        <f t="shared" si="283"/>
        <v>57</v>
      </c>
      <c r="BJ153" s="217">
        <f t="shared" si="277"/>
        <v>167.5</v>
      </c>
      <c r="BK153" s="138">
        <f t="shared" si="283"/>
        <v>42</v>
      </c>
    </row>
    <row r="154" spans="1:63" x14ac:dyDescent="0.2">
      <c r="A154" s="64">
        <v>150</v>
      </c>
      <c r="B154" s="9" t="s">
        <v>318</v>
      </c>
      <c r="C154" s="290">
        <v>133</v>
      </c>
      <c r="D154" s="186">
        <f t="shared" si="278"/>
        <v>25</v>
      </c>
      <c r="E154" s="290">
        <v>126</v>
      </c>
      <c r="F154" s="139">
        <f t="shared" si="278"/>
        <v>40</v>
      </c>
      <c r="G154" s="132">
        <v>139</v>
      </c>
      <c r="H154" s="186">
        <f t="shared" si="278"/>
        <v>51</v>
      </c>
      <c r="I154" s="132">
        <v>115</v>
      </c>
      <c r="J154" s="186">
        <f t="shared" si="279"/>
        <v>87</v>
      </c>
      <c r="K154" s="352">
        <v>142</v>
      </c>
      <c r="L154" s="139">
        <f t="shared" si="279"/>
        <v>12</v>
      </c>
      <c r="M154" s="227">
        <v>143</v>
      </c>
      <c r="N154" s="139">
        <f t="shared" ref="N154" si="322">RANK(M154,M$5:M$164,0)</f>
        <v>5</v>
      </c>
      <c r="O154" s="224">
        <v>142</v>
      </c>
      <c r="P154" s="139">
        <f t="shared" si="279"/>
        <v>11</v>
      </c>
      <c r="Q154" s="81">
        <v>136</v>
      </c>
      <c r="R154" s="186">
        <f t="shared" si="281"/>
        <v>14</v>
      </c>
      <c r="S154" s="132">
        <v>138</v>
      </c>
      <c r="T154" s="139">
        <f t="shared" si="281"/>
        <v>24</v>
      </c>
      <c r="U154" s="132">
        <v>142</v>
      </c>
      <c r="V154" s="186">
        <f t="shared" ref="V154:AT154" si="323">RANK(U154,U$5:U$164,0)</f>
        <v>17</v>
      </c>
      <c r="W154" s="282">
        <v>121</v>
      </c>
      <c r="X154" s="139">
        <f t="shared" si="323"/>
        <v>22</v>
      </c>
      <c r="Y154" s="253">
        <v>115</v>
      </c>
      <c r="Z154" s="139">
        <f t="shared" si="323"/>
        <v>77</v>
      </c>
      <c r="AA154" s="253">
        <v>142</v>
      </c>
      <c r="AB154" s="186">
        <f t="shared" si="323"/>
        <v>6</v>
      </c>
      <c r="AC154" s="275">
        <v>133</v>
      </c>
      <c r="AD154" s="139">
        <f t="shared" si="323"/>
        <v>25</v>
      </c>
      <c r="AE154" s="81">
        <v>139</v>
      </c>
      <c r="AF154" s="186">
        <f t="shared" si="323"/>
        <v>133</v>
      </c>
      <c r="AG154" s="317">
        <v>147</v>
      </c>
      <c r="AH154" s="186">
        <f t="shared" si="323"/>
        <v>20</v>
      </c>
      <c r="AI154" s="132">
        <v>119</v>
      </c>
      <c r="AJ154" s="139">
        <f t="shared" si="323"/>
        <v>13</v>
      </c>
      <c r="AK154" s="245">
        <v>103</v>
      </c>
      <c r="AL154" s="384">
        <f t="shared" si="323"/>
        <v>54</v>
      </c>
      <c r="AM154" s="410"/>
      <c r="AN154" s="186"/>
      <c r="AO154" s="383">
        <v>112</v>
      </c>
      <c r="AP154" s="384">
        <f t="shared" si="323"/>
        <v>14</v>
      </c>
      <c r="AQ154" s="434">
        <v>164</v>
      </c>
      <c r="AR154" s="186">
        <f t="shared" si="323"/>
        <v>18</v>
      </c>
      <c r="AS154" s="243">
        <f t="shared" si="275"/>
        <v>130</v>
      </c>
      <c r="AT154" s="139">
        <f t="shared" si="323"/>
        <v>38</v>
      </c>
      <c r="AU154" s="185"/>
      <c r="AW154" s="68">
        <v>150</v>
      </c>
      <c r="AX154" s="132">
        <v>190</v>
      </c>
      <c r="AY154" s="139">
        <f t="shared" si="283"/>
        <v>21</v>
      </c>
      <c r="AZ154" s="282">
        <v>157</v>
      </c>
      <c r="BA154" s="139">
        <f t="shared" si="283"/>
        <v>33</v>
      </c>
      <c r="BB154" s="253">
        <v>159</v>
      </c>
      <c r="BC154" s="139">
        <f t="shared" si="283"/>
        <v>38</v>
      </c>
      <c r="BD154" s="253">
        <v>178</v>
      </c>
      <c r="BE154" s="186">
        <f t="shared" si="283"/>
        <v>23</v>
      </c>
      <c r="BF154" s="314">
        <v>175</v>
      </c>
      <c r="BG154" s="186">
        <f t="shared" si="283"/>
        <v>111</v>
      </c>
      <c r="BH154" s="383">
        <v>150</v>
      </c>
      <c r="BI154" s="139">
        <f t="shared" si="283"/>
        <v>6</v>
      </c>
      <c r="BJ154" s="218">
        <f t="shared" si="277"/>
        <v>168.16666666666666</v>
      </c>
      <c r="BK154" s="139">
        <f t="shared" si="283"/>
        <v>29</v>
      </c>
    </row>
    <row r="155" spans="1:63" x14ac:dyDescent="0.2">
      <c r="A155" s="74">
        <v>151</v>
      </c>
      <c r="B155" s="117" t="s">
        <v>321</v>
      </c>
      <c r="C155" s="473">
        <v>128</v>
      </c>
      <c r="D155" s="184">
        <f t="shared" si="278"/>
        <v>62</v>
      </c>
      <c r="E155" s="473">
        <v>120</v>
      </c>
      <c r="F155" s="137">
        <f t="shared" si="278"/>
        <v>125</v>
      </c>
      <c r="G155" s="130">
        <v>137</v>
      </c>
      <c r="H155" s="184">
        <f t="shared" si="278"/>
        <v>103</v>
      </c>
      <c r="I155" s="130">
        <v>109</v>
      </c>
      <c r="J155" s="184">
        <f t="shared" si="279"/>
        <v>155</v>
      </c>
      <c r="K155" s="350">
        <v>137</v>
      </c>
      <c r="L155" s="137">
        <f t="shared" si="279"/>
        <v>55</v>
      </c>
      <c r="M155" s="225">
        <v>139</v>
      </c>
      <c r="N155" s="137">
        <f t="shared" ref="N155" si="324">RANK(M155,M$5:M$164,0)</f>
        <v>45</v>
      </c>
      <c r="O155" s="222">
        <v>136</v>
      </c>
      <c r="P155" s="137">
        <f t="shared" si="279"/>
        <v>89</v>
      </c>
      <c r="Q155" s="73">
        <v>131</v>
      </c>
      <c r="R155" s="184">
        <f t="shared" si="281"/>
        <v>46</v>
      </c>
      <c r="S155" s="130">
        <v>130</v>
      </c>
      <c r="T155" s="137">
        <f t="shared" si="281"/>
        <v>89</v>
      </c>
      <c r="U155" s="130">
        <v>133</v>
      </c>
      <c r="V155" s="184">
        <f t="shared" ref="V155:AT155" si="325">RANK(U155,U$5:U$164,0)</f>
        <v>117</v>
      </c>
      <c r="W155" s="280">
        <v>118</v>
      </c>
      <c r="X155" s="137">
        <f t="shared" si="325"/>
        <v>94</v>
      </c>
      <c r="Y155" s="258">
        <v>111</v>
      </c>
      <c r="Z155" s="137">
        <f t="shared" si="325"/>
        <v>132</v>
      </c>
      <c r="AA155" s="251">
        <v>135</v>
      </c>
      <c r="AB155" s="184">
        <f t="shared" si="325"/>
        <v>135</v>
      </c>
      <c r="AC155" s="273">
        <v>131</v>
      </c>
      <c r="AD155" s="137">
        <f t="shared" si="325"/>
        <v>48</v>
      </c>
      <c r="AE155" s="73">
        <v>139</v>
      </c>
      <c r="AF155" s="184">
        <f t="shared" si="325"/>
        <v>133</v>
      </c>
      <c r="AG155" s="315">
        <v>146</v>
      </c>
      <c r="AH155" s="184">
        <f t="shared" si="325"/>
        <v>41</v>
      </c>
      <c r="AI155" s="130">
        <v>109</v>
      </c>
      <c r="AJ155" s="137">
        <f t="shared" si="325"/>
        <v>120</v>
      </c>
      <c r="AK155" s="244">
        <v>100</v>
      </c>
      <c r="AL155" s="381">
        <f t="shared" si="325"/>
        <v>94</v>
      </c>
      <c r="AM155" s="400"/>
      <c r="AN155" s="184"/>
      <c r="AO155" s="379">
        <v>108</v>
      </c>
      <c r="AP155" s="381">
        <f t="shared" si="325"/>
        <v>42</v>
      </c>
      <c r="AQ155" s="331">
        <v>156</v>
      </c>
      <c r="AR155" s="184">
        <f t="shared" si="325"/>
        <v>43</v>
      </c>
      <c r="AS155" s="241">
        <f t="shared" si="275"/>
        <v>125.05555555555556</v>
      </c>
      <c r="AT155" s="137">
        <f t="shared" si="325"/>
        <v>127</v>
      </c>
      <c r="AU155" s="185"/>
      <c r="AW155" s="73">
        <v>151</v>
      </c>
      <c r="AX155" s="130">
        <v>181</v>
      </c>
      <c r="AY155" s="137">
        <f t="shared" si="283"/>
        <v>128</v>
      </c>
      <c r="AZ155" s="280">
        <v>149</v>
      </c>
      <c r="BA155" s="137">
        <f t="shared" si="283"/>
        <v>122</v>
      </c>
      <c r="BB155" s="251">
        <v>153</v>
      </c>
      <c r="BC155" s="137">
        <f t="shared" si="283"/>
        <v>142</v>
      </c>
      <c r="BD155" s="251">
        <v>176</v>
      </c>
      <c r="BE155" s="184">
        <f t="shared" si="283"/>
        <v>44</v>
      </c>
      <c r="BF155" s="311">
        <v>178</v>
      </c>
      <c r="BG155" s="184">
        <f t="shared" si="283"/>
        <v>24</v>
      </c>
      <c r="BH155" s="379">
        <v>150</v>
      </c>
      <c r="BI155" s="137">
        <f t="shared" si="283"/>
        <v>6</v>
      </c>
      <c r="BJ155" s="216">
        <f t="shared" si="277"/>
        <v>164.5</v>
      </c>
      <c r="BK155" s="137">
        <f t="shared" si="283"/>
        <v>105</v>
      </c>
    </row>
    <row r="156" spans="1:63" x14ac:dyDescent="0.2">
      <c r="A156" s="64">
        <v>152</v>
      </c>
      <c r="B156" s="29" t="s">
        <v>323</v>
      </c>
      <c r="C156" s="474">
        <v>123</v>
      </c>
      <c r="D156" s="185">
        <f t="shared" si="278"/>
        <v>155</v>
      </c>
      <c r="E156" s="474">
        <v>115</v>
      </c>
      <c r="F156" s="138">
        <f t="shared" si="278"/>
        <v>160</v>
      </c>
      <c r="G156" s="131">
        <v>133</v>
      </c>
      <c r="H156" s="185">
        <f t="shared" si="278"/>
        <v>154</v>
      </c>
      <c r="I156" s="131">
        <v>113</v>
      </c>
      <c r="J156" s="185">
        <f t="shared" si="279"/>
        <v>126</v>
      </c>
      <c r="K156" s="351">
        <v>128</v>
      </c>
      <c r="L156" s="138">
        <f t="shared" si="279"/>
        <v>160</v>
      </c>
      <c r="M156" s="226">
        <v>134</v>
      </c>
      <c r="N156" s="138">
        <f t="shared" ref="N156" si="326">RANK(M156,M$5:M$164,0)</f>
        <v>132</v>
      </c>
      <c r="O156" s="223">
        <v>134</v>
      </c>
      <c r="P156" s="138">
        <f t="shared" si="279"/>
        <v>124</v>
      </c>
      <c r="Q156" s="68">
        <v>126</v>
      </c>
      <c r="R156" s="185">
        <f t="shared" si="281"/>
        <v>118</v>
      </c>
      <c r="S156" s="131">
        <v>125</v>
      </c>
      <c r="T156" s="138">
        <f t="shared" si="281"/>
        <v>149</v>
      </c>
      <c r="U156" s="131">
        <v>131</v>
      </c>
      <c r="V156" s="185">
        <f t="shared" ref="V156:AT159" si="327">RANK(U156,U$5:U$164,0)</f>
        <v>147</v>
      </c>
      <c r="W156" s="281">
        <v>114</v>
      </c>
      <c r="X156" s="138">
        <f t="shared" si="327"/>
        <v>138</v>
      </c>
      <c r="Y156" s="252">
        <v>108</v>
      </c>
      <c r="Z156" s="138">
        <f t="shared" si="327"/>
        <v>157</v>
      </c>
      <c r="AA156" s="252">
        <v>134</v>
      </c>
      <c r="AB156" s="185">
        <f t="shared" si="327"/>
        <v>158</v>
      </c>
      <c r="AC156" s="274">
        <v>126</v>
      </c>
      <c r="AD156" s="138">
        <f t="shared" si="327"/>
        <v>146</v>
      </c>
      <c r="AE156" s="68">
        <v>141</v>
      </c>
      <c r="AF156" s="185">
        <f t="shared" si="327"/>
        <v>118</v>
      </c>
      <c r="AG156" s="316">
        <v>144</v>
      </c>
      <c r="AH156" s="185">
        <f t="shared" si="327"/>
        <v>72</v>
      </c>
      <c r="AI156" s="131">
        <v>106</v>
      </c>
      <c r="AJ156" s="138">
        <f t="shared" si="327"/>
        <v>157</v>
      </c>
      <c r="AK156" s="213">
        <v>102</v>
      </c>
      <c r="AL156" s="382">
        <f t="shared" si="327"/>
        <v>65</v>
      </c>
      <c r="AM156" s="401"/>
      <c r="AN156" s="185"/>
      <c r="AO156" s="380">
        <v>100</v>
      </c>
      <c r="AP156" s="382">
        <f t="shared" si="327"/>
        <v>153</v>
      </c>
      <c r="AQ156" s="332">
        <v>143</v>
      </c>
      <c r="AR156" s="185">
        <f t="shared" si="327"/>
        <v>89</v>
      </c>
      <c r="AS156" s="242">
        <f t="shared" si="275"/>
        <v>121.83333333333333</v>
      </c>
      <c r="AT156" s="138">
        <f t="shared" si="327"/>
        <v>160</v>
      </c>
      <c r="AU156" s="185"/>
      <c r="AW156" s="68">
        <v>152</v>
      </c>
      <c r="AX156" s="131">
        <v>179</v>
      </c>
      <c r="AY156" s="138">
        <f t="shared" si="283"/>
        <v>155</v>
      </c>
      <c r="AZ156" s="281">
        <v>147</v>
      </c>
      <c r="BA156" s="138">
        <f t="shared" si="283"/>
        <v>147</v>
      </c>
      <c r="BB156" s="252">
        <v>148</v>
      </c>
      <c r="BC156" s="138">
        <f t="shared" si="283"/>
        <v>159</v>
      </c>
      <c r="BD156" s="252">
        <v>175</v>
      </c>
      <c r="BE156" s="185">
        <f t="shared" si="283"/>
        <v>70</v>
      </c>
      <c r="BF156" s="312">
        <v>175</v>
      </c>
      <c r="BG156" s="185">
        <f t="shared" si="283"/>
        <v>111</v>
      </c>
      <c r="BH156" s="380">
        <v>142</v>
      </c>
      <c r="BI156" s="138">
        <f t="shared" si="283"/>
        <v>143</v>
      </c>
      <c r="BJ156" s="217">
        <f t="shared" si="277"/>
        <v>161</v>
      </c>
      <c r="BK156" s="138">
        <f t="shared" si="283"/>
        <v>154</v>
      </c>
    </row>
    <row r="157" spans="1:63" x14ac:dyDescent="0.2">
      <c r="A157" s="64">
        <v>153</v>
      </c>
      <c r="B157" s="29" t="s">
        <v>326</v>
      </c>
      <c r="C157" s="474">
        <v>126</v>
      </c>
      <c r="D157" s="185">
        <f t="shared" si="278"/>
        <v>129</v>
      </c>
      <c r="E157" s="474">
        <v>121</v>
      </c>
      <c r="F157" s="138">
        <f t="shared" si="278"/>
        <v>109</v>
      </c>
      <c r="G157" s="131">
        <v>139</v>
      </c>
      <c r="H157" s="185">
        <f t="shared" si="278"/>
        <v>51</v>
      </c>
      <c r="I157" s="131">
        <v>113</v>
      </c>
      <c r="J157" s="185">
        <f t="shared" si="279"/>
        <v>126</v>
      </c>
      <c r="K157" s="351">
        <v>133</v>
      </c>
      <c r="L157" s="138">
        <f t="shared" si="279"/>
        <v>118</v>
      </c>
      <c r="M157" s="226">
        <v>136</v>
      </c>
      <c r="N157" s="138">
        <f t="shared" ref="N157" si="328">RANK(M157,M$5:M$164,0)</f>
        <v>103</v>
      </c>
      <c r="O157" s="223">
        <v>134</v>
      </c>
      <c r="P157" s="138">
        <f t="shared" si="279"/>
        <v>124</v>
      </c>
      <c r="Q157" s="68">
        <v>126</v>
      </c>
      <c r="R157" s="185">
        <f t="shared" si="281"/>
        <v>118</v>
      </c>
      <c r="S157" s="131">
        <v>127</v>
      </c>
      <c r="T157" s="138">
        <f t="shared" si="281"/>
        <v>138</v>
      </c>
      <c r="U157" s="131">
        <v>134</v>
      </c>
      <c r="V157" s="185">
        <f t="shared" ref="V157:AF157" si="329">RANK(U157,U$5:U$164,0)</f>
        <v>102</v>
      </c>
      <c r="W157" s="281">
        <v>115</v>
      </c>
      <c r="X157" s="138">
        <f t="shared" si="329"/>
        <v>132</v>
      </c>
      <c r="Y157" s="252">
        <v>111</v>
      </c>
      <c r="Z157" s="138">
        <f t="shared" si="329"/>
        <v>132</v>
      </c>
      <c r="AA157" s="252">
        <v>136</v>
      </c>
      <c r="AB157" s="185">
        <f t="shared" si="329"/>
        <v>107</v>
      </c>
      <c r="AC157" s="274">
        <v>127</v>
      </c>
      <c r="AD157" s="138">
        <f t="shared" si="329"/>
        <v>134</v>
      </c>
      <c r="AE157" s="68">
        <v>147</v>
      </c>
      <c r="AF157" s="185">
        <f t="shared" si="329"/>
        <v>54</v>
      </c>
      <c r="AG157" s="316"/>
      <c r="AH157" s="185"/>
      <c r="AI157" s="131">
        <v>111</v>
      </c>
      <c r="AJ157" s="138">
        <f t="shared" si="327"/>
        <v>75</v>
      </c>
      <c r="AK157" s="213">
        <v>101</v>
      </c>
      <c r="AL157" s="382">
        <f t="shared" si="327"/>
        <v>91</v>
      </c>
      <c r="AM157" s="401"/>
      <c r="AN157" s="185"/>
      <c r="AO157" s="380">
        <v>105</v>
      </c>
      <c r="AP157" s="382">
        <f t="shared" si="327"/>
        <v>90</v>
      </c>
      <c r="AQ157" s="333">
        <v>140</v>
      </c>
      <c r="AR157" s="185">
        <f t="shared" si="327"/>
        <v>97</v>
      </c>
      <c r="AS157" s="242">
        <f t="shared" si="275"/>
        <v>124.55555555555556</v>
      </c>
      <c r="AT157" s="138">
        <f t="shared" si="327"/>
        <v>138</v>
      </c>
      <c r="AU157" s="185"/>
      <c r="AW157" s="68">
        <v>153</v>
      </c>
      <c r="AX157" s="131">
        <v>182</v>
      </c>
      <c r="AY157" s="138">
        <f t="shared" si="283"/>
        <v>103</v>
      </c>
      <c r="AZ157" s="281">
        <v>147</v>
      </c>
      <c r="BA157" s="138">
        <f t="shared" si="283"/>
        <v>147</v>
      </c>
      <c r="BB157" s="252">
        <v>154</v>
      </c>
      <c r="BC157" s="138">
        <f t="shared" si="283"/>
        <v>135</v>
      </c>
      <c r="BD157" s="252">
        <v>175</v>
      </c>
      <c r="BE157" s="185">
        <f t="shared" si="283"/>
        <v>70</v>
      </c>
      <c r="BF157" s="312">
        <v>178</v>
      </c>
      <c r="BG157" s="185">
        <f t="shared" si="283"/>
        <v>24</v>
      </c>
      <c r="BH157" s="380">
        <v>143</v>
      </c>
      <c r="BI157" s="138">
        <f t="shared" si="283"/>
        <v>128</v>
      </c>
      <c r="BJ157" s="217">
        <f t="shared" si="277"/>
        <v>163.16666666666666</v>
      </c>
      <c r="BK157" s="138">
        <f t="shared" si="283"/>
        <v>134</v>
      </c>
    </row>
    <row r="158" spans="1:63" x14ac:dyDescent="0.2">
      <c r="A158" s="64">
        <v>154</v>
      </c>
      <c r="B158" s="29" t="s">
        <v>329</v>
      </c>
      <c r="C158" s="474">
        <v>128</v>
      </c>
      <c r="D158" s="185">
        <f t="shared" si="278"/>
        <v>62</v>
      </c>
      <c r="E158" s="474">
        <v>120</v>
      </c>
      <c r="F158" s="138">
        <f t="shared" si="278"/>
        <v>125</v>
      </c>
      <c r="G158" s="131">
        <v>137</v>
      </c>
      <c r="H158" s="185">
        <f t="shared" si="278"/>
        <v>103</v>
      </c>
      <c r="I158" s="131">
        <v>114</v>
      </c>
      <c r="J158" s="185">
        <f t="shared" si="279"/>
        <v>104</v>
      </c>
      <c r="K158" s="351">
        <v>132</v>
      </c>
      <c r="L158" s="138">
        <f t="shared" si="279"/>
        <v>127</v>
      </c>
      <c r="M158" s="226">
        <v>138</v>
      </c>
      <c r="N158" s="138">
        <f t="shared" ref="N158" si="330">RANK(M158,M$5:M$164,0)</f>
        <v>65</v>
      </c>
      <c r="O158" s="223">
        <v>136</v>
      </c>
      <c r="P158" s="138">
        <f t="shared" si="279"/>
        <v>89</v>
      </c>
      <c r="Q158" s="68">
        <v>129</v>
      </c>
      <c r="R158" s="185">
        <f t="shared" si="281"/>
        <v>78</v>
      </c>
      <c r="S158" s="131">
        <v>128</v>
      </c>
      <c r="T158" s="138">
        <f t="shared" si="281"/>
        <v>122</v>
      </c>
      <c r="U158" s="131">
        <v>136</v>
      </c>
      <c r="V158" s="185">
        <f t="shared" ref="V158:AF158" si="331">RANK(U158,U$5:U$164,0)</f>
        <v>94</v>
      </c>
      <c r="W158" s="281">
        <v>113</v>
      </c>
      <c r="X158" s="138">
        <f t="shared" si="331"/>
        <v>147</v>
      </c>
      <c r="Y158" s="252">
        <v>110</v>
      </c>
      <c r="Z158" s="138">
        <f t="shared" si="331"/>
        <v>141</v>
      </c>
      <c r="AA158" s="252">
        <v>136</v>
      </c>
      <c r="AB158" s="185">
        <f t="shared" si="331"/>
        <v>107</v>
      </c>
      <c r="AC158" s="274">
        <v>129</v>
      </c>
      <c r="AD158" s="138">
        <f t="shared" si="331"/>
        <v>89</v>
      </c>
      <c r="AE158" s="68">
        <v>141</v>
      </c>
      <c r="AF158" s="185">
        <f t="shared" si="331"/>
        <v>118</v>
      </c>
      <c r="AG158" s="316"/>
      <c r="AH158" s="185"/>
      <c r="AI158" s="131">
        <v>119</v>
      </c>
      <c r="AJ158" s="138">
        <f t="shared" si="327"/>
        <v>13</v>
      </c>
      <c r="AK158" s="213">
        <v>100</v>
      </c>
      <c r="AL158" s="382">
        <f t="shared" si="327"/>
        <v>94</v>
      </c>
      <c r="AM158" s="401"/>
      <c r="AN158" s="185"/>
      <c r="AO158" s="380">
        <v>102</v>
      </c>
      <c r="AP158" s="382">
        <f t="shared" si="327"/>
        <v>130</v>
      </c>
      <c r="AQ158" s="333">
        <v>132</v>
      </c>
      <c r="AR158" s="185">
        <f t="shared" si="327"/>
        <v>143</v>
      </c>
      <c r="AS158" s="242">
        <f t="shared" si="275"/>
        <v>124.88888888888889</v>
      </c>
      <c r="AT158" s="138">
        <f t="shared" si="327"/>
        <v>131</v>
      </c>
      <c r="AU158" s="185"/>
      <c r="AW158" s="68">
        <v>154</v>
      </c>
      <c r="AX158" s="131">
        <v>179</v>
      </c>
      <c r="AY158" s="138">
        <f t="shared" si="283"/>
        <v>155</v>
      </c>
      <c r="AZ158" s="281">
        <v>153</v>
      </c>
      <c r="BA158" s="138">
        <f t="shared" si="283"/>
        <v>97</v>
      </c>
      <c r="BB158" s="252">
        <v>156</v>
      </c>
      <c r="BC158" s="138">
        <f t="shared" si="283"/>
        <v>87</v>
      </c>
      <c r="BD158" s="252">
        <v>176</v>
      </c>
      <c r="BE158" s="185">
        <f t="shared" si="283"/>
        <v>44</v>
      </c>
      <c r="BF158" s="312">
        <v>178</v>
      </c>
      <c r="BG158" s="185">
        <f t="shared" si="283"/>
        <v>24</v>
      </c>
      <c r="BH158" s="380">
        <v>142</v>
      </c>
      <c r="BI158" s="138">
        <f t="shared" si="283"/>
        <v>143</v>
      </c>
      <c r="BJ158" s="217">
        <f t="shared" si="277"/>
        <v>164</v>
      </c>
      <c r="BK158" s="138">
        <f t="shared" si="283"/>
        <v>119</v>
      </c>
    </row>
    <row r="159" spans="1:63" x14ac:dyDescent="0.2">
      <c r="A159" s="64">
        <v>155</v>
      </c>
      <c r="B159" s="9" t="s">
        <v>332</v>
      </c>
      <c r="C159" s="290">
        <v>128</v>
      </c>
      <c r="D159" s="185">
        <f t="shared" si="278"/>
        <v>62</v>
      </c>
      <c r="E159" s="290">
        <v>120</v>
      </c>
      <c r="F159" s="138">
        <f t="shared" si="278"/>
        <v>125</v>
      </c>
      <c r="G159" s="131">
        <v>139</v>
      </c>
      <c r="H159" s="185">
        <f t="shared" si="278"/>
        <v>51</v>
      </c>
      <c r="I159" s="131">
        <v>117</v>
      </c>
      <c r="J159" s="185">
        <f t="shared" si="279"/>
        <v>54</v>
      </c>
      <c r="K159" s="351">
        <v>134</v>
      </c>
      <c r="L159" s="138">
        <f t="shared" si="279"/>
        <v>101</v>
      </c>
      <c r="M159" s="226">
        <v>138</v>
      </c>
      <c r="N159" s="138">
        <f t="shared" ref="N159" si="332">RANK(M159,M$5:M$164,0)</f>
        <v>65</v>
      </c>
      <c r="O159" s="223">
        <v>136</v>
      </c>
      <c r="P159" s="138">
        <f t="shared" si="279"/>
        <v>89</v>
      </c>
      <c r="Q159" s="68">
        <v>128</v>
      </c>
      <c r="R159" s="185">
        <f t="shared" si="281"/>
        <v>88</v>
      </c>
      <c r="S159" s="131">
        <v>127</v>
      </c>
      <c r="T159" s="138">
        <f t="shared" si="281"/>
        <v>138</v>
      </c>
      <c r="U159" s="131">
        <v>137</v>
      </c>
      <c r="V159" s="185">
        <f t="shared" ref="V159:AF159" si="333">RANK(U159,U$5:U$164,0)</f>
        <v>54</v>
      </c>
      <c r="W159" s="281">
        <v>114</v>
      </c>
      <c r="X159" s="138">
        <f t="shared" si="333"/>
        <v>138</v>
      </c>
      <c r="Y159" s="252">
        <v>110</v>
      </c>
      <c r="Z159" s="138">
        <f t="shared" si="333"/>
        <v>141</v>
      </c>
      <c r="AA159" s="252">
        <v>137</v>
      </c>
      <c r="AB159" s="185">
        <f t="shared" si="333"/>
        <v>61</v>
      </c>
      <c r="AC159" s="274">
        <v>129</v>
      </c>
      <c r="AD159" s="138">
        <f t="shared" si="333"/>
        <v>89</v>
      </c>
      <c r="AE159" s="68">
        <v>145</v>
      </c>
      <c r="AF159" s="185">
        <f t="shared" si="333"/>
        <v>88</v>
      </c>
      <c r="AG159" s="316"/>
      <c r="AH159" s="185"/>
      <c r="AI159" s="131">
        <v>110</v>
      </c>
      <c r="AJ159" s="138">
        <f t="shared" si="327"/>
        <v>101</v>
      </c>
      <c r="AK159" s="213">
        <v>93</v>
      </c>
      <c r="AL159" s="382">
        <f t="shared" si="327"/>
        <v>158</v>
      </c>
      <c r="AM159" s="401"/>
      <c r="AN159" s="185"/>
      <c r="AO159" s="380">
        <v>100</v>
      </c>
      <c r="AP159" s="382">
        <f t="shared" si="327"/>
        <v>153</v>
      </c>
      <c r="AQ159" s="333">
        <v>132</v>
      </c>
      <c r="AR159" s="185">
        <f t="shared" si="327"/>
        <v>143</v>
      </c>
      <c r="AS159" s="242">
        <f t="shared" si="275"/>
        <v>124.55555555555556</v>
      </c>
      <c r="AT159" s="138">
        <f t="shared" si="327"/>
        <v>138</v>
      </c>
      <c r="AU159" s="185"/>
      <c r="AW159" s="68">
        <v>155</v>
      </c>
      <c r="AX159" s="131">
        <v>190</v>
      </c>
      <c r="AY159" s="138">
        <f t="shared" si="283"/>
        <v>21</v>
      </c>
      <c r="AZ159" s="281">
        <v>150</v>
      </c>
      <c r="BA159" s="138">
        <f t="shared" si="283"/>
        <v>117</v>
      </c>
      <c r="BB159" s="252">
        <v>150</v>
      </c>
      <c r="BC159" s="138">
        <f t="shared" si="283"/>
        <v>155</v>
      </c>
      <c r="BD159" s="252">
        <v>174</v>
      </c>
      <c r="BE159" s="185">
        <f t="shared" si="283"/>
        <v>86</v>
      </c>
      <c r="BF159" s="312">
        <v>175</v>
      </c>
      <c r="BG159" s="185">
        <f t="shared" si="283"/>
        <v>111</v>
      </c>
      <c r="BH159" s="380">
        <v>143</v>
      </c>
      <c r="BI159" s="138">
        <f t="shared" si="283"/>
        <v>128</v>
      </c>
      <c r="BJ159" s="217">
        <f t="shared" si="277"/>
        <v>163.66666666666666</v>
      </c>
      <c r="BK159" s="138">
        <f t="shared" si="283"/>
        <v>127</v>
      </c>
    </row>
    <row r="160" spans="1:63" x14ac:dyDescent="0.2">
      <c r="A160" s="64">
        <v>156</v>
      </c>
      <c r="B160" s="9" t="s">
        <v>335</v>
      </c>
      <c r="C160" s="290">
        <v>128</v>
      </c>
      <c r="D160" s="185">
        <f t="shared" si="278"/>
        <v>62</v>
      </c>
      <c r="E160" s="290">
        <v>120</v>
      </c>
      <c r="F160" s="138">
        <f t="shared" si="278"/>
        <v>125</v>
      </c>
      <c r="G160" s="131">
        <v>139</v>
      </c>
      <c r="H160" s="185">
        <f t="shared" si="278"/>
        <v>51</v>
      </c>
      <c r="I160" s="131">
        <v>112</v>
      </c>
      <c r="J160" s="185">
        <f t="shared" si="279"/>
        <v>137</v>
      </c>
      <c r="K160" s="351">
        <v>140</v>
      </c>
      <c r="L160" s="138">
        <f t="shared" si="279"/>
        <v>32</v>
      </c>
      <c r="M160" s="226">
        <v>139</v>
      </c>
      <c r="N160" s="138">
        <f t="shared" ref="N160" si="334">RANK(M160,M$5:M$164,0)</f>
        <v>45</v>
      </c>
      <c r="O160" s="223">
        <v>138</v>
      </c>
      <c r="P160" s="138">
        <f t="shared" si="279"/>
        <v>55</v>
      </c>
      <c r="Q160" s="68">
        <v>132</v>
      </c>
      <c r="R160" s="185">
        <f t="shared" si="281"/>
        <v>30</v>
      </c>
      <c r="S160" s="131">
        <v>138</v>
      </c>
      <c r="T160" s="138">
        <f t="shared" si="281"/>
        <v>24</v>
      </c>
      <c r="U160" s="131">
        <v>140</v>
      </c>
      <c r="V160" s="185">
        <f t="shared" ref="V160:AT161" si="335">RANK(U160,U$5:U$164,0)</f>
        <v>32</v>
      </c>
      <c r="W160" s="281">
        <v>119</v>
      </c>
      <c r="X160" s="138">
        <f t="shared" si="335"/>
        <v>58</v>
      </c>
      <c r="Y160" s="252">
        <v>116</v>
      </c>
      <c r="Z160" s="138">
        <f t="shared" si="335"/>
        <v>61</v>
      </c>
      <c r="AA160" s="252">
        <v>137</v>
      </c>
      <c r="AB160" s="185">
        <f t="shared" si="335"/>
        <v>61</v>
      </c>
      <c r="AC160" s="274">
        <v>133</v>
      </c>
      <c r="AD160" s="138">
        <f t="shared" si="335"/>
        <v>25</v>
      </c>
      <c r="AE160" s="68">
        <v>141</v>
      </c>
      <c r="AF160" s="185">
        <f t="shared" si="335"/>
        <v>118</v>
      </c>
      <c r="AG160" s="316">
        <v>147</v>
      </c>
      <c r="AH160" s="185">
        <f t="shared" si="335"/>
        <v>20</v>
      </c>
      <c r="AI160" s="131">
        <v>107</v>
      </c>
      <c r="AJ160" s="138">
        <f t="shared" si="335"/>
        <v>152</v>
      </c>
      <c r="AK160" s="213">
        <v>96</v>
      </c>
      <c r="AL160" s="382">
        <f t="shared" si="335"/>
        <v>142</v>
      </c>
      <c r="AM160" s="401"/>
      <c r="AN160" s="185"/>
      <c r="AO160" s="380">
        <v>107</v>
      </c>
      <c r="AP160" s="382">
        <f t="shared" si="335"/>
        <v>61</v>
      </c>
      <c r="AQ160" s="333">
        <v>158</v>
      </c>
      <c r="AR160" s="185">
        <f t="shared" si="335"/>
        <v>29</v>
      </c>
      <c r="AS160" s="242">
        <f t="shared" si="275"/>
        <v>126.77777777777777</v>
      </c>
      <c r="AT160" s="138">
        <f t="shared" si="335"/>
        <v>94</v>
      </c>
      <c r="AU160" s="185"/>
      <c r="AW160" s="68">
        <v>156</v>
      </c>
      <c r="AX160" s="131">
        <v>188</v>
      </c>
      <c r="AY160" s="138">
        <f t="shared" si="283"/>
        <v>48</v>
      </c>
      <c r="AZ160" s="281">
        <v>153</v>
      </c>
      <c r="BA160" s="138">
        <f t="shared" si="283"/>
        <v>97</v>
      </c>
      <c r="BB160" s="252">
        <v>155</v>
      </c>
      <c r="BC160" s="138">
        <f t="shared" si="283"/>
        <v>116</v>
      </c>
      <c r="BD160" s="252">
        <v>176</v>
      </c>
      <c r="BE160" s="185">
        <f t="shared" si="283"/>
        <v>44</v>
      </c>
      <c r="BF160" s="313">
        <v>178</v>
      </c>
      <c r="BG160" s="185">
        <f t="shared" si="283"/>
        <v>24</v>
      </c>
      <c r="BH160" s="380">
        <v>146</v>
      </c>
      <c r="BI160" s="138">
        <f t="shared" si="283"/>
        <v>76</v>
      </c>
      <c r="BJ160" s="217">
        <f t="shared" si="277"/>
        <v>166</v>
      </c>
      <c r="BK160" s="138">
        <f t="shared" si="283"/>
        <v>69</v>
      </c>
    </row>
    <row r="161" spans="1:63" x14ac:dyDescent="0.2">
      <c r="A161" s="64">
        <v>157</v>
      </c>
      <c r="B161" s="9" t="s">
        <v>336</v>
      </c>
      <c r="C161" s="290">
        <v>129</v>
      </c>
      <c r="D161" s="185">
        <f t="shared" si="278"/>
        <v>46</v>
      </c>
      <c r="E161" s="290">
        <v>121</v>
      </c>
      <c r="F161" s="138">
        <f t="shared" si="278"/>
        <v>109</v>
      </c>
      <c r="G161" s="131">
        <v>135</v>
      </c>
      <c r="H161" s="185">
        <f t="shared" si="278"/>
        <v>130</v>
      </c>
      <c r="I161" s="131">
        <v>121</v>
      </c>
      <c r="J161" s="185">
        <f t="shared" si="279"/>
        <v>19</v>
      </c>
      <c r="K161" s="351">
        <v>136</v>
      </c>
      <c r="L161" s="138">
        <f t="shared" si="279"/>
        <v>75</v>
      </c>
      <c r="M161" s="226">
        <v>137</v>
      </c>
      <c r="N161" s="138">
        <f t="shared" ref="N161" si="336">RANK(M161,M$5:M$164,0)</f>
        <v>87</v>
      </c>
      <c r="O161" s="223">
        <v>137</v>
      </c>
      <c r="P161" s="138">
        <f t="shared" si="279"/>
        <v>76</v>
      </c>
      <c r="Q161" s="68">
        <v>131</v>
      </c>
      <c r="R161" s="185">
        <f t="shared" si="281"/>
        <v>46</v>
      </c>
      <c r="S161" s="131">
        <v>130</v>
      </c>
      <c r="T161" s="138">
        <f t="shared" si="281"/>
        <v>89</v>
      </c>
      <c r="U161" s="131">
        <v>139</v>
      </c>
      <c r="V161" s="185">
        <f t="shared" ref="V161:AF161" si="337">RANK(U161,U$5:U$164,0)</f>
        <v>43</v>
      </c>
      <c r="W161" s="281">
        <v>119</v>
      </c>
      <c r="X161" s="138">
        <f t="shared" si="337"/>
        <v>58</v>
      </c>
      <c r="Y161" s="252">
        <v>115</v>
      </c>
      <c r="Z161" s="138">
        <f t="shared" si="337"/>
        <v>77</v>
      </c>
      <c r="AA161" s="252">
        <v>137</v>
      </c>
      <c r="AB161" s="185">
        <f t="shared" si="337"/>
        <v>61</v>
      </c>
      <c r="AC161" s="274">
        <v>131</v>
      </c>
      <c r="AD161" s="138">
        <f t="shared" si="337"/>
        <v>48</v>
      </c>
      <c r="AE161" s="68">
        <v>147</v>
      </c>
      <c r="AF161" s="185">
        <f t="shared" si="337"/>
        <v>54</v>
      </c>
      <c r="AG161" s="316"/>
      <c r="AH161" s="185"/>
      <c r="AI161" s="131">
        <v>111</v>
      </c>
      <c r="AJ161" s="138">
        <f t="shared" si="335"/>
        <v>75</v>
      </c>
      <c r="AK161" s="213">
        <v>99</v>
      </c>
      <c r="AL161" s="382">
        <f t="shared" si="335"/>
        <v>112</v>
      </c>
      <c r="AM161" s="401"/>
      <c r="AN161" s="185"/>
      <c r="AO161" s="380">
        <v>103</v>
      </c>
      <c r="AP161" s="382">
        <f t="shared" si="335"/>
        <v>117</v>
      </c>
      <c r="AQ161" s="333">
        <v>146</v>
      </c>
      <c r="AR161" s="185">
        <f t="shared" si="335"/>
        <v>81</v>
      </c>
      <c r="AS161" s="242">
        <f t="shared" si="275"/>
        <v>126.55555555555556</v>
      </c>
      <c r="AT161" s="138">
        <f t="shared" si="335"/>
        <v>98</v>
      </c>
      <c r="AU161" s="185"/>
      <c r="AW161" s="68">
        <v>157</v>
      </c>
      <c r="AX161" s="131">
        <v>192</v>
      </c>
      <c r="AY161" s="138">
        <f t="shared" si="283"/>
        <v>3</v>
      </c>
      <c r="AZ161" s="281">
        <v>155</v>
      </c>
      <c r="BA161" s="138">
        <f t="shared" si="283"/>
        <v>54</v>
      </c>
      <c r="BB161" s="252">
        <v>156</v>
      </c>
      <c r="BC161" s="138">
        <f t="shared" si="283"/>
        <v>87</v>
      </c>
      <c r="BD161" s="252">
        <v>177</v>
      </c>
      <c r="BE161" s="185">
        <f t="shared" si="283"/>
        <v>30</v>
      </c>
      <c r="BF161" s="312">
        <v>178</v>
      </c>
      <c r="BG161" s="185">
        <f t="shared" si="283"/>
        <v>24</v>
      </c>
      <c r="BH161" s="380">
        <v>145</v>
      </c>
      <c r="BI161" s="138">
        <f t="shared" si="283"/>
        <v>91</v>
      </c>
      <c r="BJ161" s="217">
        <f t="shared" si="277"/>
        <v>167.16666666666666</v>
      </c>
      <c r="BK161" s="138">
        <f t="shared" si="283"/>
        <v>46</v>
      </c>
    </row>
    <row r="162" spans="1:63" x14ac:dyDescent="0.2">
      <c r="A162" s="64">
        <v>158</v>
      </c>
      <c r="B162" s="9" t="s">
        <v>337</v>
      </c>
      <c r="C162" s="290">
        <v>136</v>
      </c>
      <c r="D162" s="185">
        <f t="shared" si="278"/>
        <v>12</v>
      </c>
      <c r="E162" s="290">
        <v>125</v>
      </c>
      <c r="F162" s="138">
        <f t="shared" si="278"/>
        <v>52</v>
      </c>
      <c r="G162" s="131">
        <v>140</v>
      </c>
      <c r="H162" s="185">
        <f t="shared" si="278"/>
        <v>37</v>
      </c>
      <c r="I162" s="131">
        <v>115</v>
      </c>
      <c r="J162" s="185">
        <f t="shared" si="279"/>
        <v>87</v>
      </c>
      <c r="K162" s="351">
        <v>137</v>
      </c>
      <c r="L162" s="138">
        <f t="shared" si="279"/>
        <v>55</v>
      </c>
      <c r="M162" s="226">
        <v>139</v>
      </c>
      <c r="N162" s="138">
        <f t="shared" ref="N162" si="338">RANK(M162,M$5:M$164,0)</f>
        <v>45</v>
      </c>
      <c r="O162" s="223">
        <v>140</v>
      </c>
      <c r="P162" s="138">
        <f t="shared" si="279"/>
        <v>31</v>
      </c>
      <c r="Q162" s="68">
        <v>136</v>
      </c>
      <c r="R162" s="185">
        <f t="shared" si="281"/>
        <v>14</v>
      </c>
      <c r="S162" s="131">
        <v>138</v>
      </c>
      <c r="T162" s="138">
        <f t="shared" si="281"/>
        <v>24</v>
      </c>
      <c r="U162" s="131">
        <v>142</v>
      </c>
      <c r="V162" s="185">
        <f t="shared" ref="V162:AT162" si="339">RANK(U162,U$5:U$164,0)</f>
        <v>17</v>
      </c>
      <c r="W162" s="281">
        <v>122</v>
      </c>
      <c r="X162" s="138">
        <f t="shared" si="339"/>
        <v>17</v>
      </c>
      <c r="Y162" s="252">
        <v>125</v>
      </c>
      <c r="Z162" s="138">
        <f t="shared" si="339"/>
        <v>12</v>
      </c>
      <c r="AA162" s="252">
        <v>138</v>
      </c>
      <c r="AB162" s="185">
        <f t="shared" si="339"/>
        <v>37</v>
      </c>
      <c r="AC162" s="274">
        <v>136</v>
      </c>
      <c r="AD162" s="138">
        <f t="shared" si="339"/>
        <v>4</v>
      </c>
      <c r="AE162" s="68">
        <v>147</v>
      </c>
      <c r="AF162" s="185">
        <f t="shared" si="339"/>
        <v>54</v>
      </c>
      <c r="AG162" s="316">
        <v>146</v>
      </c>
      <c r="AH162" s="185">
        <f t="shared" si="339"/>
        <v>41</v>
      </c>
      <c r="AI162" s="131">
        <v>109</v>
      </c>
      <c r="AJ162" s="138">
        <f t="shared" si="339"/>
        <v>120</v>
      </c>
      <c r="AK162" s="213">
        <v>102</v>
      </c>
      <c r="AL162" s="382">
        <f t="shared" si="339"/>
        <v>65</v>
      </c>
      <c r="AM162" s="401"/>
      <c r="AN162" s="185"/>
      <c r="AO162" s="380">
        <v>116</v>
      </c>
      <c r="AP162" s="382">
        <f t="shared" si="339"/>
        <v>2</v>
      </c>
      <c r="AQ162" s="334">
        <v>156</v>
      </c>
      <c r="AR162" s="185">
        <f t="shared" si="339"/>
        <v>43</v>
      </c>
      <c r="AS162" s="242">
        <f t="shared" si="275"/>
        <v>130.16666666666666</v>
      </c>
      <c r="AT162" s="138">
        <f t="shared" si="339"/>
        <v>35</v>
      </c>
      <c r="AU162" s="185"/>
      <c r="AW162" s="68">
        <v>158</v>
      </c>
      <c r="AX162" s="131">
        <v>191</v>
      </c>
      <c r="AY162" s="138">
        <f t="shared" si="283"/>
        <v>9</v>
      </c>
      <c r="AZ162" s="281">
        <v>157</v>
      </c>
      <c r="BA162" s="138">
        <f t="shared" si="283"/>
        <v>33</v>
      </c>
      <c r="BB162" s="252">
        <v>162</v>
      </c>
      <c r="BC162" s="138">
        <f t="shared" si="283"/>
        <v>12</v>
      </c>
      <c r="BD162" s="252">
        <v>179</v>
      </c>
      <c r="BE162" s="185">
        <f t="shared" si="283"/>
        <v>11</v>
      </c>
      <c r="BF162" s="312">
        <v>178</v>
      </c>
      <c r="BG162" s="185">
        <f t="shared" si="283"/>
        <v>24</v>
      </c>
      <c r="BH162" s="380">
        <v>150</v>
      </c>
      <c r="BI162" s="138">
        <f t="shared" si="283"/>
        <v>6</v>
      </c>
      <c r="BJ162" s="217">
        <f t="shared" si="277"/>
        <v>169.5</v>
      </c>
      <c r="BK162" s="138">
        <f t="shared" si="283"/>
        <v>8</v>
      </c>
    </row>
    <row r="163" spans="1:63" x14ac:dyDescent="0.2">
      <c r="A163" s="64">
        <v>159</v>
      </c>
      <c r="B163" s="26" t="s">
        <v>338</v>
      </c>
      <c r="C163" s="290">
        <v>131</v>
      </c>
      <c r="D163" s="185">
        <f t="shared" si="278"/>
        <v>39</v>
      </c>
      <c r="E163" s="290">
        <v>120</v>
      </c>
      <c r="F163" s="138">
        <f t="shared" si="278"/>
        <v>125</v>
      </c>
      <c r="G163" s="131">
        <v>140</v>
      </c>
      <c r="H163" s="185">
        <f t="shared" si="278"/>
        <v>37</v>
      </c>
      <c r="I163" s="131">
        <v>123</v>
      </c>
      <c r="J163" s="185">
        <f t="shared" si="279"/>
        <v>15</v>
      </c>
      <c r="K163" s="351">
        <v>140</v>
      </c>
      <c r="L163" s="138">
        <f t="shared" si="279"/>
        <v>32</v>
      </c>
      <c r="M163" s="226">
        <v>140</v>
      </c>
      <c r="N163" s="138">
        <f t="shared" ref="N163:N164" si="340">RANK(M163,M$5:M$164,0)</f>
        <v>32</v>
      </c>
      <c r="O163" s="223">
        <v>139</v>
      </c>
      <c r="P163" s="138">
        <f t="shared" si="279"/>
        <v>40</v>
      </c>
      <c r="Q163" s="68">
        <v>131</v>
      </c>
      <c r="R163" s="185">
        <f t="shared" si="281"/>
        <v>46</v>
      </c>
      <c r="S163" s="131">
        <v>132</v>
      </c>
      <c r="T163" s="138">
        <f t="shared" si="281"/>
        <v>63</v>
      </c>
      <c r="U163" s="131">
        <v>139</v>
      </c>
      <c r="V163" s="185">
        <f t="shared" ref="V163:AT163" si="341">RANK(U163,U$5:U$164,0)</f>
        <v>43</v>
      </c>
      <c r="W163" s="281">
        <v>119</v>
      </c>
      <c r="X163" s="138">
        <f t="shared" si="341"/>
        <v>58</v>
      </c>
      <c r="Y163" s="252">
        <v>115</v>
      </c>
      <c r="Z163" s="138">
        <f t="shared" si="341"/>
        <v>77</v>
      </c>
      <c r="AA163" s="252">
        <v>138</v>
      </c>
      <c r="AB163" s="185">
        <f t="shared" si="341"/>
        <v>37</v>
      </c>
      <c r="AC163" s="274">
        <v>132</v>
      </c>
      <c r="AD163" s="138">
        <f t="shared" si="341"/>
        <v>38</v>
      </c>
      <c r="AE163" s="68">
        <v>147</v>
      </c>
      <c r="AF163" s="185">
        <f t="shared" si="341"/>
        <v>54</v>
      </c>
      <c r="AG163" s="316">
        <v>147</v>
      </c>
      <c r="AH163" s="185">
        <f t="shared" si="341"/>
        <v>20</v>
      </c>
      <c r="AI163" s="131">
        <v>109</v>
      </c>
      <c r="AJ163" s="138">
        <f t="shared" si="341"/>
        <v>120</v>
      </c>
      <c r="AK163" s="213">
        <v>98</v>
      </c>
      <c r="AL163" s="382">
        <f t="shared" si="341"/>
        <v>128</v>
      </c>
      <c r="AM163" s="401"/>
      <c r="AN163" s="185"/>
      <c r="AO163" s="380">
        <v>108</v>
      </c>
      <c r="AP163" s="382">
        <f t="shared" si="341"/>
        <v>42</v>
      </c>
      <c r="AQ163" s="334">
        <v>158</v>
      </c>
      <c r="AR163" s="185">
        <f t="shared" si="341"/>
        <v>29</v>
      </c>
      <c r="AS163" s="242">
        <f t="shared" si="275"/>
        <v>127.83333333333333</v>
      </c>
      <c r="AT163" s="138">
        <f t="shared" si="341"/>
        <v>69</v>
      </c>
      <c r="AU163" s="185"/>
      <c r="AW163" s="68">
        <v>159</v>
      </c>
      <c r="AX163" s="131">
        <v>190</v>
      </c>
      <c r="AY163" s="138">
        <f t="shared" si="283"/>
        <v>21</v>
      </c>
      <c r="AZ163" s="281">
        <v>156</v>
      </c>
      <c r="BA163" s="138">
        <f t="shared" si="283"/>
        <v>45</v>
      </c>
      <c r="BB163" s="252">
        <v>159</v>
      </c>
      <c r="BC163" s="138">
        <f t="shared" si="283"/>
        <v>38</v>
      </c>
      <c r="BD163" s="252">
        <v>178</v>
      </c>
      <c r="BE163" s="185">
        <f t="shared" si="283"/>
        <v>23</v>
      </c>
      <c r="BF163" s="312">
        <v>178</v>
      </c>
      <c r="BG163" s="185">
        <f t="shared" si="283"/>
        <v>24</v>
      </c>
      <c r="BH163" s="380">
        <v>149</v>
      </c>
      <c r="BI163" s="138">
        <f t="shared" si="283"/>
        <v>26</v>
      </c>
      <c r="BJ163" s="217">
        <f t="shared" si="277"/>
        <v>168.33333333333334</v>
      </c>
      <c r="BK163" s="138">
        <f t="shared" si="283"/>
        <v>25</v>
      </c>
    </row>
    <row r="164" spans="1:63" x14ac:dyDescent="0.2">
      <c r="A164" s="65">
        <v>160</v>
      </c>
      <c r="B164" s="33" t="s">
        <v>341</v>
      </c>
      <c r="C164" s="475">
        <v>135</v>
      </c>
      <c r="D164" s="186">
        <f t="shared" si="278"/>
        <v>16</v>
      </c>
      <c r="E164" s="475">
        <v>131</v>
      </c>
      <c r="F164" s="139">
        <f t="shared" si="278"/>
        <v>8</v>
      </c>
      <c r="G164" s="132">
        <v>142</v>
      </c>
      <c r="H164" s="186">
        <f t="shared" si="278"/>
        <v>12</v>
      </c>
      <c r="I164" s="132"/>
      <c r="J164" s="186"/>
      <c r="K164" s="352">
        <v>142</v>
      </c>
      <c r="L164" s="139"/>
      <c r="M164" s="227">
        <v>142</v>
      </c>
      <c r="N164" s="139">
        <f t="shared" si="340"/>
        <v>10</v>
      </c>
      <c r="O164" s="224">
        <v>143</v>
      </c>
      <c r="P164" s="139">
        <f t="shared" si="279"/>
        <v>6</v>
      </c>
      <c r="Q164" s="81">
        <v>137</v>
      </c>
      <c r="R164" s="186">
        <f t="shared" si="281"/>
        <v>12</v>
      </c>
      <c r="S164" s="132">
        <v>142</v>
      </c>
      <c r="T164" s="139">
        <f t="shared" si="281"/>
        <v>13</v>
      </c>
      <c r="U164" s="132">
        <v>143</v>
      </c>
      <c r="V164" s="186">
        <f t="shared" ref="V164:AT164" si="342">RANK(U164,U$5:U$164,0)</f>
        <v>6</v>
      </c>
      <c r="W164" s="282">
        <v>121</v>
      </c>
      <c r="X164" s="139">
        <f t="shared" si="342"/>
        <v>22</v>
      </c>
      <c r="Y164" s="253">
        <v>125</v>
      </c>
      <c r="Z164" s="139">
        <f t="shared" si="342"/>
        <v>12</v>
      </c>
      <c r="AA164" s="253">
        <v>141</v>
      </c>
      <c r="AB164" s="186">
        <f t="shared" si="342"/>
        <v>18</v>
      </c>
      <c r="AC164" s="275">
        <v>136</v>
      </c>
      <c r="AD164" s="139">
        <f t="shared" si="342"/>
        <v>4</v>
      </c>
      <c r="AE164" s="81">
        <v>151</v>
      </c>
      <c r="AF164" s="186">
        <f t="shared" si="342"/>
        <v>14</v>
      </c>
      <c r="AG164" s="317">
        <v>146</v>
      </c>
      <c r="AH164" s="186">
        <f t="shared" si="342"/>
        <v>41</v>
      </c>
      <c r="AI164" s="132">
        <v>110</v>
      </c>
      <c r="AJ164" s="139">
        <f t="shared" si="342"/>
        <v>101</v>
      </c>
      <c r="AK164" s="245">
        <v>96</v>
      </c>
      <c r="AL164" s="384">
        <f t="shared" si="342"/>
        <v>142</v>
      </c>
      <c r="AM164" s="410"/>
      <c r="AN164" s="186"/>
      <c r="AO164" s="383">
        <v>116</v>
      </c>
      <c r="AP164" s="384">
        <f t="shared" si="342"/>
        <v>2</v>
      </c>
      <c r="AQ164" s="434">
        <v>147</v>
      </c>
      <c r="AR164" s="186">
        <f t="shared" si="342"/>
        <v>78</v>
      </c>
      <c r="AS164" s="243">
        <f t="shared" si="275"/>
        <v>132.52941176470588</v>
      </c>
      <c r="AT164" s="139">
        <f t="shared" si="342"/>
        <v>11</v>
      </c>
      <c r="AU164" s="185"/>
      <c r="AW164" s="81">
        <v>160</v>
      </c>
      <c r="AX164" s="132">
        <v>190</v>
      </c>
      <c r="AY164" s="139">
        <f t="shared" si="283"/>
        <v>21</v>
      </c>
      <c r="AZ164" s="282">
        <v>155</v>
      </c>
      <c r="BA164" s="139">
        <f t="shared" si="283"/>
        <v>54</v>
      </c>
      <c r="BB164" s="253">
        <v>160</v>
      </c>
      <c r="BC164" s="139">
        <f t="shared" si="283"/>
        <v>28</v>
      </c>
      <c r="BD164" s="253">
        <v>179</v>
      </c>
      <c r="BE164" s="186">
        <f t="shared" si="283"/>
        <v>11</v>
      </c>
      <c r="BF164" s="314">
        <v>175</v>
      </c>
      <c r="BG164" s="186">
        <f t="shared" si="283"/>
        <v>111</v>
      </c>
      <c r="BH164" s="383">
        <v>150</v>
      </c>
      <c r="BI164" s="139">
        <f t="shared" si="283"/>
        <v>6</v>
      </c>
      <c r="BJ164" s="218">
        <f t="shared" si="277"/>
        <v>168.16666666666666</v>
      </c>
      <c r="BK164" s="139">
        <f t="shared" si="283"/>
        <v>29</v>
      </c>
    </row>
    <row r="165" spans="1:63" s="121" customFormat="1" x14ac:dyDescent="0.2">
      <c r="B165" s="515" t="s">
        <v>761</v>
      </c>
      <c r="C165" s="514">
        <f>AVERAGE(C5:C164)</f>
        <v>129.09375</v>
      </c>
      <c r="D165" s="221"/>
      <c r="E165" s="514">
        <f>AVERAGE(E5:E164)</f>
        <v>123.77500000000001</v>
      </c>
      <c r="F165" s="221"/>
      <c r="G165" s="514">
        <f>AVERAGE(G5:G164)</f>
        <v>138.26875000000001</v>
      </c>
      <c r="H165" s="221"/>
      <c r="I165" s="514">
        <f>AVERAGE(I5:I164)</f>
        <v>116.45283018867924</v>
      </c>
      <c r="J165" s="221"/>
      <c r="K165" s="514">
        <f>AVERAGE(K5:K164)</f>
        <v>136.43125000000001</v>
      </c>
      <c r="L165" s="221"/>
      <c r="M165" s="514">
        <f>AVERAGE(M5:M164)</f>
        <v>137.57499999999999</v>
      </c>
      <c r="N165" s="221"/>
      <c r="O165" s="514">
        <f>AVERAGE(O5:O164)</f>
        <v>137.26249999999999</v>
      </c>
      <c r="P165" s="221"/>
      <c r="Q165" s="514">
        <f>AVERAGE(Q5:Q164)</f>
        <v>129.97499999999999</v>
      </c>
      <c r="R165" s="221"/>
      <c r="S165" s="514">
        <f>AVERAGE(S5:S164)</f>
        <v>132.23750000000001</v>
      </c>
      <c r="T165" s="221"/>
      <c r="U165" s="514">
        <f>AVERAGE(U5:U164)</f>
        <v>136.90625</v>
      </c>
      <c r="V165" s="221"/>
      <c r="W165" s="514">
        <f>AVERAGE(W5:W164)</f>
        <v>118.66875</v>
      </c>
      <c r="X165" s="221"/>
      <c r="Y165" s="514">
        <f>AVERAGE(Y5:Y164)</f>
        <v>116.22499999999999</v>
      </c>
      <c r="Z165" s="221"/>
      <c r="AA165" s="514">
        <f>AVERAGE(AA5:AA164)</f>
        <v>137.63749999999999</v>
      </c>
      <c r="AB165" s="221"/>
      <c r="AC165" s="514">
        <f>AVERAGE(AC5:AC164)</f>
        <v>130.25</v>
      </c>
      <c r="AD165" s="221"/>
      <c r="AE165" s="514">
        <f>AVERAGE(AE5:AE164)</f>
        <v>146.01307189542484</v>
      </c>
      <c r="AF165" s="221"/>
      <c r="AG165" s="514">
        <f>AVERAGE(AG5:AG164)</f>
        <v>146.36904761904762</v>
      </c>
      <c r="AH165" s="221"/>
      <c r="AI165" s="514">
        <f>AVERAGE(AI5:AI164)</f>
        <v>113.19374999999999</v>
      </c>
      <c r="AJ165" s="221"/>
      <c r="AK165" s="514">
        <f>AVERAGE(AK5:AK164)</f>
        <v>101.33750000000001</v>
      </c>
      <c r="AL165" s="221"/>
      <c r="AM165" s="514">
        <f>AVERAGE(AM5:AM164)</f>
        <v>141.99242424242425</v>
      </c>
      <c r="AN165" s="220"/>
      <c r="AO165" s="514">
        <f>AVERAGE(AO5:AO164)</f>
        <v>106.55</v>
      </c>
      <c r="AP165" s="221"/>
      <c r="AQ165" s="514">
        <f>AVERAGE(AQ5:AQ164)</f>
        <v>147.08125000000001</v>
      </c>
      <c r="AR165" s="221"/>
      <c r="AS165" s="514">
        <f>AVERAGE(AS5:AS164)</f>
        <v>127.69963557791542</v>
      </c>
      <c r="AT165" s="221"/>
      <c r="AW165" s="147" t="s">
        <v>761</v>
      </c>
      <c r="AX165" s="514">
        <f>AVERAGE(AX5:AX164)</f>
        <v>185.63749999999999</v>
      </c>
      <c r="AY165" s="221"/>
      <c r="AZ165" s="514">
        <f>AVERAGE(AZ5:AZ164)</f>
        <v>153.6875</v>
      </c>
      <c r="BA165" s="221"/>
      <c r="BB165" s="514">
        <f>AVERAGE(BB5:BB164)</f>
        <v>157.15</v>
      </c>
      <c r="BC165" s="221"/>
      <c r="BD165" s="514">
        <f>AVERAGE(BD5:BD164)</f>
        <v>174.33125000000001</v>
      </c>
      <c r="BE165" s="221"/>
      <c r="BF165" s="514">
        <f>AVERAGE(BF5:BF164)</f>
        <v>176.36250000000001</v>
      </c>
      <c r="BG165" s="221"/>
      <c r="BH165" s="514">
        <f>AVERAGE(BH5:BH164)</f>
        <v>146.06874999999999</v>
      </c>
      <c r="BI165" s="221"/>
      <c r="BJ165" s="514">
        <f>AVERAGE(BJ5:BJ164)</f>
        <v>165.53958333333347</v>
      </c>
      <c r="BK165" s="221"/>
    </row>
  </sheetData>
  <conditionalFormatting sqref="A72 A18 A8:A11 A16 A22 A28 A34 A40 A13:A14 A20 A26 A32 A38 A46 A58 A64 A70 A76 A82 A44 A50:A52 A56 A62 A68 A74 A80 A90 A98 A102 A84:A86 A88 A92:A94 A96 A100 A104:A105 A109 A107 A114 A111:A112 A116:A124 A126 A128 A130 A132:A138 A140:A164 AW72 AW18 AW8:AW11 AW16 AW22 AW28 AW34 AW40 AW13:AW14 AW20 AW26 AW32 AW38 AW46 AW58 AW64 AW70 AW76 AW82 AW44 AW50:AW52 AW56 AW62 AW68 AW74 AW80 AW90 AW98 AW102 AW84:AW86 AW88 AW92:AW94 AW96 AW100 AW104:AW105 AW109 AW107 AW114 AW111:AW112 AW116:AW124 AW126 AW128 AW130 AW132:AW138 AW140:AW164">
    <cfRule type="cellIs" dxfId="6" priority="2" stopIfTrue="1" operator="greaterThan">
      <formula>991194</formula>
    </cfRule>
  </conditionalFormatting>
  <pageMargins left="0.7" right="0.7" top="0.75" bottom="0.75" header="0.3" footer="0.3"/>
  <pageSetup paperSize="9" orientation="portrait" horizontalDpi="300" verticalDpi="300" r:id="rId1"/>
  <ignoredErrors>
    <ignoredError sqref="BJ5:BJ164 AS5:AS164"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5"/>
  <sheetViews>
    <sheetView workbookViewId="0">
      <pane xSplit="2" ySplit="4" topLeftCell="C5" activePane="bottomRight" state="frozen"/>
      <selection pane="topRight" activeCell="C1" sqref="C1"/>
      <selection pane="bottomLeft" activeCell="A5" sqref="A5"/>
      <selection pane="bottomRight" activeCell="AV4" sqref="AV4"/>
    </sheetView>
  </sheetViews>
  <sheetFormatPr defaultRowHeight="12" x14ac:dyDescent="0.2"/>
  <cols>
    <col min="1" max="1" width="9.140625" style="10"/>
    <col min="2" max="2" width="40.85546875" style="10" customWidth="1"/>
    <col min="3" max="3" width="5" style="14" customWidth="1"/>
    <col min="4" max="4" width="5" style="10" customWidth="1"/>
    <col min="5" max="5" width="5" style="14" customWidth="1"/>
    <col min="6" max="37" width="5" style="10" customWidth="1"/>
    <col min="38" max="38" width="6.28515625" style="10" customWidth="1"/>
    <col min="39" max="46" width="5" style="10" customWidth="1"/>
    <col min="47" max="16384" width="9.140625" style="10"/>
  </cols>
  <sheetData>
    <row r="1" spans="1:47" x14ac:dyDescent="0.2">
      <c r="A1" s="15" t="s">
        <v>343</v>
      </c>
      <c r="C1" s="249" t="s">
        <v>487</v>
      </c>
    </row>
    <row r="2" spans="1:47" s="121" customFormat="1" x14ac:dyDescent="0.2">
      <c r="C2" s="129"/>
      <c r="E2" s="129"/>
    </row>
    <row r="3" spans="1:47" s="121" customFormat="1" x14ac:dyDescent="0.2">
      <c r="C3" s="520" t="s">
        <v>384</v>
      </c>
      <c r="D3" s="134"/>
      <c r="E3" s="520" t="s">
        <v>749</v>
      </c>
      <c r="F3" s="521"/>
      <c r="G3" s="520" t="s">
        <v>344</v>
      </c>
      <c r="H3" s="521"/>
      <c r="I3" s="520" t="s">
        <v>390</v>
      </c>
      <c r="J3" s="521"/>
      <c r="K3" s="522" t="s">
        <v>672</v>
      </c>
      <c r="L3" s="522"/>
      <c r="M3" s="520" t="s">
        <v>513</v>
      </c>
      <c r="N3" s="521"/>
      <c r="O3" s="520" t="s">
        <v>496</v>
      </c>
      <c r="P3" s="521"/>
      <c r="Q3" s="520" t="s">
        <v>399</v>
      </c>
      <c r="R3" s="521"/>
      <c r="S3" s="520" t="s">
        <v>405</v>
      </c>
      <c r="T3" s="521"/>
      <c r="U3" s="523" t="s">
        <v>412</v>
      </c>
      <c r="V3" s="524"/>
      <c r="W3" s="522" t="s">
        <v>417</v>
      </c>
      <c r="X3" s="522"/>
      <c r="Y3" s="520" t="s">
        <v>531</v>
      </c>
      <c r="Z3" s="521"/>
      <c r="AA3" s="520" t="s">
        <v>580</v>
      </c>
      <c r="AB3" s="522"/>
      <c r="AC3" s="520" t="s">
        <v>612</v>
      </c>
      <c r="AD3" s="521"/>
      <c r="AE3" s="520" t="s">
        <v>422</v>
      </c>
      <c r="AF3" s="521"/>
      <c r="AG3" s="520" t="s">
        <v>430</v>
      </c>
      <c r="AH3" s="521"/>
      <c r="AI3" s="520" t="s">
        <v>736</v>
      </c>
      <c r="AJ3" s="521"/>
      <c r="AK3" s="520" t="s">
        <v>769</v>
      </c>
      <c r="AL3" s="521"/>
      <c r="AM3" s="522" t="s">
        <v>678</v>
      </c>
      <c r="AN3" s="522"/>
      <c r="AO3" s="520" t="s">
        <v>456</v>
      </c>
      <c r="AP3" s="521"/>
      <c r="AQ3" s="520" t="s">
        <v>461</v>
      </c>
      <c r="AR3" s="521"/>
      <c r="AS3" s="520" t="s">
        <v>852</v>
      </c>
      <c r="AT3" s="521"/>
      <c r="AU3" s="249"/>
    </row>
    <row r="4" spans="1:47" s="121" customFormat="1" x14ac:dyDescent="0.2">
      <c r="A4" s="63" t="s">
        <v>2</v>
      </c>
      <c r="B4" s="17" t="s">
        <v>3</v>
      </c>
      <c r="C4" s="135" t="s">
        <v>348</v>
      </c>
      <c r="D4" s="136" t="s">
        <v>347</v>
      </c>
      <c r="E4" s="135" t="s">
        <v>348</v>
      </c>
      <c r="F4" s="136" t="s">
        <v>347</v>
      </c>
      <c r="G4" s="127" t="s">
        <v>348</v>
      </c>
      <c r="H4" s="128" t="s">
        <v>347</v>
      </c>
      <c r="I4" s="127" t="s">
        <v>348</v>
      </c>
      <c r="J4" s="128" t="s">
        <v>347</v>
      </c>
      <c r="K4" s="127" t="s">
        <v>348</v>
      </c>
      <c r="L4" s="128" t="s">
        <v>347</v>
      </c>
      <c r="M4" s="127" t="s">
        <v>348</v>
      </c>
      <c r="N4" s="128" t="s">
        <v>347</v>
      </c>
      <c r="O4" s="127" t="s">
        <v>348</v>
      </c>
      <c r="P4" s="128" t="s">
        <v>347</v>
      </c>
      <c r="Q4" s="127" t="s">
        <v>348</v>
      </c>
      <c r="R4" s="128" t="s">
        <v>347</v>
      </c>
      <c r="S4" s="135" t="s">
        <v>348</v>
      </c>
      <c r="T4" s="136" t="s">
        <v>347</v>
      </c>
      <c r="U4" s="127" t="s">
        <v>348</v>
      </c>
      <c r="V4" s="128" t="s">
        <v>347</v>
      </c>
      <c r="W4" s="127" t="s">
        <v>348</v>
      </c>
      <c r="X4" s="128" t="s">
        <v>347</v>
      </c>
      <c r="Y4" s="127" t="s">
        <v>348</v>
      </c>
      <c r="Z4" s="128" t="s">
        <v>347</v>
      </c>
      <c r="AA4" s="127" t="s">
        <v>348</v>
      </c>
      <c r="AB4" s="257" t="s">
        <v>347</v>
      </c>
      <c r="AC4" s="135" t="s">
        <v>348</v>
      </c>
      <c r="AD4" s="136" t="s">
        <v>347</v>
      </c>
      <c r="AE4" s="127" t="s">
        <v>348</v>
      </c>
      <c r="AF4" s="128" t="s">
        <v>347</v>
      </c>
      <c r="AG4" s="127" t="s">
        <v>348</v>
      </c>
      <c r="AH4" s="128" t="s">
        <v>347</v>
      </c>
      <c r="AI4" s="135" t="s">
        <v>348</v>
      </c>
      <c r="AJ4" s="136" t="s">
        <v>347</v>
      </c>
      <c r="AK4" s="530" t="s">
        <v>348</v>
      </c>
      <c r="AL4" s="136" t="s">
        <v>347</v>
      </c>
      <c r="AM4" s="236" t="s">
        <v>348</v>
      </c>
      <c r="AN4" s="257" t="s">
        <v>347</v>
      </c>
      <c r="AO4" s="135" t="s">
        <v>348</v>
      </c>
      <c r="AP4" s="136" t="s">
        <v>347</v>
      </c>
      <c r="AQ4" s="127" t="s">
        <v>348</v>
      </c>
      <c r="AR4" s="128" t="s">
        <v>347</v>
      </c>
      <c r="AS4" s="127" t="s">
        <v>348</v>
      </c>
      <c r="AT4" s="128" t="s">
        <v>347</v>
      </c>
    </row>
    <row r="5" spans="1:47" x14ac:dyDescent="0.2">
      <c r="A5" s="64">
        <v>1</v>
      </c>
      <c r="B5" s="1" t="s">
        <v>10</v>
      </c>
      <c r="C5" s="458">
        <v>100</v>
      </c>
      <c r="D5" s="137">
        <f>RANK(C5,C$5:C$164,0)</f>
        <v>29</v>
      </c>
      <c r="E5" s="458">
        <v>110</v>
      </c>
      <c r="F5" s="137">
        <f>RANK(E5,E$5:E$164,0)</f>
        <v>39</v>
      </c>
      <c r="G5" s="130">
        <v>100</v>
      </c>
      <c r="H5" s="184">
        <f>RANK(G5,G$5:G$164,0)</f>
        <v>7</v>
      </c>
      <c r="I5" s="130">
        <v>105</v>
      </c>
      <c r="J5" s="184">
        <f>RANK(I5,I$5:I$164,0)</f>
        <v>20</v>
      </c>
      <c r="K5" s="350">
        <v>125</v>
      </c>
      <c r="L5" s="137">
        <f>RANK(K5,K$5:K$164,0)</f>
        <v>19</v>
      </c>
      <c r="M5" s="222">
        <v>125</v>
      </c>
      <c r="N5" s="137">
        <f>RANK(M5,M$5:M$164,0)</f>
        <v>7</v>
      </c>
      <c r="O5" s="241">
        <v>110</v>
      </c>
      <c r="P5" s="184">
        <f>RANK(O5,O$5:O$164,0)</f>
        <v>45</v>
      </c>
      <c r="Q5" s="130">
        <v>112</v>
      </c>
      <c r="R5" s="137">
        <f>RANK(Q5,Q$5:Q$164,0)</f>
        <v>13</v>
      </c>
      <c r="S5" s="130">
        <v>112</v>
      </c>
      <c r="T5" s="184">
        <f>RANK(S5,S$5:S$164,0)</f>
        <v>39</v>
      </c>
      <c r="U5" s="280">
        <v>117</v>
      </c>
      <c r="V5" s="137">
        <f>RANK(U5,U$5:U$164,0)</f>
        <v>47</v>
      </c>
      <c r="W5" s="258">
        <v>107</v>
      </c>
      <c r="X5" s="137">
        <f>RANK(W5,W$5:W$164,0)</f>
        <v>28</v>
      </c>
      <c r="Y5" s="251">
        <v>100</v>
      </c>
      <c r="Z5" s="137">
        <f>RANK(Y5,Y$5:Y$164,0)</f>
        <v>69</v>
      </c>
      <c r="AA5" s="251">
        <v>104</v>
      </c>
      <c r="AB5" s="184">
        <f>RANK(AA5,AA$5:AA$164,0)</f>
        <v>31</v>
      </c>
      <c r="AC5" s="130">
        <v>100</v>
      </c>
      <c r="AD5" s="184">
        <f>RANK(AC5,AC$5:AC$164,0)</f>
        <v>8</v>
      </c>
      <c r="AE5" s="307">
        <v>117.33</v>
      </c>
      <c r="AF5" s="184">
        <f>RANK(AE5,AE$5:AE$164,0)</f>
        <v>20</v>
      </c>
      <c r="AG5" s="315">
        <v>102</v>
      </c>
      <c r="AH5" s="184">
        <f>RANK(AG5,AG$5:AG$164,0)</f>
        <v>21</v>
      </c>
      <c r="AI5" s="216">
        <v>111</v>
      </c>
      <c r="AJ5" s="137">
        <f>RANK(AI5,AI$5:AI$164,0)</f>
        <v>3</v>
      </c>
      <c r="AK5" s="548">
        <v>110</v>
      </c>
      <c r="AL5" s="137">
        <f>RANK(AK5,AK$5:AK$164,0)</f>
        <v>9</v>
      </c>
      <c r="AM5" s="130">
        <v>95</v>
      </c>
      <c r="AN5" s="137">
        <f>RANK(AM5,AM$5:AM$164,0)</f>
        <v>18</v>
      </c>
      <c r="AO5" s="225">
        <v>127</v>
      </c>
      <c r="AP5" s="137">
        <f>RANK(AO5,AO$5:AO$164,0)</f>
        <v>5</v>
      </c>
      <c r="AQ5" s="331">
        <v>90</v>
      </c>
      <c r="AR5" s="184">
        <f>RANK(AQ5,AQ$5:AQ$164,0)</f>
        <v>100</v>
      </c>
      <c r="AS5" s="241">
        <f t="shared" ref="AS5:AS36" si="0">AVERAGE(C5,E5,G5,I5,K5,M5,O5,Q5,S5,U5,W5,Y5,AA5,AC5,AE5,AI5,AM5,AO5,AQ5,AK5)</f>
        <v>108.8665</v>
      </c>
      <c r="AT5" s="137">
        <f>RANK(AS5,AS$5:AS$164,0)</f>
        <v>13</v>
      </c>
    </row>
    <row r="6" spans="1:47" x14ac:dyDescent="0.2">
      <c r="A6" s="64">
        <v>2</v>
      </c>
      <c r="B6" s="1" t="s">
        <v>13</v>
      </c>
      <c r="C6" s="459">
        <v>75</v>
      </c>
      <c r="D6" s="138">
        <f t="shared" ref="D6:H69" si="1">RANK(C6,C$5:C$164,0)</f>
        <v>158</v>
      </c>
      <c r="E6" s="459">
        <v>82</v>
      </c>
      <c r="F6" s="138">
        <f t="shared" si="1"/>
        <v>155</v>
      </c>
      <c r="G6" s="131">
        <v>80</v>
      </c>
      <c r="H6" s="185">
        <f t="shared" si="1"/>
        <v>113</v>
      </c>
      <c r="I6" s="131">
        <v>85</v>
      </c>
      <c r="J6" s="185">
        <f t="shared" ref="J6:N69" si="2">RANK(I6,I$5:I$164,0)</f>
        <v>130</v>
      </c>
      <c r="K6" s="351">
        <v>105</v>
      </c>
      <c r="L6" s="138">
        <f t="shared" si="2"/>
        <v>123</v>
      </c>
      <c r="M6" s="223">
        <v>95</v>
      </c>
      <c r="N6" s="138">
        <f t="shared" si="2"/>
        <v>142</v>
      </c>
      <c r="O6" s="242">
        <v>98</v>
      </c>
      <c r="P6" s="185">
        <f t="shared" ref="P6:R69" si="3">RANK(O6,O$5:O$164,0)</f>
        <v>120</v>
      </c>
      <c r="Q6" s="131">
        <v>80</v>
      </c>
      <c r="R6" s="138">
        <f t="shared" si="3"/>
        <v>156</v>
      </c>
      <c r="S6" s="131">
        <v>90</v>
      </c>
      <c r="T6" s="185">
        <f t="shared" ref="T6:AR6" si="4">RANK(S6,S$5:S$164,0)</f>
        <v>150</v>
      </c>
      <c r="U6" s="281">
        <v>95</v>
      </c>
      <c r="V6" s="138">
        <f t="shared" si="4"/>
        <v>153</v>
      </c>
      <c r="W6" s="252">
        <v>86</v>
      </c>
      <c r="X6" s="138">
        <f t="shared" si="4"/>
        <v>153</v>
      </c>
      <c r="Y6" s="252">
        <v>80</v>
      </c>
      <c r="Z6" s="138">
        <f t="shared" si="4"/>
        <v>151</v>
      </c>
      <c r="AA6" s="252">
        <v>80</v>
      </c>
      <c r="AB6" s="185">
        <f t="shared" si="4"/>
        <v>149</v>
      </c>
      <c r="AC6" s="131">
        <v>65</v>
      </c>
      <c r="AD6" s="185">
        <f t="shared" si="4"/>
        <v>148</v>
      </c>
      <c r="AE6" s="308">
        <v>91.33</v>
      </c>
      <c r="AF6" s="185">
        <f t="shared" si="4"/>
        <v>145</v>
      </c>
      <c r="AG6" s="316"/>
      <c r="AH6" s="185"/>
      <c r="AI6" s="217">
        <v>79.400000000000006</v>
      </c>
      <c r="AJ6" s="138">
        <f t="shared" si="4"/>
        <v>146</v>
      </c>
      <c r="AK6" s="549">
        <v>85</v>
      </c>
      <c r="AL6" s="138">
        <f t="shared" si="4"/>
        <v>24</v>
      </c>
      <c r="AM6" s="131">
        <v>85</v>
      </c>
      <c r="AN6" s="138">
        <f t="shared" si="4"/>
        <v>56</v>
      </c>
      <c r="AO6" s="226">
        <v>89</v>
      </c>
      <c r="AP6" s="138">
        <f t="shared" si="4"/>
        <v>155</v>
      </c>
      <c r="AQ6" s="333">
        <v>95</v>
      </c>
      <c r="AR6" s="185">
        <f t="shared" si="4"/>
        <v>64</v>
      </c>
      <c r="AS6" s="242">
        <f t="shared" si="0"/>
        <v>86.036500000000004</v>
      </c>
      <c r="AT6" s="138">
        <f t="shared" ref="AT6:AT69" si="5">RANK(AS6,AS$5:AS$164,0)</f>
        <v>157</v>
      </c>
    </row>
    <row r="7" spans="1:47" x14ac:dyDescent="0.2">
      <c r="A7" s="64">
        <v>3</v>
      </c>
      <c r="B7" s="1" t="s">
        <v>15</v>
      </c>
      <c r="C7" s="459">
        <v>85</v>
      </c>
      <c r="D7" s="138">
        <f t="shared" si="1"/>
        <v>132</v>
      </c>
      <c r="E7" s="459">
        <v>70</v>
      </c>
      <c r="F7" s="138">
        <f t="shared" si="1"/>
        <v>158</v>
      </c>
      <c r="G7" s="131">
        <v>95</v>
      </c>
      <c r="H7" s="185">
        <f t="shared" si="1"/>
        <v>30</v>
      </c>
      <c r="I7" s="131">
        <v>115</v>
      </c>
      <c r="J7" s="185">
        <f t="shared" si="2"/>
        <v>1</v>
      </c>
      <c r="K7" s="351">
        <v>120</v>
      </c>
      <c r="L7" s="138">
        <f t="shared" si="2"/>
        <v>40</v>
      </c>
      <c r="M7" s="223">
        <v>110</v>
      </c>
      <c r="N7" s="138">
        <f t="shared" si="2"/>
        <v>63</v>
      </c>
      <c r="O7" s="242">
        <v>115</v>
      </c>
      <c r="P7" s="185">
        <f t="shared" si="3"/>
        <v>18</v>
      </c>
      <c r="Q7" s="131">
        <v>110</v>
      </c>
      <c r="R7" s="138">
        <f t="shared" si="3"/>
        <v>18</v>
      </c>
      <c r="S7" s="131">
        <v>95</v>
      </c>
      <c r="T7" s="185">
        <f t="shared" ref="T7:AR7" si="6">RANK(S7,S$5:S$164,0)</f>
        <v>140</v>
      </c>
      <c r="U7" s="281">
        <v>110</v>
      </c>
      <c r="V7" s="138">
        <f t="shared" si="6"/>
        <v>94</v>
      </c>
      <c r="W7" s="252">
        <v>105</v>
      </c>
      <c r="X7" s="138">
        <f t="shared" si="6"/>
        <v>35</v>
      </c>
      <c r="Y7" s="252">
        <v>103</v>
      </c>
      <c r="Z7" s="138">
        <f t="shared" si="6"/>
        <v>44</v>
      </c>
      <c r="AA7" s="252">
        <v>98</v>
      </c>
      <c r="AB7" s="185">
        <f t="shared" si="6"/>
        <v>71</v>
      </c>
      <c r="AC7" s="131"/>
      <c r="AD7" s="185"/>
      <c r="AE7" s="308">
        <v>114</v>
      </c>
      <c r="AF7" s="185">
        <f t="shared" si="6"/>
        <v>32</v>
      </c>
      <c r="AG7" s="316">
        <v>88</v>
      </c>
      <c r="AH7" s="185">
        <f t="shared" si="6"/>
        <v>65</v>
      </c>
      <c r="AI7" s="217">
        <v>86.8</v>
      </c>
      <c r="AJ7" s="138">
        <f t="shared" si="6"/>
        <v>100</v>
      </c>
      <c r="AK7" s="549">
        <v>104</v>
      </c>
      <c r="AL7" s="138">
        <f t="shared" si="6"/>
        <v>15</v>
      </c>
      <c r="AM7" s="131">
        <v>105</v>
      </c>
      <c r="AN7" s="138">
        <f t="shared" si="6"/>
        <v>1</v>
      </c>
      <c r="AO7" s="226">
        <v>110</v>
      </c>
      <c r="AP7" s="138">
        <f t="shared" si="6"/>
        <v>50</v>
      </c>
      <c r="AQ7" s="335">
        <v>100</v>
      </c>
      <c r="AR7" s="185">
        <f t="shared" si="6"/>
        <v>26</v>
      </c>
      <c r="AS7" s="242">
        <f t="shared" si="0"/>
        <v>102.67368421052632</v>
      </c>
      <c r="AT7" s="138">
        <f t="shared" si="5"/>
        <v>53</v>
      </c>
    </row>
    <row r="8" spans="1:47" x14ac:dyDescent="0.2">
      <c r="A8" s="64">
        <v>4</v>
      </c>
      <c r="B8" s="1" t="s">
        <v>17</v>
      </c>
      <c r="C8" s="459">
        <v>95</v>
      </c>
      <c r="D8" s="138">
        <f t="shared" si="1"/>
        <v>81</v>
      </c>
      <c r="E8" s="459">
        <v>105</v>
      </c>
      <c r="F8" s="138">
        <f t="shared" si="1"/>
        <v>58</v>
      </c>
      <c r="G8" s="131">
        <v>90</v>
      </c>
      <c r="H8" s="185">
        <f t="shared" si="1"/>
        <v>58</v>
      </c>
      <c r="I8" s="131">
        <v>100</v>
      </c>
      <c r="J8" s="185">
        <f t="shared" si="2"/>
        <v>38</v>
      </c>
      <c r="K8" s="351">
        <v>115</v>
      </c>
      <c r="L8" s="138">
        <f t="shared" si="2"/>
        <v>69</v>
      </c>
      <c r="M8" s="223">
        <v>100</v>
      </c>
      <c r="N8" s="138">
        <f t="shared" si="2"/>
        <v>116</v>
      </c>
      <c r="O8" s="242">
        <v>101</v>
      </c>
      <c r="P8" s="185">
        <f t="shared" si="3"/>
        <v>95</v>
      </c>
      <c r="Q8" s="131">
        <v>98</v>
      </c>
      <c r="R8" s="138">
        <f t="shared" si="3"/>
        <v>90</v>
      </c>
      <c r="S8" s="131">
        <v>106</v>
      </c>
      <c r="T8" s="185">
        <f t="shared" ref="T8:AR8" si="7">RANK(S8,S$5:S$164,0)</f>
        <v>80</v>
      </c>
      <c r="U8" s="281">
        <v>110</v>
      </c>
      <c r="V8" s="138">
        <f t="shared" si="7"/>
        <v>94</v>
      </c>
      <c r="W8" s="252">
        <v>92</v>
      </c>
      <c r="X8" s="138">
        <f t="shared" si="7"/>
        <v>132</v>
      </c>
      <c r="Y8" s="252">
        <v>86</v>
      </c>
      <c r="Z8" s="138">
        <f t="shared" si="7"/>
        <v>140</v>
      </c>
      <c r="AA8" s="252">
        <v>97</v>
      </c>
      <c r="AB8" s="185">
        <f t="shared" si="7"/>
        <v>77</v>
      </c>
      <c r="AC8" s="131">
        <v>70</v>
      </c>
      <c r="AD8" s="185">
        <f t="shared" si="7"/>
        <v>135</v>
      </c>
      <c r="AE8" s="308">
        <v>95</v>
      </c>
      <c r="AF8" s="185">
        <f t="shared" si="7"/>
        <v>132</v>
      </c>
      <c r="AG8" s="316">
        <v>75</v>
      </c>
      <c r="AH8" s="185">
        <f t="shared" si="7"/>
        <v>82</v>
      </c>
      <c r="AI8" s="217">
        <v>86.6</v>
      </c>
      <c r="AJ8" s="138">
        <f t="shared" si="7"/>
        <v>105</v>
      </c>
      <c r="AK8" s="549">
        <v>115</v>
      </c>
      <c r="AL8" s="138">
        <f t="shared" si="7"/>
        <v>7</v>
      </c>
      <c r="AM8" s="131">
        <v>75</v>
      </c>
      <c r="AN8" s="138">
        <f t="shared" si="7"/>
        <v>111</v>
      </c>
      <c r="AO8" s="226">
        <v>101</v>
      </c>
      <c r="AP8" s="138">
        <f t="shared" si="7"/>
        <v>103</v>
      </c>
      <c r="AQ8" s="335">
        <v>95</v>
      </c>
      <c r="AR8" s="185">
        <f t="shared" si="7"/>
        <v>64</v>
      </c>
      <c r="AS8" s="242">
        <f t="shared" si="0"/>
        <v>96.63</v>
      </c>
      <c r="AT8" s="138">
        <f t="shared" si="5"/>
        <v>114</v>
      </c>
    </row>
    <row r="9" spans="1:47" x14ac:dyDescent="0.2">
      <c r="A9" s="64">
        <v>5</v>
      </c>
      <c r="B9" s="1" t="s">
        <v>19</v>
      </c>
      <c r="C9" s="459">
        <v>95</v>
      </c>
      <c r="D9" s="138">
        <f t="shared" si="1"/>
        <v>81</v>
      </c>
      <c r="E9" s="459">
        <v>96</v>
      </c>
      <c r="F9" s="138">
        <f t="shared" si="1"/>
        <v>138</v>
      </c>
      <c r="G9" s="131">
        <v>90</v>
      </c>
      <c r="H9" s="185">
        <f t="shared" si="1"/>
        <v>58</v>
      </c>
      <c r="I9" s="131">
        <v>110</v>
      </c>
      <c r="J9" s="185">
        <f t="shared" si="2"/>
        <v>8</v>
      </c>
      <c r="K9" s="351">
        <v>110</v>
      </c>
      <c r="L9" s="138">
        <f t="shared" si="2"/>
        <v>93</v>
      </c>
      <c r="M9" s="223">
        <v>110</v>
      </c>
      <c r="N9" s="138">
        <f t="shared" si="2"/>
        <v>63</v>
      </c>
      <c r="O9" s="242">
        <v>98.5</v>
      </c>
      <c r="P9" s="185">
        <f t="shared" si="3"/>
        <v>116</v>
      </c>
      <c r="Q9" s="131">
        <v>95</v>
      </c>
      <c r="R9" s="138">
        <f t="shared" si="3"/>
        <v>114</v>
      </c>
      <c r="S9" s="131">
        <v>100</v>
      </c>
      <c r="T9" s="185">
        <f t="shared" ref="T9:AR9" si="8">RANK(S9,S$5:S$164,0)</f>
        <v>120</v>
      </c>
      <c r="U9" s="281">
        <v>113</v>
      </c>
      <c r="V9" s="138">
        <f t="shared" si="8"/>
        <v>77</v>
      </c>
      <c r="W9" s="252">
        <v>98</v>
      </c>
      <c r="X9" s="138">
        <f t="shared" si="8"/>
        <v>92</v>
      </c>
      <c r="Y9" s="252">
        <v>83</v>
      </c>
      <c r="Z9" s="138">
        <f t="shared" si="8"/>
        <v>146</v>
      </c>
      <c r="AA9" s="252">
        <v>84</v>
      </c>
      <c r="AB9" s="185">
        <f t="shared" si="8"/>
        <v>143</v>
      </c>
      <c r="AC9" s="131">
        <v>80</v>
      </c>
      <c r="AD9" s="185">
        <f t="shared" si="8"/>
        <v>109</v>
      </c>
      <c r="AE9" s="308">
        <v>107.33</v>
      </c>
      <c r="AF9" s="185">
        <f t="shared" si="8"/>
        <v>58</v>
      </c>
      <c r="AG9" s="316">
        <v>97</v>
      </c>
      <c r="AH9" s="185">
        <f t="shared" si="8"/>
        <v>39</v>
      </c>
      <c r="AI9" s="217">
        <v>84</v>
      </c>
      <c r="AJ9" s="138">
        <f t="shared" si="8"/>
        <v>120</v>
      </c>
      <c r="AK9" s="549" t="s">
        <v>781</v>
      </c>
      <c r="AL9" s="138">
        <f t="shared" si="8"/>
        <v>15</v>
      </c>
      <c r="AM9" s="131">
        <v>85</v>
      </c>
      <c r="AN9" s="138">
        <f t="shared" si="8"/>
        <v>56</v>
      </c>
      <c r="AO9" s="226">
        <v>109</v>
      </c>
      <c r="AP9" s="138">
        <f t="shared" si="8"/>
        <v>59</v>
      </c>
      <c r="AQ9" s="335">
        <v>95</v>
      </c>
      <c r="AR9" s="185">
        <f t="shared" si="8"/>
        <v>64</v>
      </c>
      <c r="AS9" s="242">
        <f t="shared" si="0"/>
        <v>96.991052631578938</v>
      </c>
      <c r="AT9" s="138">
        <f t="shared" si="5"/>
        <v>110</v>
      </c>
    </row>
    <row r="10" spans="1:47" x14ac:dyDescent="0.2">
      <c r="A10" s="64">
        <v>6</v>
      </c>
      <c r="B10" s="1" t="s">
        <v>21</v>
      </c>
      <c r="C10" s="459">
        <v>85</v>
      </c>
      <c r="D10" s="138">
        <f t="shared" si="1"/>
        <v>132</v>
      </c>
      <c r="E10" s="459">
        <v>96</v>
      </c>
      <c r="F10" s="138">
        <f t="shared" si="1"/>
        <v>138</v>
      </c>
      <c r="G10" s="131">
        <v>90</v>
      </c>
      <c r="H10" s="185">
        <f t="shared" si="1"/>
        <v>58</v>
      </c>
      <c r="I10" s="131">
        <v>107</v>
      </c>
      <c r="J10" s="185">
        <f t="shared" si="2"/>
        <v>12</v>
      </c>
      <c r="K10" s="351">
        <v>95</v>
      </c>
      <c r="L10" s="138">
        <f t="shared" si="2"/>
        <v>150</v>
      </c>
      <c r="M10" s="223">
        <v>95</v>
      </c>
      <c r="N10" s="138">
        <f t="shared" si="2"/>
        <v>142</v>
      </c>
      <c r="O10" s="242">
        <v>79.5</v>
      </c>
      <c r="P10" s="185">
        <f t="shared" si="3"/>
        <v>158</v>
      </c>
      <c r="Q10" s="131">
        <v>95</v>
      </c>
      <c r="R10" s="138">
        <f t="shared" si="3"/>
        <v>114</v>
      </c>
      <c r="S10" s="131">
        <v>80</v>
      </c>
      <c r="T10" s="185">
        <f t="shared" ref="T10:AR10" si="9">RANK(S10,S$5:S$164,0)</f>
        <v>157</v>
      </c>
      <c r="U10" s="281">
        <v>95</v>
      </c>
      <c r="V10" s="138">
        <f t="shared" si="9"/>
        <v>153</v>
      </c>
      <c r="W10" s="252">
        <v>76</v>
      </c>
      <c r="X10" s="138">
        <f t="shared" si="9"/>
        <v>159</v>
      </c>
      <c r="Y10" s="252">
        <v>75</v>
      </c>
      <c r="Z10" s="138">
        <f t="shared" si="9"/>
        <v>157</v>
      </c>
      <c r="AA10" s="252">
        <v>93</v>
      </c>
      <c r="AB10" s="185">
        <f t="shared" si="9"/>
        <v>108</v>
      </c>
      <c r="AC10" s="131">
        <v>95</v>
      </c>
      <c r="AD10" s="185">
        <f t="shared" si="9"/>
        <v>21</v>
      </c>
      <c r="AE10" s="309">
        <v>121</v>
      </c>
      <c r="AF10" s="185">
        <f t="shared" si="9"/>
        <v>8</v>
      </c>
      <c r="AG10" s="316">
        <v>110</v>
      </c>
      <c r="AH10" s="185">
        <f t="shared" si="9"/>
        <v>6</v>
      </c>
      <c r="AI10" s="217">
        <v>92.2</v>
      </c>
      <c r="AJ10" s="138">
        <f t="shared" si="9"/>
        <v>48</v>
      </c>
      <c r="AK10" s="549" t="s">
        <v>780</v>
      </c>
      <c r="AL10" s="138">
        <f t="shared" si="9"/>
        <v>24</v>
      </c>
      <c r="AM10" s="131">
        <v>73</v>
      </c>
      <c r="AN10" s="138">
        <f t="shared" si="9"/>
        <v>122</v>
      </c>
      <c r="AO10" s="226">
        <v>103</v>
      </c>
      <c r="AP10" s="138">
        <f t="shared" si="9"/>
        <v>92</v>
      </c>
      <c r="AQ10" s="335">
        <v>90</v>
      </c>
      <c r="AR10" s="185">
        <f t="shared" si="9"/>
        <v>100</v>
      </c>
      <c r="AS10" s="242">
        <f t="shared" si="0"/>
        <v>91.352631578947367</v>
      </c>
      <c r="AT10" s="138">
        <f t="shared" si="5"/>
        <v>148</v>
      </c>
    </row>
    <row r="11" spans="1:47" x14ac:dyDescent="0.2">
      <c r="A11" s="64">
        <v>7</v>
      </c>
      <c r="B11" s="11" t="s">
        <v>22</v>
      </c>
      <c r="C11" s="226">
        <v>110</v>
      </c>
      <c r="D11" s="138">
        <f t="shared" si="1"/>
        <v>10</v>
      </c>
      <c r="E11" s="226">
        <v>103</v>
      </c>
      <c r="F11" s="138">
        <f t="shared" si="1"/>
        <v>78</v>
      </c>
      <c r="G11" s="131">
        <v>95</v>
      </c>
      <c r="H11" s="185">
        <f t="shared" si="1"/>
        <v>30</v>
      </c>
      <c r="I11" s="131">
        <v>104</v>
      </c>
      <c r="J11" s="185">
        <f t="shared" si="2"/>
        <v>29</v>
      </c>
      <c r="K11" s="351">
        <v>125</v>
      </c>
      <c r="L11" s="138">
        <f t="shared" si="2"/>
        <v>19</v>
      </c>
      <c r="M11" s="223">
        <v>105</v>
      </c>
      <c r="N11" s="138">
        <f t="shared" si="2"/>
        <v>90</v>
      </c>
      <c r="O11" s="242">
        <v>106</v>
      </c>
      <c r="P11" s="185">
        <f t="shared" si="3"/>
        <v>71</v>
      </c>
      <c r="Q11" s="131">
        <v>110</v>
      </c>
      <c r="R11" s="138">
        <f t="shared" si="3"/>
        <v>18</v>
      </c>
      <c r="S11" s="131">
        <v>110</v>
      </c>
      <c r="T11" s="185">
        <f t="shared" ref="T11:AR11" si="10">RANK(S11,S$5:S$164,0)</f>
        <v>44</v>
      </c>
      <c r="U11" s="281">
        <v>125</v>
      </c>
      <c r="V11" s="138">
        <f t="shared" si="10"/>
        <v>13</v>
      </c>
      <c r="W11" s="252">
        <v>102</v>
      </c>
      <c r="X11" s="138">
        <f t="shared" si="10"/>
        <v>63</v>
      </c>
      <c r="Y11" s="252">
        <v>103</v>
      </c>
      <c r="Z11" s="138">
        <f t="shared" si="10"/>
        <v>44</v>
      </c>
      <c r="AA11" s="252">
        <v>102</v>
      </c>
      <c r="AB11" s="185">
        <f t="shared" si="10"/>
        <v>38</v>
      </c>
      <c r="AC11" s="131">
        <v>90</v>
      </c>
      <c r="AD11" s="185">
        <f t="shared" si="10"/>
        <v>45</v>
      </c>
      <c r="AE11" s="308">
        <v>122.33</v>
      </c>
      <c r="AF11" s="185">
        <f t="shared" si="10"/>
        <v>5</v>
      </c>
      <c r="AG11" s="316">
        <v>93</v>
      </c>
      <c r="AH11" s="185">
        <f t="shared" si="10"/>
        <v>55</v>
      </c>
      <c r="AI11" s="217">
        <v>96.4</v>
      </c>
      <c r="AJ11" s="138">
        <f t="shared" si="10"/>
        <v>25</v>
      </c>
      <c r="AK11" s="549">
        <v>102</v>
      </c>
      <c r="AL11" s="138">
        <f t="shared" si="10"/>
        <v>16</v>
      </c>
      <c r="AM11" s="131">
        <v>85</v>
      </c>
      <c r="AN11" s="138">
        <f t="shared" si="10"/>
        <v>56</v>
      </c>
      <c r="AO11" s="226">
        <v>115</v>
      </c>
      <c r="AP11" s="138">
        <f t="shared" si="10"/>
        <v>27</v>
      </c>
      <c r="AQ11" s="335">
        <v>105</v>
      </c>
      <c r="AR11" s="185">
        <f t="shared" si="10"/>
        <v>9</v>
      </c>
      <c r="AS11" s="242">
        <f t="shared" si="0"/>
        <v>105.7865</v>
      </c>
      <c r="AT11" s="138">
        <f t="shared" si="5"/>
        <v>25</v>
      </c>
    </row>
    <row r="12" spans="1:47" x14ac:dyDescent="0.2">
      <c r="A12" s="64">
        <v>8</v>
      </c>
      <c r="B12" s="12" t="s">
        <v>27</v>
      </c>
      <c r="C12" s="70">
        <v>100</v>
      </c>
      <c r="D12" s="138">
        <f t="shared" si="1"/>
        <v>29</v>
      </c>
      <c r="E12" s="70">
        <v>100</v>
      </c>
      <c r="F12" s="138">
        <f t="shared" si="1"/>
        <v>94</v>
      </c>
      <c r="G12" s="131">
        <v>90</v>
      </c>
      <c r="H12" s="185">
        <f t="shared" si="1"/>
        <v>58</v>
      </c>
      <c r="I12" s="131">
        <v>99</v>
      </c>
      <c r="J12" s="185">
        <f t="shared" si="2"/>
        <v>50</v>
      </c>
      <c r="K12" s="351">
        <v>115</v>
      </c>
      <c r="L12" s="138">
        <f t="shared" si="2"/>
        <v>69</v>
      </c>
      <c r="M12" s="223">
        <v>95</v>
      </c>
      <c r="N12" s="138">
        <f t="shared" si="2"/>
        <v>142</v>
      </c>
      <c r="O12" s="242">
        <v>114</v>
      </c>
      <c r="P12" s="185">
        <f t="shared" si="3"/>
        <v>23</v>
      </c>
      <c r="Q12" s="131">
        <v>98</v>
      </c>
      <c r="R12" s="138">
        <f t="shared" si="3"/>
        <v>90</v>
      </c>
      <c r="S12" s="131">
        <v>110</v>
      </c>
      <c r="T12" s="185">
        <f t="shared" ref="T12:AR12" si="11">RANK(S12,S$5:S$164,0)</f>
        <v>44</v>
      </c>
      <c r="U12" s="281">
        <v>113</v>
      </c>
      <c r="V12" s="138">
        <f t="shared" si="11"/>
        <v>77</v>
      </c>
      <c r="W12" s="252">
        <v>100</v>
      </c>
      <c r="X12" s="138">
        <f t="shared" si="11"/>
        <v>76</v>
      </c>
      <c r="Y12" s="252">
        <v>101</v>
      </c>
      <c r="Z12" s="138">
        <f t="shared" si="11"/>
        <v>58</v>
      </c>
      <c r="AA12" s="252">
        <v>95</v>
      </c>
      <c r="AB12" s="185">
        <f t="shared" si="11"/>
        <v>84</v>
      </c>
      <c r="AC12" s="131">
        <v>85</v>
      </c>
      <c r="AD12" s="185">
        <f t="shared" si="11"/>
        <v>86</v>
      </c>
      <c r="AE12" s="308">
        <v>102.33</v>
      </c>
      <c r="AF12" s="185">
        <f t="shared" si="11"/>
        <v>83</v>
      </c>
      <c r="AG12" s="316"/>
      <c r="AH12" s="185"/>
      <c r="AI12" s="217">
        <v>90.2</v>
      </c>
      <c r="AJ12" s="138">
        <f t="shared" si="11"/>
        <v>65</v>
      </c>
      <c r="AK12" s="549">
        <v>100</v>
      </c>
      <c r="AL12" s="138">
        <f t="shared" si="11"/>
        <v>17</v>
      </c>
      <c r="AM12" s="131">
        <v>85</v>
      </c>
      <c r="AN12" s="138">
        <f t="shared" si="11"/>
        <v>56</v>
      </c>
      <c r="AO12" s="226">
        <v>100</v>
      </c>
      <c r="AP12" s="138">
        <f t="shared" si="11"/>
        <v>108</v>
      </c>
      <c r="AQ12" s="336">
        <v>100</v>
      </c>
      <c r="AR12" s="185">
        <f t="shared" si="11"/>
        <v>26</v>
      </c>
      <c r="AS12" s="242">
        <f t="shared" si="0"/>
        <v>99.626499999999993</v>
      </c>
      <c r="AT12" s="138">
        <f t="shared" si="5"/>
        <v>83</v>
      </c>
    </row>
    <row r="13" spans="1:47" x14ac:dyDescent="0.2">
      <c r="A13" s="64">
        <v>9</v>
      </c>
      <c r="B13" s="12" t="s">
        <v>31</v>
      </c>
      <c r="C13" s="70">
        <v>110</v>
      </c>
      <c r="D13" s="138">
        <f t="shared" si="1"/>
        <v>10</v>
      </c>
      <c r="E13" s="70">
        <v>108</v>
      </c>
      <c r="F13" s="138">
        <f t="shared" si="1"/>
        <v>44</v>
      </c>
      <c r="G13" s="131">
        <v>95</v>
      </c>
      <c r="H13" s="185">
        <f t="shared" si="1"/>
        <v>30</v>
      </c>
      <c r="I13" s="131">
        <v>98</v>
      </c>
      <c r="J13" s="185">
        <f t="shared" si="2"/>
        <v>53</v>
      </c>
      <c r="K13" s="351">
        <v>120</v>
      </c>
      <c r="L13" s="138">
        <f t="shared" si="2"/>
        <v>40</v>
      </c>
      <c r="M13" s="223">
        <v>110</v>
      </c>
      <c r="N13" s="138">
        <f t="shared" si="2"/>
        <v>63</v>
      </c>
      <c r="O13" s="242">
        <v>106.5</v>
      </c>
      <c r="P13" s="185">
        <f t="shared" si="3"/>
        <v>67</v>
      </c>
      <c r="Q13" s="131">
        <v>92</v>
      </c>
      <c r="R13" s="138">
        <f t="shared" si="3"/>
        <v>127</v>
      </c>
      <c r="S13" s="131">
        <v>115</v>
      </c>
      <c r="T13" s="185">
        <f t="shared" ref="T13:AR13" si="12">RANK(S13,S$5:S$164,0)</f>
        <v>18</v>
      </c>
      <c r="U13" s="281">
        <v>115</v>
      </c>
      <c r="V13" s="138">
        <f t="shared" si="12"/>
        <v>52</v>
      </c>
      <c r="W13" s="252">
        <v>95</v>
      </c>
      <c r="X13" s="138">
        <f t="shared" si="12"/>
        <v>114</v>
      </c>
      <c r="Y13" s="252">
        <v>104</v>
      </c>
      <c r="Z13" s="138">
        <f t="shared" si="12"/>
        <v>36</v>
      </c>
      <c r="AA13" s="252">
        <v>97</v>
      </c>
      <c r="AB13" s="185">
        <f t="shared" si="12"/>
        <v>77</v>
      </c>
      <c r="AC13" s="131">
        <v>85</v>
      </c>
      <c r="AD13" s="185">
        <f t="shared" si="12"/>
        <v>86</v>
      </c>
      <c r="AE13" s="308">
        <v>108.33</v>
      </c>
      <c r="AF13" s="185">
        <f t="shared" si="12"/>
        <v>52</v>
      </c>
      <c r="AG13" s="316"/>
      <c r="AH13" s="185"/>
      <c r="AI13" s="217">
        <v>90</v>
      </c>
      <c r="AJ13" s="138">
        <f t="shared" si="12"/>
        <v>68</v>
      </c>
      <c r="AK13" s="549">
        <v>110</v>
      </c>
      <c r="AL13" s="138">
        <f t="shared" si="12"/>
        <v>9</v>
      </c>
      <c r="AM13" s="131">
        <v>95</v>
      </c>
      <c r="AN13" s="138">
        <f t="shared" si="12"/>
        <v>18</v>
      </c>
      <c r="AO13" s="226">
        <v>106</v>
      </c>
      <c r="AP13" s="138">
        <f t="shared" si="12"/>
        <v>72</v>
      </c>
      <c r="AQ13" s="336">
        <v>110</v>
      </c>
      <c r="AR13" s="185">
        <f t="shared" si="12"/>
        <v>3</v>
      </c>
      <c r="AS13" s="242">
        <f t="shared" si="0"/>
        <v>103.4915</v>
      </c>
      <c r="AT13" s="138">
        <f t="shared" si="5"/>
        <v>43</v>
      </c>
    </row>
    <row r="14" spans="1:47" x14ac:dyDescent="0.2">
      <c r="A14" s="64">
        <v>10</v>
      </c>
      <c r="B14" s="12" t="s">
        <v>34</v>
      </c>
      <c r="C14" s="70">
        <v>100</v>
      </c>
      <c r="D14" s="139">
        <f t="shared" si="1"/>
        <v>29</v>
      </c>
      <c r="E14" s="70">
        <v>102</v>
      </c>
      <c r="F14" s="139">
        <f t="shared" si="1"/>
        <v>88</v>
      </c>
      <c r="G14" s="132">
        <v>90</v>
      </c>
      <c r="H14" s="186">
        <f t="shared" si="1"/>
        <v>58</v>
      </c>
      <c r="I14" s="132">
        <v>102</v>
      </c>
      <c r="J14" s="186">
        <f t="shared" si="2"/>
        <v>31</v>
      </c>
      <c r="K14" s="352">
        <v>125</v>
      </c>
      <c r="L14" s="139">
        <f t="shared" si="2"/>
        <v>19</v>
      </c>
      <c r="M14" s="224">
        <v>100</v>
      </c>
      <c r="N14" s="139">
        <f t="shared" si="2"/>
        <v>116</v>
      </c>
      <c r="O14" s="243">
        <v>99</v>
      </c>
      <c r="P14" s="186">
        <f t="shared" si="3"/>
        <v>114</v>
      </c>
      <c r="Q14" s="132">
        <v>103</v>
      </c>
      <c r="R14" s="139">
        <f t="shared" si="3"/>
        <v>65</v>
      </c>
      <c r="S14" s="132">
        <v>100</v>
      </c>
      <c r="T14" s="186">
        <f t="shared" ref="T14:AR14" si="13">RANK(S14,S$5:S$164,0)</f>
        <v>120</v>
      </c>
      <c r="U14" s="282">
        <v>110</v>
      </c>
      <c r="V14" s="139">
        <f t="shared" si="13"/>
        <v>94</v>
      </c>
      <c r="W14" s="253">
        <v>97</v>
      </c>
      <c r="X14" s="139">
        <f t="shared" si="13"/>
        <v>99</v>
      </c>
      <c r="Y14" s="253">
        <v>104</v>
      </c>
      <c r="Z14" s="139">
        <f t="shared" si="13"/>
        <v>36</v>
      </c>
      <c r="AA14" s="253">
        <v>98</v>
      </c>
      <c r="AB14" s="186">
        <f t="shared" si="13"/>
        <v>71</v>
      </c>
      <c r="AC14" s="132">
        <v>90</v>
      </c>
      <c r="AD14" s="186">
        <f t="shared" si="13"/>
        <v>45</v>
      </c>
      <c r="AE14" s="310">
        <v>110</v>
      </c>
      <c r="AF14" s="186">
        <f t="shared" si="13"/>
        <v>47</v>
      </c>
      <c r="AG14" s="317"/>
      <c r="AH14" s="186"/>
      <c r="AI14" s="218">
        <v>89.4</v>
      </c>
      <c r="AJ14" s="139">
        <f t="shared" si="13"/>
        <v>76</v>
      </c>
      <c r="AK14" s="550">
        <v>109</v>
      </c>
      <c r="AL14" s="139">
        <f t="shared" si="13"/>
        <v>11</v>
      </c>
      <c r="AM14" s="132">
        <v>95</v>
      </c>
      <c r="AN14" s="139">
        <f t="shared" si="13"/>
        <v>18</v>
      </c>
      <c r="AO14" s="227">
        <v>104</v>
      </c>
      <c r="AP14" s="139">
        <f t="shared" si="13"/>
        <v>85</v>
      </c>
      <c r="AQ14" s="435">
        <v>105</v>
      </c>
      <c r="AR14" s="186">
        <f t="shared" si="13"/>
        <v>9</v>
      </c>
      <c r="AS14" s="243">
        <f t="shared" si="0"/>
        <v>101.62</v>
      </c>
      <c r="AT14" s="139">
        <f t="shared" si="5"/>
        <v>62</v>
      </c>
    </row>
    <row r="15" spans="1:47" x14ac:dyDescent="0.2">
      <c r="A15" s="74">
        <v>11</v>
      </c>
      <c r="B15" s="75" t="s">
        <v>38</v>
      </c>
      <c r="C15" s="460">
        <v>115</v>
      </c>
      <c r="D15" s="137">
        <f t="shared" si="1"/>
        <v>6</v>
      </c>
      <c r="E15" s="460">
        <v>109</v>
      </c>
      <c r="F15" s="137">
        <f t="shared" si="1"/>
        <v>42</v>
      </c>
      <c r="G15" s="130">
        <v>80</v>
      </c>
      <c r="H15" s="184">
        <f t="shared" si="1"/>
        <v>113</v>
      </c>
      <c r="I15" s="130">
        <v>86</v>
      </c>
      <c r="J15" s="184">
        <f t="shared" si="2"/>
        <v>128</v>
      </c>
      <c r="K15" s="350">
        <v>125</v>
      </c>
      <c r="L15" s="137">
        <f t="shared" si="2"/>
        <v>19</v>
      </c>
      <c r="M15" s="222">
        <v>100</v>
      </c>
      <c r="N15" s="137">
        <f t="shared" si="2"/>
        <v>116</v>
      </c>
      <c r="O15" s="241">
        <v>99.5</v>
      </c>
      <c r="P15" s="184">
        <f t="shared" si="3"/>
        <v>110</v>
      </c>
      <c r="Q15" s="130">
        <v>98</v>
      </c>
      <c r="R15" s="137">
        <f t="shared" si="3"/>
        <v>90</v>
      </c>
      <c r="S15" s="130">
        <v>105</v>
      </c>
      <c r="T15" s="184">
        <f t="shared" ref="T15:AR15" si="14">RANK(S15,S$5:S$164,0)</f>
        <v>83</v>
      </c>
      <c r="U15" s="280">
        <v>113</v>
      </c>
      <c r="V15" s="137">
        <f t="shared" si="14"/>
        <v>77</v>
      </c>
      <c r="W15" s="258">
        <v>97</v>
      </c>
      <c r="X15" s="137">
        <f t="shared" si="14"/>
        <v>99</v>
      </c>
      <c r="Y15" s="251">
        <v>103</v>
      </c>
      <c r="Z15" s="137">
        <f t="shared" si="14"/>
        <v>44</v>
      </c>
      <c r="AA15" s="251">
        <v>97</v>
      </c>
      <c r="AB15" s="184">
        <f t="shared" si="14"/>
        <v>77</v>
      </c>
      <c r="AC15" s="130">
        <v>75</v>
      </c>
      <c r="AD15" s="184">
        <f t="shared" si="14"/>
        <v>129</v>
      </c>
      <c r="AE15" s="307">
        <v>115</v>
      </c>
      <c r="AF15" s="184">
        <f t="shared" si="14"/>
        <v>26</v>
      </c>
      <c r="AG15" s="315"/>
      <c r="AH15" s="184"/>
      <c r="AI15" s="216">
        <v>89.8</v>
      </c>
      <c r="AJ15" s="137">
        <f t="shared" si="14"/>
        <v>70</v>
      </c>
      <c r="AK15" s="548" t="s">
        <v>782</v>
      </c>
      <c r="AL15" s="137">
        <f t="shared" si="14"/>
        <v>7</v>
      </c>
      <c r="AM15" s="130">
        <v>85</v>
      </c>
      <c r="AN15" s="137">
        <f t="shared" si="14"/>
        <v>56</v>
      </c>
      <c r="AO15" s="225">
        <v>103</v>
      </c>
      <c r="AP15" s="137">
        <f t="shared" si="14"/>
        <v>92</v>
      </c>
      <c r="AQ15" s="331">
        <v>100</v>
      </c>
      <c r="AR15" s="184">
        <f t="shared" si="14"/>
        <v>26</v>
      </c>
      <c r="AS15" s="241">
        <f t="shared" si="0"/>
        <v>99.752631578947373</v>
      </c>
      <c r="AT15" s="137">
        <f t="shared" si="5"/>
        <v>81</v>
      </c>
    </row>
    <row r="16" spans="1:47" x14ac:dyDescent="0.2">
      <c r="A16" s="64">
        <v>12</v>
      </c>
      <c r="B16" s="12" t="s">
        <v>41</v>
      </c>
      <c r="C16" s="70">
        <v>100</v>
      </c>
      <c r="D16" s="138">
        <f t="shared" si="1"/>
        <v>29</v>
      </c>
      <c r="E16" s="70">
        <v>100</v>
      </c>
      <c r="F16" s="138">
        <f t="shared" si="1"/>
        <v>94</v>
      </c>
      <c r="G16" s="131">
        <v>80</v>
      </c>
      <c r="H16" s="185">
        <f t="shared" si="1"/>
        <v>113</v>
      </c>
      <c r="I16" s="131">
        <v>95</v>
      </c>
      <c r="J16" s="185">
        <f t="shared" si="2"/>
        <v>67</v>
      </c>
      <c r="K16" s="351">
        <v>120</v>
      </c>
      <c r="L16" s="138">
        <f t="shared" si="2"/>
        <v>40</v>
      </c>
      <c r="M16" s="223">
        <v>100</v>
      </c>
      <c r="N16" s="138">
        <f t="shared" si="2"/>
        <v>116</v>
      </c>
      <c r="O16" s="242">
        <v>112.5</v>
      </c>
      <c r="P16" s="185">
        <f t="shared" si="3"/>
        <v>33</v>
      </c>
      <c r="Q16" s="131">
        <v>97</v>
      </c>
      <c r="R16" s="138">
        <f t="shared" si="3"/>
        <v>101</v>
      </c>
      <c r="S16" s="131">
        <v>100</v>
      </c>
      <c r="T16" s="185">
        <f t="shared" ref="T16:AR16" si="15">RANK(S16,S$5:S$164,0)</f>
        <v>120</v>
      </c>
      <c r="U16" s="281">
        <v>115</v>
      </c>
      <c r="V16" s="138">
        <f t="shared" si="15"/>
        <v>52</v>
      </c>
      <c r="W16" s="252">
        <v>97</v>
      </c>
      <c r="X16" s="138">
        <f t="shared" si="15"/>
        <v>99</v>
      </c>
      <c r="Y16" s="252">
        <v>100</v>
      </c>
      <c r="Z16" s="138">
        <f t="shared" si="15"/>
        <v>69</v>
      </c>
      <c r="AA16" s="252">
        <v>100</v>
      </c>
      <c r="AB16" s="185">
        <f t="shared" si="15"/>
        <v>45</v>
      </c>
      <c r="AC16" s="131"/>
      <c r="AD16" s="185"/>
      <c r="AE16" s="308">
        <v>120</v>
      </c>
      <c r="AF16" s="185">
        <f t="shared" si="15"/>
        <v>12</v>
      </c>
      <c r="AG16" s="316"/>
      <c r="AH16" s="185"/>
      <c r="AI16" s="217">
        <v>92.2</v>
      </c>
      <c r="AJ16" s="138">
        <f t="shared" si="15"/>
        <v>48</v>
      </c>
      <c r="AK16" s="549">
        <v>105</v>
      </c>
      <c r="AL16" s="138">
        <f t="shared" si="15"/>
        <v>14</v>
      </c>
      <c r="AM16" s="131">
        <v>85</v>
      </c>
      <c r="AN16" s="138">
        <f t="shared" si="15"/>
        <v>56</v>
      </c>
      <c r="AO16" s="226">
        <v>89</v>
      </c>
      <c r="AP16" s="138">
        <f t="shared" si="15"/>
        <v>155</v>
      </c>
      <c r="AQ16" s="333">
        <v>100</v>
      </c>
      <c r="AR16" s="185">
        <f t="shared" si="15"/>
        <v>26</v>
      </c>
      <c r="AS16" s="242">
        <f t="shared" si="0"/>
        <v>100.40526315789474</v>
      </c>
      <c r="AT16" s="138">
        <f t="shared" si="5"/>
        <v>75</v>
      </c>
    </row>
    <row r="17" spans="1:46" x14ac:dyDescent="0.2">
      <c r="A17" s="64">
        <v>13</v>
      </c>
      <c r="B17" s="12" t="s">
        <v>44</v>
      </c>
      <c r="C17" s="70">
        <v>105</v>
      </c>
      <c r="D17" s="138">
        <f t="shared" si="1"/>
        <v>22</v>
      </c>
      <c r="E17" s="70">
        <v>108</v>
      </c>
      <c r="F17" s="138">
        <f t="shared" si="1"/>
        <v>44</v>
      </c>
      <c r="G17" s="131">
        <v>80</v>
      </c>
      <c r="H17" s="185">
        <f t="shared" si="1"/>
        <v>113</v>
      </c>
      <c r="I17" s="131">
        <v>110</v>
      </c>
      <c r="J17" s="185">
        <f t="shared" si="2"/>
        <v>8</v>
      </c>
      <c r="K17" s="351">
        <v>125</v>
      </c>
      <c r="L17" s="138">
        <f t="shared" si="2"/>
        <v>19</v>
      </c>
      <c r="M17" s="223">
        <v>130</v>
      </c>
      <c r="N17" s="138">
        <f t="shared" si="2"/>
        <v>3</v>
      </c>
      <c r="O17" s="242">
        <v>109</v>
      </c>
      <c r="P17" s="185">
        <f t="shared" si="3"/>
        <v>49</v>
      </c>
      <c r="Q17" s="131">
        <v>104</v>
      </c>
      <c r="R17" s="138">
        <f t="shared" si="3"/>
        <v>62</v>
      </c>
      <c r="S17" s="131">
        <v>114</v>
      </c>
      <c r="T17" s="185">
        <f t="shared" ref="T17:AR17" si="16">RANK(S17,S$5:S$164,0)</f>
        <v>29</v>
      </c>
      <c r="U17" s="281">
        <v>113</v>
      </c>
      <c r="V17" s="138">
        <f t="shared" si="16"/>
        <v>77</v>
      </c>
      <c r="W17" s="252">
        <v>110</v>
      </c>
      <c r="X17" s="138">
        <f t="shared" si="16"/>
        <v>18</v>
      </c>
      <c r="Y17" s="252">
        <v>98</v>
      </c>
      <c r="Z17" s="138">
        <f t="shared" si="16"/>
        <v>83</v>
      </c>
      <c r="AA17" s="252">
        <v>105</v>
      </c>
      <c r="AB17" s="185">
        <f t="shared" si="16"/>
        <v>19</v>
      </c>
      <c r="AC17" s="131">
        <v>85</v>
      </c>
      <c r="AD17" s="185">
        <f t="shared" si="16"/>
        <v>86</v>
      </c>
      <c r="AE17" s="308">
        <v>114.33</v>
      </c>
      <c r="AF17" s="185">
        <f t="shared" si="16"/>
        <v>30</v>
      </c>
      <c r="AG17" s="316">
        <v>96</v>
      </c>
      <c r="AH17" s="185">
        <f t="shared" si="16"/>
        <v>42</v>
      </c>
      <c r="AI17" s="217">
        <v>101</v>
      </c>
      <c r="AJ17" s="138">
        <f t="shared" si="16"/>
        <v>18</v>
      </c>
      <c r="AK17" s="549" t="s">
        <v>785</v>
      </c>
      <c r="AL17" s="138">
        <f t="shared" si="16"/>
        <v>9</v>
      </c>
      <c r="AM17" s="131">
        <v>85</v>
      </c>
      <c r="AN17" s="138">
        <f t="shared" si="16"/>
        <v>56</v>
      </c>
      <c r="AO17" s="226">
        <v>103</v>
      </c>
      <c r="AP17" s="138">
        <f t="shared" si="16"/>
        <v>92</v>
      </c>
      <c r="AQ17" s="335">
        <v>95</v>
      </c>
      <c r="AR17" s="185">
        <f t="shared" si="16"/>
        <v>64</v>
      </c>
      <c r="AS17" s="242">
        <f t="shared" si="0"/>
        <v>104.96473684210525</v>
      </c>
      <c r="AT17" s="138">
        <f t="shared" si="5"/>
        <v>30</v>
      </c>
    </row>
    <row r="18" spans="1:46" x14ac:dyDescent="0.2">
      <c r="A18" s="64">
        <v>14</v>
      </c>
      <c r="B18" s="12" t="s">
        <v>34</v>
      </c>
      <c r="C18" s="70">
        <v>95</v>
      </c>
      <c r="D18" s="138">
        <f t="shared" si="1"/>
        <v>81</v>
      </c>
      <c r="E18" s="70">
        <v>100</v>
      </c>
      <c r="F18" s="138">
        <f t="shared" si="1"/>
        <v>94</v>
      </c>
      <c r="G18" s="131">
        <v>90</v>
      </c>
      <c r="H18" s="185">
        <f t="shared" si="1"/>
        <v>58</v>
      </c>
      <c r="I18" s="131">
        <v>100</v>
      </c>
      <c r="J18" s="185">
        <f t="shared" si="2"/>
        <v>38</v>
      </c>
      <c r="K18" s="351">
        <v>120</v>
      </c>
      <c r="L18" s="138">
        <f t="shared" si="2"/>
        <v>40</v>
      </c>
      <c r="M18" s="223">
        <v>110</v>
      </c>
      <c r="N18" s="138">
        <f t="shared" si="2"/>
        <v>63</v>
      </c>
      <c r="O18" s="242">
        <v>116.66666666666667</v>
      </c>
      <c r="P18" s="185">
        <f t="shared" si="3"/>
        <v>13</v>
      </c>
      <c r="Q18" s="131">
        <v>103</v>
      </c>
      <c r="R18" s="138">
        <f t="shared" si="3"/>
        <v>65</v>
      </c>
      <c r="S18" s="131">
        <v>105</v>
      </c>
      <c r="T18" s="185">
        <f t="shared" ref="T18:AR18" si="17">RANK(S18,S$5:S$164,0)</f>
        <v>83</v>
      </c>
      <c r="U18" s="281">
        <v>115</v>
      </c>
      <c r="V18" s="138">
        <f t="shared" si="17"/>
        <v>52</v>
      </c>
      <c r="W18" s="252">
        <v>107</v>
      </c>
      <c r="X18" s="138">
        <f t="shared" si="17"/>
        <v>28</v>
      </c>
      <c r="Y18" s="252">
        <v>108</v>
      </c>
      <c r="Z18" s="138">
        <f t="shared" si="17"/>
        <v>18</v>
      </c>
      <c r="AA18" s="252">
        <v>95</v>
      </c>
      <c r="AB18" s="185">
        <f t="shared" si="17"/>
        <v>84</v>
      </c>
      <c r="AC18" s="131">
        <v>95</v>
      </c>
      <c r="AD18" s="185">
        <f t="shared" si="17"/>
        <v>21</v>
      </c>
      <c r="AE18" s="308">
        <v>97.33</v>
      </c>
      <c r="AF18" s="185">
        <f t="shared" si="17"/>
        <v>119</v>
      </c>
      <c r="AG18" s="316"/>
      <c r="AH18" s="185"/>
      <c r="AI18" s="217">
        <v>94.2</v>
      </c>
      <c r="AJ18" s="138">
        <f t="shared" si="17"/>
        <v>35</v>
      </c>
      <c r="AK18" s="549" t="s">
        <v>785</v>
      </c>
      <c r="AL18" s="138">
        <f t="shared" si="17"/>
        <v>9</v>
      </c>
      <c r="AM18" s="131">
        <v>85</v>
      </c>
      <c r="AN18" s="138">
        <f t="shared" si="17"/>
        <v>56</v>
      </c>
      <c r="AO18" s="226">
        <v>103</v>
      </c>
      <c r="AP18" s="138">
        <f t="shared" si="17"/>
        <v>92</v>
      </c>
      <c r="AQ18" s="335">
        <v>105</v>
      </c>
      <c r="AR18" s="185">
        <f t="shared" si="17"/>
        <v>9</v>
      </c>
      <c r="AS18" s="242">
        <f t="shared" si="0"/>
        <v>102.32614035087718</v>
      </c>
      <c r="AT18" s="138">
        <f t="shared" si="5"/>
        <v>56</v>
      </c>
    </row>
    <row r="19" spans="1:46" x14ac:dyDescent="0.2">
      <c r="A19" s="64">
        <v>15</v>
      </c>
      <c r="B19" s="12" t="s">
        <v>47</v>
      </c>
      <c r="C19" s="70">
        <v>100</v>
      </c>
      <c r="D19" s="138">
        <f t="shared" si="1"/>
        <v>29</v>
      </c>
      <c r="E19" s="70">
        <v>105</v>
      </c>
      <c r="F19" s="138">
        <f t="shared" si="1"/>
        <v>58</v>
      </c>
      <c r="G19" s="131">
        <v>80</v>
      </c>
      <c r="H19" s="185">
        <f t="shared" si="1"/>
        <v>113</v>
      </c>
      <c r="I19" s="131">
        <v>96</v>
      </c>
      <c r="J19" s="185">
        <f t="shared" si="2"/>
        <v>63</v>
      </c>
      <c r="K19" s="351">
        <v>120</v>
      </c>
      <c r="L19" s="138">
        <f t="shared" si="2"/>
        <v>40</v>
      </c>
      <c r="M19" s="223">
        <v>105</v>
      </c>
      <c r="N19" s="138">
        <f t="shared" si="2"/>
        <v>90</v>
      </c>
      <c r="O19" s="242">
        <v>114.5</v>
      </c>
      <c r="P19" s="185">
        <f t="shared" si="3"/>
        <v>19</v>
      </c>
      <c r="Q19" s="131">
        <v>98</v>
      </c>
      <c r="R19" s="138">
        <f t="shared" si="3"/>
        <v>90</v>
      </c>
      <c r="S19" s="131">
        <v>95</v>
      </c>
      <c r="T19" s="185">
        <f t="shared" ref="T19:AR19" si="18">RANK(S19,S$5:S$164,0)</f>
        <v>140</v>
      </c>
      <c r="U19" s="281">
        <v>115</v>
      </c>
      <c r="V19" s="138">
        <f t="shared" si="18"/>
        <v>52</v>
      </c>
      <c r="W19" s="252">
        <v>100</v>
      </c>
      <c r="X19" s="138">
        <f t="shared" si="18"/>
        <v>76</v>
      </c>
      <c r="Y19" s="252">
        <v>109</v>
      </c>
      <c r="Z19" s="138">
        <f t="shared" si="18"/>
        <v>15</v>
      </c>
      <c r="AA19" s="252">
        <v>94</v>
      </c>
      <c r="AB19" s="185">
        <f t="shared" si="18"/>
        <v>105</v>
      </c>
      <c r="AC19" s="131">
        <v>90</v>
      </c>
      <c r="AD19" s="185">
        <f t="shared" si="18"/>
        <v>45</v>
      </c>
      <c r="AE19" s="308">
        <v>110</v>
      </c>
      <c r="AF19" s="185">
        <f t="shared" si="18"/>
        <v>47</v>
      </c>
      <c r="AG19" s="316"/>
      <c r="AH19" s="185"/>
      <c r="AI19" s="217">
        <v>91.6</v>
      </c>
      <c r="AJ19" s="138">
        <f t="shared" si="18"/>
        <v>56</v>
      </c>
      <c r="AK19" s="549" t="s">
        <v>787</v>
      </c>
      <c r="AL19" s="138">
        <f t="shared" si="18"/>
        <v>14</v>
      </c>
      <c r="AM19" s="131">
        <v>95</v>
      </c>
      <c r="AN19" s="138">
        <f t="shared" si="18"/>
        <v>18</v>
      </c>
      <c r="AO19" s="226">
        <v>101</v>
      </c>
      <c r="AP19" s="138">
        <f t="shared" si="18"/>
        <v>103</v>
      </c>
      <c r="AQ19" s="335">
        <v>95</v>
      </c>
      <c r="AR19" s="185">
        <f t="shared" si="18"/>
        <v>64</v>
      </c>
      <c r="AS19" s="242">
        <f t="shared" si="0"/>
        <v>100.7421052631579</v>
      </c>
      <c r="AT19" s="138">
        <f t="shared" si="5"/>
        <v>73</v>
      </c>
    </row>
    <row r="20" spans="1:46" x14ac:dyDescent="0.2">
      <c r="A20" s="64">
        <v>16</v>
      </c>
      <c r="B20" s="11" t="s">
        <v>50</v>
      </c>
      <c r="C20" s="226">
        <v>110</v>
      </c>
      <c r="D20" s="138">
        <f t="shared" si="1"/>
        <v>10</v>
      </c>
      <c r="E20" s="226">
        <v>107</v>
      </c>
      <c r="F20" s="138">
        <f t="shared" si="1"/>
        <v>50</v>
      </c>
      <c r="G20" s="131">
        <v>95</v>
      </c>
      <c r="H20" s="185">
        <f t="shared" si="1"/>
        <v>30</v>
      </c>
      <c r="I20" s="131">
        <v>98</v>
      </c>
      <c r="J20" s="185">
        <f t="shared" si="2"/>
        <v>53</v>
      </c>
      <c r="K20" s="351">
        <v>120</v>
      </c>
      <c r="L20" s="138">
        <f t="shared" si="2"/>
        <v>40</v>
      </c>
      <c r="M20" s="223">
        <v>105</v>
      </c>
      <c r="N20" s="138">
        <f t="shared" si="2"/>
        <v>90</v>
      </c>
      <c r="O20" s="242">
        <v>107</v>
      </c>
      <c r="P20" s="185">
        <f t="shared" si="3"/>
        <v>64</v>
      </c>
      <c r="Q20" s="131">
        <v>108</v>
      </c>
      <c r="R20" s="138">
        <f t="shared" si="3"/>
        <v>30</v>
      </c>
      <c r="S20" s="131">
        <v>99</v>
      </c>
      <c r="T20" s="185">
        <f t="shared" ref="T20:AR20" si="19">RANK(S20,S$5:S$164,0)</f>
        <v>135</v>
      </c>
      <c r="U20" s="281">
        <v>113</v>
      </c>
      <c r="V20" s="138">
        <f t="shared" si="19"/>
        <v>77</v>
      </c>
      <c r="W20" s="252">
        <v>102</v>
      </c>
      <c r="X20" s="138">
        <f t="shared" si="19"/>
        <v>63</v>
      </c>
      <c r="Y20" s="252">
        <v>100</v>
      </c>
      <c r="Z20" s="138">
        <f t="shared" si="19"/>
        <v>69</v>
      </c>
      <c r="AA20" s="252">
        <v>95</v>
      </c>
      <c r="AB20" s="185">
        <f t="shared" si="19"/>
        <v>84</v>
      </c>
      <c r="AC20" s="131"/>
      <c r="AD20" s="185"/>
      <c r="AE20" s="309">
        <v>102.67</v>
      </c>
      <c r="AF20" s="185">
        <f t="shared" si="19"/>
        <v>80</v>
      </c>
      <c r="AG20" s="316"/>
      <c r="AH20" s="185"/>
      <c r="AI20" s="217">
        <v>93.6</v>
      </c>
      <c r="AJ20" s="138">
        <f t="shared" si="19"/>
        <v>37</v>
      </c>
      <c r="AK20" s="549" t="s">
        <v>787</v>
      </c>
      <c r="AL20" s="138">
        <f t="shared" si="19"/>
        <v>14</v>
      </c>
      <c r="AM20" s="131">
        <v>95</v>
      </c>
      <c r="AN20" s="138">
        <f t="shared" si="19"/>
        <v>18</v>
      </c>
      <c r="AO20" s="226">
        <v>107</v>
      </c>
      <c r="AP20" s="138">
        <f t="shared" si="19"/>
        <v>64</v>
      </c>
      <c r="AQ20" s="335">
        <v>95</v>
      </c>
      <c r="AR20" s="185">
        <f t="shared" si="19"/>
        <v>64</v>
      </c>
      <c r="AS20" s="242">
        <f t="shared" si="0"/>
        <v>102.90388888888889</v>
      </c>
      <c r="AT20" s="138">
        <f t="shared" si="5"/>
        <v>51</v>
      </c>
    </row>
    <row r="21" spans="1:46" x14ac:dyDescent="0.2">
      <c r="A21" s="64">
        <v>17</v>
      </c>
      <c r="B21" s="12" t="s">
        <v>53</v>
      </c>
      <c r="C21" s="70">
        <v>100</v>
      </c>
      <c r="D21" s="138">
        <f t="shared" si="1"/>
        <v>29</v>
      </c>
      <c r="E21" s="70">
        <v>98</v>
      </c>
      <c r="F21" s="138">
        <f t="shared" si="1"/>
        <v>123</v>
      </c>
      <c r="G21" s="131">
        <v>100</v>
      </c>
      <c r="H21" s="185">
        <f t="shared" si="1"/>
        <v>7</v>
      </c>
      <c r="I21" s="131">
        <v>95</v>
      </c>
      <c r="J21" s="185">
        <f t="shared" si="2"/>
        <v>67</v>
      </c>
      <c r="K21" s="351">
        <v>110</v>
      </c>
      <c r="L21" s="138">
        <f t="shared" si="2"/>
        <v>93</v>
      </c>
      <c r="M21" s="223">
        <v>110</v>
      </c>
      <c r="N21" s="138">
        <f t="shared" si="2"/>
        <v>63</v>
      </c>
      <c r="O21" s="242">
        <v>102.5</v>
      </c>
      <c r="P21" s="185">
        <f t="shared" si="3"/>
        <v>87</v>
      </c>
      <c r="Q21" s="131">
        <v>100</v>
      </c>
      <c r="R21" s="138">
        <f t="shared" si="3"/>
        <v>80</v>
      </c>
      <c r="S21" s="131">
        <v>108</v>
      </c>
      <c r="T21" s="185">
        <f t="shared" ref="T21:AR21" si="20">RANK(S21,S$5:S$164,0)</f>
        <v>74</v>
      </c>
      <c r="U21" s="281">
        <v>110</v>
      </c>
      <c r="V21" s="138">
        <f t="shared" si="20"/>
        <v>94</v>
      </c>
      <c r="W21" s="252">
        <v>107</v>
      </c>
      <c r="X21" s="138">
        <f t="shared" si="20"/>
        <v>28</v>
      </c>
      <c r="Y21" s="252">
        <v>100</v>
      </c>
      <c r="Z21" s="138">
        <f t="shared" si="20"/>
        <v>69</v>
      </c>
      <c r="AA21" s="252">
        <v>100</v>
      </c>
      <c r="AB21" s="185">
        <f t="shared" si="20"/>
        <v>45</v>
      </c>
      <c r="AC21" s="131">
        <v>70</v>
      </c>
      <c r="AD21" s="185">
        <f t="shared" si="20"/>
        <v>135</v>
      </c>
      <c r="AE21" s="308">
        <v>104.67</v>
      </c>
      <c r="AF21" s="185">
        <f t="shared" si="20"/>
        <v>70</v>
      </c>
      <c r="AG21" s="316"/>
      <c r="AH21" s="185"/>
      <c r="AI21" s="217">
        <v>89.4</v>
      </c>
      <c r="AJ21" s="138">
        <f t="shared" si="20"/>
        <v>76</v>
      </c>
      <c r="AK21" s="549" t="s">
        <v>784</v>
      </c>
      <c r="AL21" s="138">
        <f t="shared" si="20"/>
        <v>17</v>
      </c>
      <c r="AM21" s="131">
        <v>85</v>
      </c>
      <c r="AN21" s="138">
        <f t="shared" si="20"/>
        <v>56</v>
      </c>
      <c r="AO21" s="226">
        <v>92</v>
      </c>
      <c r="AP21" s="138">
        <f t="shared" si="20"/>
        <v>151</v>
      </c>
      <c r="AQ21" s="335">
        <v>100</v>
      </c>
      <c r="AR21" s="185">
        <f t="shared" si="20"/>
        <v>26</v>
      </c>
      <c r="AS21" s="242">
        <f t="shared" si="0"/>
        <v>99.030000000000015</v>
      </c>
      <c r="AT21" s="138">
        <f t="shared" si="5"/>
        <v>92</v>
      </c>
    </row>
    <row r="22" spans="1:46" x14ac:dyDescent="0.2">
      <c r="A22" s="64">
        <v>18</v>
      </c>
      <c r="B22" s="12" t="s">
        <v>56</v>
      </c>
      <c r="C22" s="70">
        <v>90</v>
      </c>
      <c r="D22" s="138">
        <f t="shared" si="1"/>
        <v>111</v>
      </c>
      <c r="E22" s="70">
        <v>100</v>
      </c>
      <c r="F22" s="138">
        <f t="shared" si="1"/>
        <v>94</v>
      </c>
      <c r="G22" s="131">
        <v>95</v>
      </c>
      <c r="H22" s="185">
        <f t="shared" si="1"/>
        <v>30</v>
      </c>
      <c r="I22" s="131">
        <v>97</v>
      </c>
      <c r="J22" s="185">
        <f t="shared" si="2"/>
        <v>59</v>
      </c>
      <c r="K22" s="351">
        <v>110</v>
      </c>
      <c r="L22" s="138">
        <f t="shared" si="2"/>
        <v>93</v>
      </c>
      <c r="M22" s="223">
        <v>105</v>
      </c>
      <c r="N22" s="138">
        <f t="shared" si="2"/>
        <v>90</v>
      </c>
      <c r="O22" s="242">
        <v>98</v>
      </c>
      <c r="P22" s="185">
        <f t="shared" si="3"/>
        <v>120</v>
      </c>
      <c r="Q22" s="131">
        <v>95</v>
      </c>
      <c r="R22" s="138">
        <f t="shared" si="3"/>
        <v>114</v>
      </c>
      <c r="S22" s="131">
        <v>109</v>
      </c>
      <c r="T22" s="185">
        <f t="shared" ref="T22:AR22" si="21">RANK(S22,S$5:S$164,0)</f>
        <v>68</v>
      </c>
      <c r="U22" s="281">
        <v>105</v>
      </c>
      <c r="V22" s="138">
        <f t="shared" si="21"/>
        <v>119</v>
      </c>
      <c r="W22" s="252">
        <v>93</v>
      </c>
      <c r="X22" s="138">
        <f t="shared" si="21"/>
        <v>127</v>
      </c>
      <c r="Y22" s="252">
        <v>97</v>
      </c>
      <c r="Z22" s="138">
        <f t="shared" si="21"/>
        <v>88</v>
      </c>
      <c r="AA22" s="252">
        <v>90</v>
      </c>
      <c r="AB22" s="185">
        <f t="shared" si="21"/>
        <v>119</v>
      </c>
      <c r="AC22" s="131">
        <v>70</v>
      </c>
      <c r="AD22" s="185">
        <f t="shared" si="21"/>
        <v>135</v>
      </c>
      <c r="AE22" s="308">
        <v>97</v>
      </c>
      <c r="AF22" s="185">
        <f t="shared" si="21"/>
        <v>121</v>
      </c>
      <c r="AG22" s="316"/>
      <c r="AH22" s="185"/>
      <c r="AI22" s="217">
        <v>84.4</v>
      </c>
      <c r="AJ22" s="138">
        <f t="shared" si="21"/>
        <v>117</v>
      </c>
      <c r="AK22" s="549">
        <v>95</v>
      </c>
      <c r="AL22" s="138">
        <f t="shared" si="21"/>
        <v>19</v>
      </c>
      <c r="AM22" s="131">
        <v>85</v>
      </c>
      <c r="AN22" s="138">
        <f t="shared" si="21"/>
        <v>56</v>
      </c>
      <c r="AO22" s="226">
        <v>100</v>
      </c>
      <c r="AP22" s="138">
        <f t="shared" si="21"/>
        <v>108</v>
      </c>
      <c r="AQ22" s="336">
        <v>105</v>
      </c>
      <c r="AR22" s="185">
        <f t="shared" si="21"/>
        <v>9</v>
      </c>
      <c r="AS22" s="242">
        <f t="shared" si="0"/>
        <v>96.02000000000001</v>
      </c>
      <c r="AT22" s="138">
        <f t="shared" si="5"/>
        <v>120</v>
      </c>
    </row>
    <row r="23" spans="1:46" x14ac:dyDescent="0.2">
      <c r="A23" s="64">
        <v>19</v>
      </c>
      <c r="B23" s="12" t="s">
        <v>59</v>
      </c>
      <c r="C23" s="70">
        <v>100</v>
      </c>
      <c r="D23" s="138">
        <f t="shared" si="1"/>
        <v>29</v>
      </c>
      <c r="E23" s="70">
        <v>98</v>
      </c>
      <c r="F23" s="138">
        <f t="shared" si="1"/>
        <v>123</v>
      </c>
      <c r="G23" s="131">
        <v>90</v>
      </c>
      <c r="H23" s="185">
        <f t="shared" si="1"/>
        <v>58</v>
      </c>
      <c r="I23" s="131">
        <v>90</v>
      </c>
      <c r="J23" s="185">
        <f t="shared" si="2"/>
        <v>100</v>
      </c>
      <c r="K23" s="351">
        <v>110</v>
      </c>
      <c r="L23" s="138">
        <f t="shared" si="2"/>
        <v>93</v>
      </c>
      <c r="M23" s="223">
        <v>120</v>
      </c>
      <c r="N23" s="138">
        <f t="shared" si="2"/>
        <v>19</v>
      </c>
      <c r="O23" s="242">
        <v>100</v>
      </c>
      <c r="P23" s="185">
        <f t="shared" si="3"/>
        <v>102</v>
      </c>
      <c r="Q23" s="131">
        <v>97</v>
      </c>
      <c r="R23" s="138">
        <f t="shared" si="3"/>
        <v>101</v>
      </c>
      <c r="S23" s="131">
        <v>110</v>
      </c>
      <c r="T23" s="185">
        <f t="shared" ref="T23:AR23" si="22">RANK(S23,S$5:S$164,0)</f>
        <v>44</v>
      </c>
      <c r="U23" s="281">
        <v>113</v>
      </c>
      <c r="V23" s="138">
        <f t="shared" si="22"/>
        <v>77</v>
      </c>
      <c r="W23" s="252">
        <v>102</v>
      </c>
      <c r="X23" s="138">
        <f t="shared" si="22"/>
        <v>63</v>
      </c>
      <c r="Y23" s="252">
        <v>98</v>
      </c>
      <c r="Z23" s="138">
        <f t="shared" si="22"/>
        <v>83</v>
      </c>
      <c r="AA23" s="252">
        <v>90</v>
      </c>
      <c r="AB23" s="185">
        <f t="shared" si="22"/>
        <v>119</v>
      </c>
      <c r="AC23" s="131"/>
      <c r="AD23" s="185"/>
      <c r="AE23" s="308">
        <v>114.33</v>
      </c>
      <c r="AF23" s="185">
        <f t="shared" si="22"/>
        <v>30</v>
      </c>
      <c r="AG23" s="316"/>
      <c r="AH23" s="185"/>
      <c r="AI23" s="217">
        <v>85.6</v>
      </c>
      <c r="AJ23" s="138">
        <f t="shared" si="22"/>
        <v>112</v>
      </c>
      <c r="AK23" s="549" t="s">
        <v>785</v>
      </c>
      <c r="AL23" s="138">
        <f t="shared" si="22"/>
        <v>9</v>
      </c>
      <c r="AM23" s="131">
        <v>85</v>
      </c>
      <c r="AN23" s="138">
        <f t="shared" si="22"/>
        <v>56</v>
      </c>
      <c r="AO23" s="226">
        <v>96</v>
      </c>
      <c r="AP23" s="138">
        <f t="shared" si="22"/>
        <v>135</v>
      </c>
      <c r="AQ23" s="336">
        <v>100</v>
      </c>
      <c r="AR23" s="185">
        <f t="shared" si="22"/>
        <v>26</v>
      </c>
      <c r="AS23" s="242">
        <f t="shared" si="0"/>
        <v>99.940555555555548</v>
      </c>
      <c r="AT23" s="138">
        <f t="shared" si="5"/>
        <v>79</v>
      </c>
    </row>
    <row r="24" spans="1:46" x14ac:dyDescent="0.2">
      <c r="A24" s="65">
        <v>20</v>
      </c>
      <c r="B24" s="82" t="s">
        <v>62</v>
      </c>
      <c r="C24" s="461">
        <v>100</v>
      </c>
      <c r="D24" s="139">
        <f t="shared" si="1"/>
        <v>29</v>
      </c>
      <c r="E24" s="461">
        <v>103</v>
      </c>
      <c r="F24" s="139">
        <f t="shared" si="1"/>
        <v>78</v>
      </c>
      <c r="G24" s="132">
        <v>95</v>
      </c>
      <c r="H24" s="186">
        <f t="shared" si="1"/>
        <v>30</v>
      </c>
      <c r="I24" s="132">
        <v>95</v>
      </c>
      <c r="J24" s="186">
        <f t="shared" si="2"/>
        <v>67</v>
      </c>
      <c r="K24" s="352">
        <v>115</v>
      </c>
      <c r="L24" s="139">
        <f t="shared" si="2"/>
        <v>69</v>
      </c>
      <c r="M24" s="224">
        <v>115</v>
      </c>
      <c r="N24" s="139">
        <f t="shared" si="2"/>
        <v>41</v>
      </c>
      <c r="O24" s="243">
        <v>103</v>
      </c>
      <c r="P24" s="186">
        <f t="shared" si="3"/>
        <v>84</v>
      </c>
      <c r="Q24" s="132">
        <v>103</v>
      </c>
      <c r="R24" s="139">
        <f t="shared" si="3"/>
        <v>65</v>
      </c>
      <c r="S24" s="132">
        <v>105</v>
      </c>
      <c r="T24" s="186">
        <f t="shared" ref="T24:AR24" si="23">RANK(S24,S$5:S$164,0)</f>
        <v>83</v>
      </c>
      <c r="U24" s="282">
        <v>105</v>
      </c>
      <c r="V24" s="139">
        <f t="shared" si="23"/>
        <v>119</v>
      </c>
      <c r="W24" s="253">
        <v>100</v>
      </c>
      <c r="X24" s="139">
        <f t="shared" si="23"/>
        <v>76</v>
      </c>
      <c r="Y24" s="253">
        <v>100</v>
      </c>
      <c r="Z24" s="139">
        <f t="shared" si="23"/>
        <v>69</v>
      </c>
      <c r="AA24" s="253">
        <v>95</v>
      </c>
      <c r="AB24" s="186">
        <f t="shared" si="23"/>
        <v>84</v>
      </c>
      <c r="AC24" s="132"/>
      <c r="AD24" s="186"/>
      <c r="AE24" s="310">
        <v>111</v>
      </c>
      <c r="AF24" s="186">
        <f t="shared" si="23"/>
        <v>42</v>
      </c>
      <c r="AG24" s="317"/>
      <c r="AH24" s="186"/>
      <c r="AI24" s="218">
        <v>102.6</v>
      </c>
      <c r="AJ24" s="139">
        <f t="shared" si="23"/>
        <v>11</v>
      </c>
      <c r="AK24" s="550" t="s">
        <v>785</v>
      </c>
      <c r="AL24" s="139">
        <f t="shared" si="23"/>
        <v>9</v>
      </c>
      <c r="AM24" s="132">
        <v>90</v>
      </c>
      <c r="AN24" s="139">
        <f t="shared" si="23"/>
        <v>45</v>
      </c>
      <c r="AO24" s="227">
        <v>98</v>
      </c>
      <c r="AP24" s="139">
        <f t="shared" si="23"/>
        <v>124</v>
      </c>
      <c r="AQ24" s="435">
        <v>85</v>
      </c>
      <c r="AR24" s="186">
        <f t="shared" si="23"/>
        <v>132</v>
      </c>
      <c r="AS24" s="243">
        <f t="shared" si="0"/>
        <v>101.14444444444445</v>
      </c>
      <c r="AT24" s="139">
        <f t="shared" si="5"/>
        <v>68</v>
      </c>
    </row>
    <row r="25" spans="1:46" x14ac:dyDescent="0.2">
      <c r="A25" s="64">
        <v>21</v>
      </c>
      <c r="B25" s="12" t="s">
        <v>59</v>
      </c>
      <c r="C25" s="70">
        <v>95</v>
      </c>
      <c r="D25" s="137">
        <f t="shared" si="1"/>
        <v>81</v>
      </c>
      <c r="E25" s="70">
        <v>100</v>
      </c>
      <c r="F25" s="137">
        <f t="shared" si="1"/>
        <v>94</v>
      </c>
      <c r="G25" s="130">
        <v>100</v>
      </c>
      <c r="H25" s="184">
        <f t="shared" si="1"/>
        <v>7</v>
      </c>
      <c r="I25" s="130">
        <v>105</v>
      </c>
      <c r="J25" s="184">
        <f t="shared" si="2"/>
        <v>20</v>
      </c>
      <c r="K25" s="350">
        <v>110</v>
      </c>
      <c r="L25" s="137">
        <f t="shared" si="2"/>
        <v>93</v>
      </c>
      <c r="M25" s="222">
        <v>100</v>
      </c>
      <c r="N25" s="137">
        <f t="shared" si="2"/>
        <v>116</v>
      </c>
      <c r="O25" s="241">
        <v>103.5</v>
      </c>
      <c r="P25" s="184">
        <f t="shared" si="3"/>
        <v>81</v>
      </c>
      <c r="Q25" s="130">
        <v>90</v>
      </c>
      <c r="R25" s="137">
        <f t="shared" si="3"/>
        <v>138</v>
      </c>
      <c r="S25" s="130">
        <v>103</v>
      </c>
      <c r="T25" s="184">
        <f t="shared" ref="T25:AR25" si="24">RANK(S25,S$5:S$164,0)</f>
        <v>105</v>
      </c>
      <c r="U25" s="280">
        <v>108</v>
      </c>
      <c r="V25" s="137">
        <f t="shared" si="24"/>
        <v>115</v>
      </c>
      <c r="W25" s="258">
        <v>98</v>
      </c>
      <c r="X25" s="137">
        <f t="shared" si="24"/>
        <v>92</v>
      </c>
      <c r="Y25" s="251">
        <v>91</v>
      </c>
      <c r="Z25" s="137">
        <f t="shared" si="24"/>
        <v>125</v>
      </c>
      <c r="AA25" s="251">
        <v>80</v>
      </c>
      <c r="AB25" s="184">
        <f t="shared" si="24"/>
        <v>149</v>
      </c>
      <c r="AC25" s="130">
        <v>70</v>
      </c>
      <c r="AD25" s="184">
        <f t="shared" si="24"/>
        <v>135</v>
      </c>
      <c r="AE25" s="307">
        <v>97.67</v>
      </c>
      <c r="AF25" s="184">
        <f t="shared" si="24"/>
        <v>115</v>
      </c>
      <c r="AG25" s="315"/>
      <c r="AH25" s="184"/>
      <c r="AI25" s="216">
        <v>96.4</v>
      </c>
      <c r="AJ25" s="137">
        <f t="shared" si="24"/>
        <v>25</v>
      </c>
      <c r="AK25" s="548">
        <v>90</v>
      </c>
      <c r="AL25" s="137">
        <f t="shared" si="24"/>
        <v>22</v>
      </c>
      <c r="AM25" s="130">
        <v>85</v>
      </c>
      <c r="AN25" s="137">
        <f t="shared" si="24"/>
        <v>56</v>
      </c>
      <c r="AO25" s="225">
        <v>90</v>
      </c>
      <c r="AP25" s="137">
        <f t="shared" si="24"/>
        <v>153</v>
      </c>
      <c r="AQ25" s="331">
        <v>90</v>
      </c>
      <c r="AR25" s="184">
        <f t="shared" si="24"/>
        <v>100</v>
      </c>
      <c r="AS25" s="241">
        <f t="shared" si="0"/>
        <v>95.128500000000003</v>
      </c>
      <c r="AT25" s="137">
        <f t="shared" si="5"/>
        <v>127</v>
      </c>
    </row>
    <row r="26" spans="1:46" x14ac:dyDescent="0.2">
      <c r="A26" s="64">
        <v>22</v>
      </c>
      <c r="B26" s="12" t="s">
        <v>66</v>
      </c>
      <c r="C26" s="70">
        <v>105</v>
      </c>
      <c r="D26" s="138">
        <f t="shared" si="1"/>
        <v>22</v>
      </c>
      <c r="E26" s="70">
        <v>103</v>
      </c>
      <c r="F26" s="138">
        <f t="shared" si="1"/>
        <v>78</v>
      </c>
      <c r="G26" s="131">
        <v>100</v>
      </c>
      <c r="H26" s="185">
        <f t="shared" si="1"/>
        <v>7</v>
      </c>
      <c r="I26" s="131">
        <v>90</v>
      </c>
      <c r="J26" s="185">
        <f t="shared" si="2"/>
        <v>100</v>
      </c>
      <c r="K26" s="351">
        <v>120</v>
      </c>
      <c r="L26" s="138">
        <f t="shared" si="2"/>
        <v>40</v>
      </c>
      <c r="M26" s="223">
        <v>110</v>
      </c>
      <c r="N26" s="138">
        <f t="shared" si="2"/>
        <v>63</v>
      </c>
      <c r="O26" s="242">
        <v>62.5</v>
      </c>
      <c r="P26" s="185">
        <f t="shared" si="3"/>
        <v>160</v>
      </c>
      <c r="Q26" s="131">
        <v>108</v>
      </c>
      <c r="R26" s="138">
        <f t="shared" si="3"/>
        <v>30</v>
      </c>
      <c r="S26" s="131">
        <v>116</v>
      </c>
      <c r="T26" s="185">
        <f t="shared" ref="T26:AR26" si="25">RANK(S26,S$5:S$164,0)</f>
        <v>13</v>
      </c>
      <c r="U26" s="281">
        <v>125</v>
      </c>
      <c r="V26" s="138">
        <f t="shared" si="25"/>
        <v>13</v>
      </c>
      <c r="W26" s="252">
        <v>110</v>
      </c>
      <c r="X26" s="138">
        <f t="shared" si="25"/>
        <v>18</v>
      </c>
      <c r="Y26" s="252">
        <v>106</v>
      </c>
      <c r="Z26" s="138">
        <f t="shared" si="25"/>
        <v>29</v>
      </c>
      <c r="AA26" s="252">
        <v>98</v>
      </c>
      <c r="AB26" s="185">
        <f t="shared" si="25"/>
        <v>71</v>
      </c>
      <c r="AC26" s="131">
        <v>80</v>
      </c>
      <c r="AD26" s="185">
        <f t="shared" si="25"/>
        <v>109</v>
      </c>
      <c r="AE26" s="308">
        <v>110</v>
      </c>
      <c r="AF26" s="185">
        <f t="shared" si="25"/>
        <v>47</v>
      </c>
      <c r="AG26" s="316"/>
      <c r="AH26" s="185"/>
      <c r="AI26" s="217">
        <v>91.8</v>
      </c>
      <c r="AJ26" s="138">
        <f t="shared" si="25"/>
        <v>53</v>
      </c>
      <c r="AK26" s="549" t="s">
        <v>787</v>
      </c>
      <c r="AL26" s="138">
        <f t="shared" si="25"/>
        <v>14</v>
      </c>
      <c r="AM26" s="131">
        <v>95</v>
      </c>
      <c r="AN26" s="138">
        <f t="shared" si="25"/>
        <v>18</v>
      </c>
      <c r="AO26" s="226">
        <v>97</v>
      </c>
      <c r="AP26" s="138">
        <f t="shared" si="25"/>
        <v>130</v>
      </c>
      <c r="AQ26" s="333">
        <v>110</v>
      </c>
      <c r="AR26" s="185">
        <f t="shared" si="25"/>
        <v>3</v>
      </c>
      <c r="AS26" s="242">
        <f t="shared" si="0"/>
        <v>101.96315789473684</v>
      </c>
      <c r="AT26" s="138">
        <f t="shared" si="5"/>
        <v>59</v>
      </c>
    </row>
    <row r="27" spans="1:46" x14ac:dyDescent="0.2">
      <c r="A27" s="64">
        <v>23</v>
      </c>
      <c r="B27" s="12" t="s">
        <v>69</v>
      </c>
      <c r="C27" s="70">
        <v>100</v>
      </c>
      <c r="D27" s="138">
        <f t="shared" si="1"/>
        <v>29</v>
      </c>
      <c r="E27" s="70">
        <v>105</v>
      </c>
      <c r="F27" s="138">
        <f t="shared" si="1"/>
        <v>58</v>
      </c>
      <c r="G27" s="131">
        <v>95</v>
      </c>
      <c r="H27" s="185">
        <f t="shared" si="1"/>
        <v>30</v>
      </c>
      <c r="I27" s="131">
        <v>100</v>
      </c>
      <c r="J27" s="185">
        <f t="shared" si="2"/>
        <v>38</v>
      </c>
      <c r="K27" s="351">
        <v>120</v>
      </c>
      <c r="L27" s="138">
        <f t="shared" si="2"/>
        <v>40</v>
      </c>
      <c r="M27" s="223">
        <v>15</v>
      </c>
      <c r="N27" s="138">
        <f t="shared" si="2"/>
        <v>160</v>
      </c>
      <c r="O27" s="242">
        <v>101</v>
      </c>
      <c r="P27" s="185">
        <f t="shared" si="3"/>
        <v>95</v>
      </c>
      <c r="Q27" s="131">
        <v>103</v>
      </c>
      <c r="R27" s="138">
        <f t="shared" si="3"/>
        <v>65</v>
      </c>
      <c r="S27" s="131">
        <v>114</v>
      </c>
      <c r="T27" s="185">
        <f t="shared" ref="T27:AR27" si="26">RANK(S27,S$5:S$164,0)</f>
        <v>29</v>
      </c>
      <c r="U27" s="281">
        <v>120</v>
      </c>
      <c r="V27" s="138">
        <f t="shared" si="26"/>
        <v>28</v>
      </c>
      <c r="W27" s="252">
        <v>103</v>
      </c>
      <c r="X27" s="138">
        <f t="shared" si="26"/>
        <v>49</v>
      </c>
      <c r="Y27" s="252">
        <v>105</v>
      </c>
      <c r="Z27" s="138">
        <f t="shared" si="26"/>
        <v>31</v>
      </c>
      <c r="AA27" s="252">
        <v>100</v>
      </c>
      <c r="AB27" s="185">
        <f t="shared" si="26"/>
        <v>45</v>
      </c>
      <c r="AC27" s="131">
        <v>85</v>
      </c>
      <c r="AD27" s="185">
        <f t="shared" si="26"/>
        <v>86</v>
      </c>
      <c r="AE27" s="308">
        <v>98.67</v>
      </c>
      <c r="AF27" s="185">
        <f t="shared" si="26"/>
        <v>104</v>
      </c>
      <c r="AG27" s="316">
        <v>88</v>
      </c>
      <c r="AH27" s="185">
        <f t="shared" si="26"/>
        <v>65</v>
      </c>
      <c r="AI27" s="217">
        <v>91.8</v>
      </c>
      <c r="AJ27" s="138">
        <f t="shared" si="26"/>
        <v>53</v>
      </c>
      <c r="AK27" s="549" t="s">
        <v>784</v>
      </c>
      <c r="AL27" s="138">
        <f t="shared" si="26"/>
        <v>17</v>
      </c>
      <c r="AM27" s="131">
        <v>70</v>
      </c>
      <c r="AN27" s="138">
        <f t="shared" si="26"/>
        <v>124</v>
      </c>
      <c r="AO27" s="226">
        <v>100</v>
      </c>
      <c r="AP27" s="138">
        <f t="shared" si="26"/>
        <v>108</v>
      </c>
      <c r="AQ27" s="335">
        <v>100</v>
      </c>
      <c r="AR27" s="185">
        <f t="shared" si="26"/>
        <v>26</v>
      </c>
      <c r="AS27" s="242">
        <f t="shared" si="0"/>
        <v>96.13</v>
      </c>
      <c r="AT27" s="138">
        <f t="shared" si="5"/>
        <v>119</v>
      </c>
    </row>
    <row r="28" spans="1:46" x14ac:dyDescent="0.2">
      <c r="A28" s="64">
        <v>24</v>
      </c>
      <c r="B28" s="12" t="s">
        <v>71</v>
      </c>
      <c r="C28" s="70">
        <v>100</v>
      </c>
      <c r="D28" s="138">
        <f t="shared" si="1"/>
        <v>29</v>
      </c>
      <c r="E28" s="70">
        <v>104</v>
      </c>
      <c r="F28" s="138">
        <f t="shared" si="1"/>
        <v>67</v>
      </c>
      <c r="G28" s="131">
        <v>95</v>
      </c>
      <c r="H28" s="185">
        <f t="shared" si="1"/>
        <v>30</v>
      </c>
      <c r="I28" s="131">
        <v>115</v>
      </c>
      <c r="J28" s="185">
        <f t="shared" si="2"/>
        <v>1</v>
      </c>
      <c r="K28" s="351">
        <v>110</v>
      </c>
      <c r="L28" s="138">
        <f t="shared" si="2"/>
        <v>93</v>
      </c>
      <c r="M28" s="223">
        <v>105</v>
      </c>
      <c r="N28" s="138">
        <f t="shared" si="2"/>
        <v>90</v>
      </c>
      <c r="O28" s="242">
        <v>98</v>
      </c>
      <c r="P28" s="185">
        <f t="shared" si="3"/>
        <v>120</v>
      </c>
      <c r="Q28" s="131">
        <v>108</v>
      </c>
      <c r="R28" s="138">
        <f t="shared" si="3"/>
        <v>30</v>
      </c>
      <c r="S28" s="131">
        <v>109</v>
      </c>
      <c r="T28" s="185">
        <f t="shared" ref="T28:AR28" si="27">RANK(S28,S$5:S$164,0)</f>
        <v>68</v>
      </c>
      <c r="U28" s="281">
        <v>105</v>
      </c>
      <c r="V28" s="138">
        <f t="shared" si="27"/>
        <v>119</v>
      </c>
      <c r="W28" s="252">
        <v>103</v>
      </c>
      <c r="X28" s="138">
        <f t="shared" si="27"/>
        <v>49</v>
      </c>
      <c r="Y28" s="252">
        <v>108</v>
      </c>
      <c r="Z28" s="138">
        <f t="shared" si="27"/>
        <v>18</v>
      </c>
      <c r="AA28" s="252">
        <v>100</v>
      </c>
      <c r="AB28" s="185">
        <f t="shared" si="27"/>
        <v>45</v>
      </c>
      <c r="AC28" s="131">
        <v>85</v>
      </c>
      <c r="AD28" s="185">
        <f t="shared" si="27"/>
        <v>86</v>
      </c>
      <c r="AE28" s="308">
        <v>112.33</v>
      </c>
      <c r="AF28" s="185">
        <f t="shared" si="27"/>
        <v>39</v>
      </c>
      <c r="AG28" s="316">
        <v>105</v>
      </c>
      <c r="AH28" s="185">
        <f t="shared" si="27"/>
        <v>10</v>
      </c>
      <c r="AI28" s="217">
        <v>90.2</v>
      </c>
      <c r="AJ28" s="138">
        <f t="shared" si="27"/>
        <v>65</v>
      </c>
      <c r="AK28" s="549" t="s">
        <v>787</v>
      </c>
      <c r="AL28" s="138">
        <f t="shared" si="27"/>
        <v>14</v>
      </c>
      <c r="AM28" s="131">
        <v>65</v>
      </c>
      <c r="AN28" s="138">
        <f t="shared" si="27"/>
        <v>129</v>
      </c>
      <c r="AO28" s="226">
        <v>104</v>
      </c>
      <c r="AP28" s="138">
        <f t="shared" si="27"/>
        <v>85</v>
      </c>
      <c r="AQ28" s="335">
        <v>95</v>
      </c>
      <c r="AR28" s="185">
        <f t="shared" si="27"/>
        <v>64</v>
      </c>
      <c r="AS28" s="242">
        <f t="shared" si="0"/>
        <v>100.60684210526315</v>
      </c>
      <c r="AT28" s="138">
        <f t="shared" si="5"/>
        <v>74</v>
      </c>
    </row>
    <row r="29" spans="1:46" x14ac:dyDescent="0.2">
      <c r="A29" s="64">
        <v>25</v>
      </c>
      <c r="B29" s="12" t="s">
        <v>74</v>
      </c>
      <c r="C29" s="70">
        <v>110</v>
      </c>
      <c r="D29" s="138">
        <f t="shared" si="1"/>
        <v>10</v>
      </c>
      <c r="E29" s="70">
        <v>105</v>
      </c>
      <c r="F29" s="138">
        <f t="shared" si="1"/>
        <v>58</v>
      </c>
      <c r="G29" s="131">
        <v>90</v>
      </c>
      <c r="H29" s="185">
        <f t="shared" si="1"/>
        <v>58</v>
      </c>
      <c r="I29" s="131">
        <v>98</v>
      </c>
      <c r="J29" s="185">
        <f t="shared" si="2"/>
        <v>53</v>
      </c>
      <c r="K29" s="351">
        <v>110</v>
      </c>
      <c r="L29" s="138">
        <f t="shared" si="2"/>
        <v>93</v>
      </c>
      <c r="M29" s="223">
        <v>110</v>
      </c>
      <c r="N29" s="138">
        <f t="shared" si="2"/>
        <v>63</v>
      </c>
      <c r="O29" s="242">
        <v>111.5</v>
      </c>
      <c r="P29" s="185">
        <f t="shared" si="3"/>
        <v>40</v>
      </c>
      <c r="Q29" s="131">
        <v>105</v>
      </c>
      <c r="R29" s="138">
        <f t="shared" si="3"/>
        <v>53</v>
      </c>
      <c r="S29" s="131">
        <v>114</v>
      </c>
      <c r="T29" s="185">
        <f t="shared" ref="T29:AR29" si="28">RANK(S29,S$5:S$164,0)</f>
        <v>29</v>
      </c>
      <c r="U29" s="281">
        <v>120</v>
      </c>
      <c r="V29" s="138">
        <f t="shared" si="28"/>
        <v>28</v>
      </c>
      <c r="W29" s="252">
        <v>115</v>
      </c>
      <c r="X29" s="138">
        <f t="shared" si="28"/>
        <v>6</v>
      </c>
      <c r="Y29" s="252">
        <v>107</v>
      </c>
      <c r="Z29" s="138">
        <f t="shared" si="28"/>
        <v>25</v>
      </c>
      <c r="AA29" s="252">
        <v>102</v>
      </c>
      <c r="AB29" s="185">
        <f t="shared" si="28"/>
        <v>38</v>
      </c>
      <c r="AC29" s="131">
        <v>90</v>
      </c>
      <c r="AD29" s="185">
        <f t="shared" si="28"/>
        <v>45</v>
      </c>
      <c r="AE29" s="308">
        <v>119</v>
      </c>
      <c r="AF29" s="185">
        <f t="shared" si="28"/>
        <v>14</v>
      </c>
      <c r="AG29" s="316"/>
      <c r="AH29" s="185"/>
      <c r="AI29" s="217">
        <v>81.599999999999994</v>
      </c>
      <c r="AJ29" s="138">
        <f t="shared" si="28"/>
        <v>136</v>
      </c>
      <c r="AK29" s="549" t="s">
        <v>782</v>
      </c>
      <c r="AL29" s="138">
        <f t="shared" si="28"/>
        <v>7</v>
      </c>
      <c r="AM29" s="131">
        <v>105</v>
      </c>
      <c r="AN29" s="138">
        <f t="shared" si="28"/>
        <v>1</v>
      </c>
      <c r="AO29" s="226">
        <v>113</v>
      </c>
      <c r="AP29" s="138">
        <f t="shared" si="28"/>
        <v>35</v>
      </c>
      <c r="AQ29" s="335">
        <v>120</v>
      </c>
      <c r="AR29" s="185">
        <f t="shared" si="28"/>
        <v>1</v>
      </c>
      <c r="AS29" s="242">
        <f t="shared" si="0"/>
        <v>106.63684210526316</v>
      </c>
      <c r="AT29" s="138">
        <f t="shared" si="5"/>
        <v>20</v>
      </c>
    </row>
    <row r="30" spans="1:46" x14ac:dyDescent="0.2">
      <c r="A30" s="64">
        <v>26</v>
      </c>
      <c r="B30" s="12" t="s">
        <v>76</v>
      </c>
      <c r="C30" s="70">
        <v>95</v>
      </c>
      <c r="D30" s="138">
        <f t="shared" si="1"/>
        <v>81</v>
      </c>
      <c r="E30" s="70">
        <v>107</v>
      </c>
      <c r="F30" s="138">
        <f t="shared" si="1"/>
        <v>50</v>
      </c>
      <c r="G30" s="131">
        <v>80</v>
      </c>
      <c r="H30" s="185">
        <f t="shared" si="1"/>
        <v>113</v>
      </c>
      <c r="I30" s="131">
        <v>90</v>
      </c>
      <c r="J30" s="185">
        <f t="shared" si="2"/>
        <v>100</v>
      </c>
      <c r="K30" s="351">
        <v>115</v>
      </c>
      <c r="L30" s="138">
        <f t="shared" si="2"/>
        <v>69</v>
      </c>
      <c r="M30" s="223">
        <v>115</v>
      </c>
      <c r="N30" s="138">
        <f t="shared" si="2"/>
        <v>41</v>
      </c>
      <c r="O30" s="242">
        <v>95.5</v>
      </c>
      <c r="P30" s="185">
        <f t="shared" si="3"/>
        <v>131</v>
      </c>
      <c r="Q30" s="131">
        <v>100</v>
      </c>
      <c r="R30" s="138">
        <f t="shared" si="3"/>
        <v>80</v>
      </c>
      <c r="S30" s="131">
        <v>105</v>
      </c>
      <c r="T30" s="185">
        <f t="shared" ref="T30:AR30" si="29">RANK(S30,S$5:S$164,0)</f>
        <v>83</v>
      </c>
      <c r="U30" s="281">
        <v>115</v>
      </c>
      <c r="V30" s="138">
        <f t="shared" si="29"/>
        <v>52</v>
      </c>
      <c r="W30" s="252">
        <v>104</v>
      </c>
      <c r="X30" s="138">
        <f t="shared" si="29"/>
        <v>46</v>
      </c>
      <c r="Y30" s="252">
        <v>102</v>
      </c>
      <c r="Z30" s="138">
        <f t="shared" si="29"/>
        <v>52</v>
      </c>
      <c r="AA30" s="252">
        <v>90</v>
      </c>
      <c r="AB30" s="185">
        <f t="shared" si="29"/>
        <v>119</v>
      </c>
      <c r="AC30" s="131">
        <v>70</v>
      </c>
      <c r="AD30" s="185">
        <f t="shared" si="29"/>
        <v>135</v>
      </c>
      <c r="AE30" s="309">
        <v>94.67</v>
      </c>
      <c r="AF30" s="185">
        <f t="shared" si="29"/>
        <v>139</v>
      </c>
      <c r="AG30" s="316">
        <v>100</v>
      </c>
      <c r="AH30" s="185">
        <f t="shared" si="29"/>
        <v>24</v>
      </c>
      <c r="AI30" s="217">
        <v>89.2</v>
      </c>
      <c r="AJ30" s="138">
        <f t="shared" si="29"/>
        <v>81</v>
      </c>
      <c r="AK30" s="549" t="s">
        <v>788</v>
      </c>
      <c r="AL30" s="138">
        <f t="shared" si="29"/>
        <v>19</v>
      </c>
      <c r="AM30" s="131">
        <v>90</v>
      </c>
      <c r="AN30" s="138">
        <f t="shared" si="29"/>
        <v>45</v>
      </c>
      <c r="AO30" s="226">
        <v>106</v>
      </c>
      <c r="AP30" s="138">
        <f t="shared" si="29"/>
        <v>72</v>
      </c>
      <c r="AQ30" s="335">
        <v>100</v>
      </c>
      <c r="AR30" s="185">
        <f t="shared" si="29"/>
        <v>26</v>
      </c>
      <c r="AS30" s="242">
        <f t="shared" si="0"/>
        <v>98.072105263157894</v>
      </c>
      <c r="AT30" s="138">
        <f t="shared" si="5"/>
        <v>99</v>
      </c>
    </row>
    <row r="31" spans="1:46" x14ac:dyDescent="0.2">
      <c r="A31" s="64">
        <v>27</v>
      </c>
      <c r="B31" s="5" t="s">
        <v>59</v>
      </c>
      <c r="C31" s="462">
        <v>95</v>
      </c>
      <c r="D31" s="138">
        <f t="shared" si="1"/>
        <v>81</v>
      </c>
      <c r="E31" s="462">
        <v>100</v>
      </c>
      <c r="F31" s="138">
        <f t="shared" si="1"/>
        <v>94</v>
      </c>
      <c r="G31" s="131">
        <v>80</v>
      </c>
      <c r="H31" s="185">
        <f t="shared" si="1"/>
        <v>113</v>
      </c>
      <c r="I31" s="131">
        <v>90</v>
      </c>
      <c r="J31" s="185">
        <f t="shared" si="2"/>
        <v>100</v>
      </c>
      <c r="K31" s="351">
        <v>110</v>
      </c>
      <c r="L31" s="138">
        <f t="shared" si="2"/>
        <v>93</v>
      </c>
      <c r="M31" s="223">
        <v>115</v>
      </c>
      <c r="N31" s="138">
        <f t="shared" si="2"/>
        <v>41</v>
      </c>
      <c r="O31" s="242">
        <v>97.5</v>
      </c>
      <c r="P31" s="185">
        <f t="shared" si="3"/>
        <v>126</v>
      </c>
      <c r="Q31" s="131">
        <v>110</v>
      </c>
      <c r="R31" s="138">
        <f t="shared" si="3"/>
        <v>18</v>
      </c>
      <c r="S31" s="131">
        <v>103</v>
      </c>
      <c r="T31" s="185">
        <f t="shared" ref="T31:AR31" si="30">RANK(S31,S$5:S$164,0)</f>
        <v>105</v>
      </c>
      <c r="U31" s="281">
        <v>108</v>
      </c>
      <c r="V31" s="138">
        <f t="shared" si="30"/>
        <v>115</v>
      </c>
      <c r="W31" s="252">
        <v>102</v>
      </c>
      <c r="X31" s="138">
        <f t="shared" si="30"/>
        <v>63</v>
      </c>
      <c r="Y31" s="252">
        <v>86</v>
      </c>
      <c r="Z31" s="138">
        <f t="shared" si="30"/>
        <v>140</v>
      </c>
      <c r="AA31" s="252">
        <v>90</v>
      </c>
      <c r="AB31" s="185">
        <f t="shared" si="30"/>
        <v>119</v>
      </c>
      <c r="AC31" s="131"/>
      <c r="AD31" s="185"/>
      <c r="AE31" s="308">
        <v>89.67</v>
      </c>
      <c r="AF31" s="185">
        <f t="shared" si="30"/>
        <v>151</v>
      </c>
      <c r="AG31" s="316">
        <v>89</v>
      </c>
      <c r="AH31" s="185">
        <f t="shared" si="30"/>
        <v>64</v>
      </c>
      <c r="AI31" s="217">
        <v>89</v>
      </c>
      <c r="AJ31" s="138">
        <f t="shared" si="30"/>
        <v>82</v>
      </c>
      <c r="AK31" s="549">
        <v>92</v>
      </c>
      <c r="AL31" s="138">
        <f t="shared" si="30"/>
        <v>21</v>
      </c>
      <c r="AM31" s="131">
        <v>85</v>
      </c>
      <c r="AN31" s="138">
        <f t="shared" si="30"/>
        <v>56</v>
      </c>
      <c r="AO31" s="226">
        <v>107</v>
      </c>
      <c r="AP31" s="138">
        <f t="shared" si="30"/>
        <v>64</v>
      </c>
      <c r="AQ31" s="335">
        <v>95</v>
      </c>
      <c r="AR31" s="185">
        <f t="shared" si="30"/>
        <v>64</v>
      </c>
      <c r="AS31" s="242">
        <f t="shared" si="0"/>
        <v>97.061578947368432</v>
      </c>
      <c r="AT31" s="138">
        <f t="shared" si="5"/>
        <v>109</v>
      </c>
    </row>
    <row r="32" spans="1:46" x14ac:dyDescent="0.2">
      <c r="A32" s="64">
        <v>28</v>
      </c>
      <c r="B32" s="5" t="s">
        <v>59</v>
      </c>
      <c r="C32" s="462">
        <v>95</v>
      </c>
      <c r="D32" s="138">
        <f t="shared" si="1"/>
        <v>81</v>
      </c>
      <c r="E32" s="462">
        <v>100</v>
      </c>
      <c r="F32" s="138">
        <f t="shared" si="1"/>
        <v>94</v>
      </c>
      <c r="G32" s="131">
        <v>75</v>
      </c>
      <c r="H32" s="185">
        <f t="shared" si="1"/>
        <v>143</v>
      </c>
      <c r="I32" s="131">
        <v>107</v>
      </c>
      <c r="J32" s="185">
        <f t="shared" si="2"/>
        <v>12</v>
      </c>
      <c r="K32" s="351">
        <v>110</v>
      </c>
      <c r="L32" s="138">
        <f t="shared" si="2"/>
        <v>93</v>
      </c>
      <c r="M32" s="223">
        <v>100</v>
      </c>
      <c r="N32" s="138">
        <f t="shared" si="2"/>
        <v>116</v>
      </c>
      <c r="O32" s="242">
        <v>94</v>
      </c>
      <c r="P32" s="185">
        <f t="shared" si="3"/>
        <v>135</v>
      </c>
      <c r="Q32" s="131">
        <v>98</v>
      </c>
      <c r="R32" s="138">
        <f t="shared" si="3"/>
        <v>90</v>
      </c>
      <c r="S32" s="131">
        <v>100</v>
      </c>
      <c r="T32" s="185">
        <f t="shared" ref="T32:AR32" si="31">RANK(S32,S$5:S$164,0)</f>
        <v>120</v>
      </c>
      <c r="U32" s="281">
        <v>100</v>
      </c>
      <c r="V32" s="138">
        <f t="shared" si="31"/>
        <v>138</v>
      </c>
      <c r="W32" s="252">
        <v>100</v>
      </c>
      <c r="X32" s="138">
        <f t="shared" si="31"/>
        <v>76</v>
      </c>
      <c r="Y32" s="252">
        <v>82</v>
      </c>
      <c r="Z32" s="138">
        <f t="shared" si="31"/>
        <v>148</v>
      </c>
      <c r="AA32" s="252">
        <v>94</v>
      </c>
      <c r="AB32" s="185">
        <f t="shared" si="31"/>
        <v>105</v>
      </c>
      <c r="AC32" s="131">
        <v>80</v>
      </c>
      <c r="AD32" s="185">
        <f t="shared" si="31"/>
        <v>109</v>
      </c>
      <c r="AE32" s="308">
        <v>89.67</v>
      </c>
      <c r="AF32" s="185">
        <f t="shared" si="31"/>
        <v>151</v>
      </c>
      <c r="AG32" s="316">
        <v>88</v>
      </c>
      <c r="AH32" s="185">
        <f t="shared" si="31"/>
        <v>65</v>
      </c>
      <c r="AI32" s="217">
        <v>88.6</v>
      </c>
      <c r="AJ32" s="138">
        <f t="shared" si="31"/>
        <v>85</v>
      </c>
      <c r="AK32" s="549" t="s">
        <v>784</v>
      </c>
      <c r="AL32" s="138">
        <f t="shared" si="31"/>
        <v>17</v>
      </c>
      <c r="AM32" s="131">
        <v>75</v>
      </c>
      <c r="AN32" s="138">
        <f t="shared" si="31"/>
        <v>111</v>
      </c>
      <c r="AO32" s="226">
        <v>94</v>
      </c>
      <c r="AP32" s="138">
        <f t="shared" si="31"/>
        <v>142</v>
      </c>
      <c r="AQ32" s="336">
        <v>85</v>
      </c>
      <c r="AR32" s="185">
        <f t="shared" si="31"/>
        <v>132</v>
      </c>
      <c r="AS32" s="242">
        <f t="shared" si="0"/>
        <v>93.014210526315793</v>
      </c>
      <c r="AT32" s="138">
        <f t="shared" si="5"/>
        <v>140</v>
      </c>
    </row>
    <row r="33" spans="1:46" x14ac:dyDescent="0.2">
      <c r="A33" s="64">
        <v>29</v>
      </c>
      <c r="B33" s="12" t="s">
        <v>38</v>
      </c>
      <c r="C33" s="70">
        <v>100</v>
      </c>
      <c r="D33" s="138">
        <f t="shared" si="1"/>
        <v>29</v>
      </c>
      <c r="E33" s="70">
        <v>109</v>
      </c>
      <c r="F33" s="138">
        <f t="shared" si="1"/>
        <v>42</v>
      </c>
      <c r="G33" s="131">
        <v>80</v>
      </c>
      <c r="H33" s="185">
        <f t="shared" si="1"/>
        <v>113</v>
      </c>
      <c r="I33" s="131">
        <v>99</v>
      </c>
      <c r="J33" s="185">
        <f t="shared" si="2"/>
        <v>50</v>
      </c>
      <c r="K33" s="351">
        <v>120</v>
      </c>
      <c r="L33" s="138">
        <f t="shared" si="2"/>
        <v>40</v>
      </c>
      <c r="M33" s="223">
        <v>120</v>
      </c>
      <c r="N33" s="138">
        <f t="shared" si="2"/>
        <v>19</v>
      </c>
      <c r="O33" s="242">
        <v>105.5</v>
      </c>
      <c r="P33" s="185">
        <f t="shared" si="3"/>
        <v>73</v>
      </c>
      <c r="Q33" s="131">
        <v>110</v>
      </c>
      <c r="R33" s="138">
        <f t="shared" si="3"/>
        <v>18</v>
      </c>
      <c r="S33" s="131">
        <v>105</v>
      </c>
      <c r="T33" s="185">
        <f t="shared" ref="T33:AR33" si="32">RANK(S33,S$5:S$164,0)</f>
        <v>83</v>
      </c>
      <c r="U33" s="281">
        <v>115</v>
      </c>
      <c r="V33" s="138">
        <f t="shared" si="32"/>
        <v>52</v>
      </c>
      <c r="W33" s="252">
        <v>102</v>
      </c>
      <c r="X33" s="138">
        <f t="shared" si="32"/>
        <v>63</v>
      </c>
      <c r="Y33" s="252">
        <v>87</v>
      </c>
      <c r="Z33" s="138">
        <f t="shared" si="32"/>
        <v>137</v>
      </c>
      <c r="AA33" s="252">
        <v>107</v>
      </c>
      <c r="AB33" s="185">
        <f t="shared" si="32"/>
        <v>15</v>
      </c>
      <c r="AC33" s="131">
        <v>90</v>
      </c>
      <c r="AD33" s="185">
        <f t="shared" si="32"/>
        <v>45</v>
      </c>
      <c r="AE33" s="308">
        <v>107.67</v>
      </c>
      <c r="AF33" s="185">
        <f t="shared" si="32"/>
        <v>56</v>
      </c>
      <c r="AG33" s="316"/>
      <c r="AH33" s="185"/>
      <c r="AI33" s="217">
        <v>101.8</v>
      </c>
      <c r="AJ33" s="138">
        <f t="shared" si="32"/>
        <v>15</v>
      </c>
      <c r="AK33" s="549" t="s">
        <v>787</v>
      </c>
      <c r="AL33" s="138">
        <f t="shared" si="32"/>
        <v>14</v>
      </c>
      <c r="AM33" s="131">
        <v>93</v>
      </c>
      <c r="AN33" s="138">
        <f t="shared" si="32"/>
        <v>43</v>
      </c>
      <c r="AO33" s="226">
        <v>111</v>
      </c>
      <c r="AP33" s="138">
        <f t="shared" si="32"/>
        <v>44</v>
      </c>
      <c r="AQ33" s="336">
        <v>105</v>
      </c>
      <c r="AR33" s="185">
        <f t="shared" si="32"/>
        <v>9</v>
      </c>
      <c r="AS33" s="242">
        <f t="shared" si="0"/>
        <v>103.57736842105264</v>
      </c>
      <c r="AT33" s="138">
        <f t="shared" si="5"/>
        <v>41</v>
      </c>
    </row>
    <row r="34" spans="1:46" x14ac:dyDescent="0.2">
      <c r="A34" s="64">
        <v>30</v>
      </c>
      <c r="B34" s="12" t="s">
        <v>66</v>
      </c>
      <c r="C34" s="70">
        <v>110</v>
      </c>
      <c r="D34" s="139">
        <f t="shared" si="1"/>
        <v>10</v>
      </c>
      <c r="E34" s="70">
        <v>108</v>
      </c>
      <c r="F34" s="139">
        <f t="shared" si="1"/>
        <v>44</v>
      </c>
      <c r="G34" s="132">
        <v>85</v>
      </c>
      <c r="H34" s="186">
        <f t="shared" si="1"/>
        <v>91</v>
      </c>
      <c r="I34" s="132">
        <v>102</v>
      </c>
      <c r="J34" s="186">
        <f t="shared" si="2"/>
        <v>31</v>
      </c>
      <c r="K34" s="352">
        <v>115</v>
      </c>
      <c r="L34" s="139">
        <f t="shared" si="2"/>
        <v>69</v>
      </c>
      <c r="M34" s="224">
        <v>120</v>
      </c>
      <c r="N34" s="139">
        <f t="shared" si="2"/>
        <v>19</v>
      </c>
      <c r="O34" s="243">
        <v>107.5</v>
      </c>
      <c r="P34" s="186">
        <f t="shared" si="3"/>
        <v>60</v>
      </c>
      <c r="Q34" s="132">
        <v>108</v>
      </c>
      <c r="R34" s="139">
        <f t="shared" si="3"/>
        <v>30</v>
      </c>
      <c r="S34" s="132">
        <v>90</v>
      </c>
      <c r="T34" s="186">
        <f t="shared" ref="T34:AR34" si="33">RANK(S34,S$5:S$164,0)</f>
        <v>150</v>
      </c>
      <c r="U34" s="282">
        <v>115</v>
      </c>
      <c r="V34" s="139">
        <f t="shared" si="33"/>
        <v>52</v>
      </c>
      <c r="W34" s="253">
        <v>103</v>
      </c>
      <c r="X34" s="139">
        <f t="shared" si="33"/>
        <v>49</v>
      </c>
      <c r="Y34" s="253">
        <v>101</v>
      </c>
      <c r="Z34" s="139">
        <f t="shared" si="33"/>
        <v>58</v>
      </c>
      <c r="AA34" s="253">
        <v>100</v>
      </c>
      <c r="AB34" s="186">
        <f t="shared" si="33"/>
        <v>45</v>
      </c>
      <c r="AC34" s="132">
        <v>90</v>
      </c>
      <c r="AD34" s="186">
        <f t="shared" si="33"/>
        <v>45</v>
      </c>
      <c r="AE34" s="310">
        <v>101.67</v>
      </c>
      <c r="AF34" s="186">
        <f t="shared" si="33"/>
        <v>90</v>
      </c>
      <c r="AG34" s="317">
        <v>76</v>
      </c>
      <c r="AH34" s="186">
        <f t="shared" si="33"/>
        <v>81</v>
      </c>
      <c r="AI34" s="218">
        <v>88.6</v>
      </c>
      <c r="AJ34" s="139">
        <f t="shared" si="33"/>
        <v>85</v>
      </c>
      <c r="AK34" s="550">
        <v>118</v>
      </c>
      <c r="AL34" s="139">
        <f t="shared" si="33"/>
        <v>6</v>
      </c>
      <c r="AM34" s="132">
        <v>95</v>
      </c>
      <c r="AN34" s="139">
        <f t="shared" si="33"/>
        <v>18</v>
      </c>
      <c r="AO34" s="227">
        <v>109</v>
      </c>
      <c r="AP34" s="139">
        <f t="shared" si="33"/>
        <v>59</v>
      </c>
      <c r="AQ34" s="435">
        <v>95</v>
      </c>
      <c r="AR34" s="186">
        <f t="shared" si="33"/>
        <v>64</v>
      </c>
      <c r="AS34" s="243">
        <f t="shared" si="0"/>
        <v>103.0885</v>
      </c>
      <c r="AT34" s="139">
        <f t="shared" si="5"/>
        <v>48</v>
      </c>
    </row>
    <row r="35" spans="1:46" x14ac:dyDescent="0.2">
      <c r="A35" s="74">
        <v>31</v>
      </c>
      <c r="B35" s="75" t="s">
        <v>84</v>
      </c>
      <c r="C35" s="460">
        <v>120</v>
      </c>
      <c r="D35" s="137">
        <f t="shared" si="1"/>
        <v>2</v>
      </c>
      <c r="E35" s="460">
        <v>115</v>
      </c>
      <c r="F35" s="137">
        <f t="shared" si="1"/>
        <v>24</v>
      </c>
      <c r="G35" s="130">
        <v>85</v>
      </c>
      <c r="H35" s="184">
        <f t="shared" si="1"/>
        <v>91</v>
      </c>
      <c r="I35" s="130">
        <v>113</v>
      </c>
      <c r="J35" s="184">
        <f t="shared" si="2"/>
        <v>5</v>
      </c>
      <c r="K35" s="350">
        <v>130</v>
      </c>
      <c r="L35" s="137">
        <f t="shared" si="2"/>
        <v>6</v>
      </c>
      <c r="M35" s="222">
        <v>125</v>
      </c>
      <c r="N35" s="137">
        <f t="shared" si="2"/>
        <v>7</v>
      </c>
      <c r="O35" s="241">
        <v>112.33333333333333</v>
      </c>
      <c r="P35" s="184">
        <f t="shared" si="3"/>
        <v>35</v>
      </c>
      <c r="Q35" s="130">
        <v>112</v>
      </c>
      <c r="R35" s="137">
        <f t="shared" si="3"/>
        <v>13</v>
      </c>
      <c r="S35" s="130">
        <v>113</v>
      </c>
      <c r="T35" s="184">
        <f t="shared" ref="T35:AR35" si="34">RANK(S35,S$5:S$164,0)</f>
        <v>36</v>
      </c>
      <c r="U35" s="280">
        <v>125</v>
      </c>
      <c r="V35" s="137">
        <f t="shared" si="34"/>
        <v>13</v>
      </c>
      <c r="W35" s="258">
        <v>107</v>
      </c>
      <c r="X35" s="137">
        <f t="shared" si="34"/>
        <v>28</v>
      </c>
      <c r="Y35" s="251">
        <v>104</v>
      </c>
      <c r="Z35" s="137">
        <f t="shared" si="34"/>
        <v>36</v>
      </c>
      <c r="AA35" s="251">
        <v>105</v>
      </c>
      <c r="AB35" s="184">
        <f t="shared" si="34"/>
        <v>19</v>
      </c>
      <c r="AC35" s="130">
        <v>95</v>
      </c>
      <c r="AD35" s="184">
        <f t="shared" si="34"/>
        <v>21</v>
      </c>
      <c r="AE35" s="307">
        <v>114.67</v>
      </c>
      <c r="AF35" s="184">
        <f t="shared" si="34"/>
        <v>29</v>
      </c>
      <c r="AG35" s="315"/>
      <c r="AH35" s="184"/>
      <c r="AI35" s="216">
        <v>91.4</v>
      </c>
      <c r="AJ35" s="137">
        <f t="shared" si="34"/>
        <v>60</v>
      </c>
      <c r="AK35" s="548">
        <v>125</v>
      </c>
      <c r="AL35" s="137">
        <f t="shared" si="34"/>
        <v>3</v>
      </c>
      <c r="AM35" s="130">
        <v>85</v>
      </c>
      <c r="AN35" s="137">
        <f t="shared" si="34"/>
        <v>56</v>
      </c>
      <c r="AO35" s="225">
        <v>110</v>
      </c>
      <c r="AP35" s="137">
        <f t="shared" si="34"/>
        <v>50</v>
      </c>
      <c r="AQ35" s="331">
        <v>100</v>
      </c>
      <c r="AR35" s="184">
        <f t="shared" si="34"/>
        <v>26</v>
      </c>
      <c r="AS35" s="241">
        <f t="shared" si="0"/>
        <v>109.37016666666668</v>
      </c>
      <c r="AT35" s="137">
        <f t="shared" si="5"/>
        <v>10</v>
      </c>
    </row>
    <row r="36" spans="1:46" x14ac:dyDescent="0.2">
      <c r="A36" s="64">
        <v>32</v>
      </c>
      <c r="B36" s="11" t="s">
        <v>87</v>
      </c>
      <c r="C36" s="226">
        <v>100</v>
      </c>
      <c r="D36" s="138">
        <f t="shared" si="1"/>
        <v>29</v>
      </c>
      <c r="E36" s="226">
        <v>103</v>
      </c>
      <c r="F36" s="138">
        <f t="shared" si="1"/>
        <v>78</v>
      </c>
      <c r="G36" s="131">
        <v>95</v>
      </c>
      <c r="H36" s="185">
        <f t="shared" si="1"/>
        <v>30</v>
      </c>
      <c r="I36" s="131">
        <v>95</v>
      </c>
      <c r="J36" s="185">
        <f t="shared" si="2"/>
        <v>67</v>
      </c>
      <c r="K36" s="351">
        <v>120</v>
      </c>
      <c r="L36" s="138">
        <f t="shared" si="2"/>
        <v>40</v>
      </c>
      <c r="M36" s="223">
        <v>125</v>
      </c>
      <c r="N36" s="138">
        <f t="shared" si="2"/>
        <v>7</v>
      </c>
      <c r="O36" s="242">
        <v>107</v>
      </c>
      <c r="P36" s="185">
        <f t="shared" si="3"/>
        <v>64</v>
      </c>
      <c r="Q36" s="131">
        <v>107</v>
      </c>
      <c r="R36" s="138">
        <f t="shared" si="3"/>
        <v>47</v>
      </c>
      <c r="S36" s="131">
        <v>110</v>
      </c>
      <c r="T36" s="185">
        <f t="shared" ref="T36:AR36" si="35">RANK(S36,S$5:S$164,0)</f>
        <v>44</v>
      </c>
      <c r="U36" s="281">
        <v>120</v>
      </c>
      <c r="V36" s="138">
        <f t="shared" si="35"/>
        <v>28</v>
      </c>
      <c r="W36" s="252">
        <v>107</v>
      </c>
      <c r="X36" s="138">
        <f t="shared" si="35"/>
        <v>28</v>
      </c>
      <c r="Y36" s="252">
        <v>100</v>
      </c>
      <c r="Z36" s="138">
        <f t="shared" si="35"/>
        <v>69</v>
      </c>
      <c r="AA36" s="252">
        <v>106</v>
      </c>
      <c r="AB36" s="185">
        <f t="shared" si="35"/>
        <v>18</v>
      </c>
      <c r="AC36" s="131">
        <v>70</v>
      </c>
      <c r="AD36" s="185">
        <f t="shared" si="35"/>
        <v>135</v>
      </c>
      <c r="AE36" s="308">
        <v>92.33</v>
      </c>
      <c r="AF36" s="185">
        <f t="shared" si="35"/>
        <v>141</v>
      </c>
      <c r="AG36" s="316"/>
      <c r="AH36" s="185"/>
      <c r="AI36" s="217">
        <v>93.2</v>
      </c>
      <c r="AJ36" s="138">
        <f t="shared" si="35"/>
        <v>41</v>
      </c>
      <c r="AK36" s="549" t="s">
        <v>782</v>
      </c>
      <c r="AL36" s="138">
        <f t="shared" si="35"/>
        <v>7</v>
      </c>
      <c r="AM36" s="131">
        <v>83</v>
      </c>
      <c r="AN36" s="138">
        <f t="shared" si="35"/>
        <v>97</v>
      </c>
      <c r="AO36" s="226">
        <v>115</v>
      </c>
      <c r="AP36" s="138">
        <f t="shared" si="35"/>
        <v>27</v>
      </c>
      <c r="AQ36" s="333">
        <v>90</v>
      </c>
      <c r="AR36" s="185">
        <f t="shared" si="35"/>
        <v>100</v>
      </c>
      <c r="AS36" s="242">
        <f t="shared" si="0"/>
        <v>102.0278947368421</v>
      </c>
      <c r="AT36" s="138">
        <f t="shared" si="5"/>
        <v>58</v>
      </c>
    </row>
    <row r="37" spans="1:46" x14ac:dyDescent="0.2">
      <c r="A37" s="64">
        <v>33</v>
      </c>
      <c r="B37" s="2" t="s">
        <v>90</v>
      </c>
      <c r="C37" s="68">
        <v>100</v>
      </c>
      <c r="D37" s="138">
        <f t="shared" si="1"/>
        <v>29</v>
      </c>
      <c r="E37" s="68">
        <v>100</v>
      </c>
      <c r="F37" s="138">
        <f t="shared" si="1"/>
        <v>94</v>
      </c>
      <c r="G37" s="131">
        <v>90</v>
      </c>
      <c r="H37" s="185">
        <f t="shared" si="1"/>
        <v>58</v>
      </c>
      <c r="I37" s="131">
        <v>87</v>
      </c>
      <c r="J37" s="185">
        <f t="shared" si="2"/>
        <v>120</v>
      </c>
      <c r="K37" s="351">
        <v>115</v>
      </c>
      <c r="L37" s="138">
        <f t="shared" si="2"/>
        <v>69</v>
      </c>
      <c r="M37" s="223">
        <v>115</v>
      </c>
      <c r="N37" s="138">
        <f t="shared" si="2"/>
        <v>41</v>
      </c>
      <c r="O37" s="242">
        <v>100</v>
      </c>
      <c r="P37" s="185">
        <f t="shared" si="3"/>
        <v>102</v>
      </c>
      <c r="Q37" s="131">
        <v>92</v>
      </c>
      <c r="R37" s="138">
        <f t="shared" si="3"/>
        <v>127</v>
      </c>
      <c r="S37" s="131">
        <v>108</v>
      </c>
      <c r="T37" s="185">
        <f t="shared" ref="T37:AR37" si="36">RANK(S37,S$5:S$164,0)</f>
        <v>74</v>
      </c>
      <c r="U37" s="281">
        <v>100</v>
      </c>
      <c r="V37" s="138">
        <f t="shared" si="36"/>
        <v>138</v>
      </c>
      <c r="W37" s="252">
        <v>105</v>
      </c>
      <c r="X37" s="138">
        <f t="shared" si="36"/>
        <v>35</v>
      </c>
      <c r="Y37" s="252">
        <v>85</v>
      </c>
      <c r="Z37" s="138">
        <f t="shared" si="36"/>
        <v>142</v>
      </c>
      <c r="AA37" s="252">
        <v>84</v>
      </c>
      <c r="AB37" s="185">
        <f t="shared" si="36"/>
        <v>143</v>
      </c>
      <c r="AC37" s="131">
        <v>80</v>
      </c>
      <c r="AD37" s="185">
        <f t="shared" si="36"/>
        <v>109</v>
      </c>
      <c r="AE37" s="308">
        <v>111</v>
      </c>
      <c r="AF37" s="185">
        <f t="shared" si="36"/>
        <v>42</v>
      </c>
      <c r="AG37" s="316"/>
      <c r="AH37" s="185"/>
      <c r="AI37" s="217">
        <v>89.4</v>
      </c>
      <c r="AJ37" s="138">
        <f t="shared" si="36"/>
        <v>76</v>
      </c>
      <c r="AK37" s="549" t="s">
        <v>785</v>
      </c>
      <c r="AL37" s="138">
        <f t="shared" si="36"/>
        <v>9</v>
      </c>
      <c r="AM37" s="131">
        <v>85</v>
      </c>
      <c r="AN37" s="138">
        <f t="shared" si="36"/>
        <v>56</v>
      </c>
      <c r="AO37" s="226">
        <v>97</v>
      </c>
      <c r="AP37" s="138">
        <f t="shared" si="36"/>
        <v>130</v>
      </c>
      <c r="AQ37" s="335">
        <v>90</v>
      </c>
      <c r="AR37" s="185">
        <f t="shared" si="36"/>
        <v>100</v>
      </c>
      <c r="AS37" s="242">
        <f t="shared" ref="AS37:AS68" si="37">AVERAGE(C37,E37,G37,I37,K37,M37,O37,Q37,S37,U37,W37,Y37,AA37,AC37,AE37,AI37,AM37,AO37,AQ37,AK37)</f>
        <v>96.494736842105269</v>
      </c>
      <c r="AT37" s="138">
        <f t="shared" si="5"/>
        <v>116</v>
      </c>
    </row>
    <row r="38" spans="1:46" x14ac:dyDescent="0.2">
      <c r="A38" s="64">
        <v>34</v>
      </c>
      <c r="B38" s="5" t="s">
        <v>92</v>
      </c>
      <c r="C38" s="462">
        <v>105</v>
      </c>
      <c r="D38" s="138">
        <f t="shared" si="1"/>
        <v>22</v>
      </c>
      <c r="E38" s="462">
        <v>96</v>
      </c>
      <c r="F38" s="138">
        <f t="shared" si="1"/>
        <v>138</v>
      </c>
      <c r="G38" s="131">
        <v>110</v>
      </c>
      <c r="H38" s="185">
        <f t="shared" si="1"/>
        <v>1</v>
      </c>
      <c r="I38" s="131">
        <v>98</v>
      </c>
      <c r="J38" s="185">
        <f t="shared" si="2"/>
        <v>53</v>
      </c>
      <c r="K38" s="351">
        <v>105</v>
      </c>
      <c r="L38" s="138">
        <f t="shared" si="2"/>
        <v>123</v>
      </c>
      <c r="M38" s="223">
        <v>105</v>
      </c>
      <c r="N38" s="138">
        <f t="shared" si="2"/>
        <v>90</v>
      </c>
      <c r="O38" s="242">
        <v>101</v>
      </c>
      <c r="P38" s="185">
        <f t="shared" si="3"/>
        <v>95</v>
      </c>
      <c r="Q38" s="131">
        <v>95</v>
      </c>
      <c r="R38" s="138">
        <f t="shared" si="3"/>
        <v>114</v>
      </c>
      <c r="S38" s="131">
        <v>102</v>
      </c>
      <c r="T38" s="185">
        <f t="shared" ref="T38:AR38" si="38">RANK(S38,S$5:S$164,0)</f>
        <v>112</v>
      </c>
      <c r="U38" s="281">
        <v>100</v>
      </c>
      <c r="V38" s="138">
        <f t="shared" si="38"/>
        <v>138</v>
      </c>
      <c r="W38" s="252">
        <v>87</v>
      </c>
      <c r="X38" s="138">
        <f t="shared" si="38"/>
        <v>148</v>
      </c>
      <c r="Y38" s="252">
        <v>79</v>
      </c>
      <c r="Z38" s="138">
        <f t="shared" si="38"/>
        <v>153</v>
      </c>
      <c r="AA38" s="252">
        <v>80</v>
      </c>
      <c r="AB38" s="185">
        <f t="shared" si="38"/>
        <v>149</v>
      </c>
      <c r="AC38" s="131">
        <v>60</v>
      </c>
      <c r="AD38" s="185">
        <f t="shared" si="38"/>
        <v>151</v>
      </c>
      <c r="AE38" s="308">
        <v>99.67</v>
      </c>
      <c r="AF38" s="185">
        <f t="shared" si="38"/>
        <v>99</v>
      </c>
      <c r="AG38" s="316"/>
      <c r="AH38" s="185"/>
      <c r="AI38" s="217">
        <v>86</v>
      </c>
      <c r="AJ38" s="138">
        <f t="shared" si="38"/>
        <v>111</v>
      </c>
      <c r="AK38" s="549">
        <v>93</v>
      </c>
      <c r="AL38" s="138">
        <f t="shared" si="38"/>
        <v>20</v>
      </c>
      <c r="AM38" s="131">
        <v>75</v>
      </c>
      <c r="AN38" s="138">
        <f t="shared" si="38"/>
        <v>111</v>
      </c>
      <c r="AO38" s="226">
        <v>98</v>
      </c>
      <c r="AP38" s="138">
        <f t="shared" si="38"/>
        <v>124</v>
      </c>
      <c r="AQ38" s="335">
        <v>100</v>
      </c>
      <c r="AR38" s="185">
        <f t="shared" si="38"/>
        <v>26</v>
      </c>
      <c r="AS38" s="242">
        <f t="shared" si="37"/>
        <v>93.733500000000006</v>
      </c>
      <c r="AT38" s="138">
        <f t="shared" si="5"/>
        <v>133</v>
      </c>
    </row>
    <row r="39" spans="1:46" x14ac:dyDescent="0.2">
      <c r="A39" s="64">
        <v>35</v>
      </c>
      <c r="B39" s="12" t="s">
        <v>94</v>
      </c>
      <c r="C39" s="70">
        <v>100</v>
      </c>
      <c r="D39" s="138">
        <f t="shared" si="1"/>
        <v>29</v>
      </c>
      <c r="E39" s="70">
        <v>100</v>
      </c>
      <c r="F39" s="138">
        <f t="shared" si="1"/>
        <v>94</v>
      </c>
      <c r="G39" s="131">
        <v>85</v>
      </c>
      <c r="H39" s="185">
        <f t="shared" si="1"/>
        <v>91</v>
      </c>
      <c r="I39" s="131">
        <v>100</v>
      </c>
      <c r="J39" s="185">
        <f t="shared" si="2"/>
        <v>38</v>
      </c>
      <c r="K39" s="351">
        <v>110</v>
      </c>
      <c r="L39" s="138">
        <f t="shared" si="2"/>
        <v>93</v>
      </c>
      <c r="M39" s="223">
        <v>115</v>
      </c>
      <c r="N39" s="138">
        <f t="shared" si="2"/>
        <v>41</v>
      </c>
      <c r="O39" s="242">
        <v>106.5</v>
      </c>
      <c r="P39" s="185">
        <f t="shared" si="3"/>
        <v>67</v>
      </c>
      <c r="Q39" s="131">
        <v>108</v>
      </c>
      <c r="R39" s="138">
        <f t="shared" si="3"/>
        <v>30</v>
      </c>
      <c r="S39" s="131">
        <v>110</v>
      </c>
      <c r="T39" s="185">
        <f t="shared" ref="T39:AR39" si="39">RANK(S39,S$5:S$164,0)</f>
        <v>44</v>
      </c>
      <c r="U39" s="281">
        <v>120</v>
      </c>
      <c r="V39" s="138">
        <f t="shared" si="39"/>
        <v>28</v>
      </c>
      <c r="W39" s="252">
        <v>100</v>
      </c>
      <c r="X39" s="138">
        <f t="shared" si="39"/>
        <v>76</v>
      </c>
      <c r="Y39" s="252">
        <v>94</v>
      </c>
      <c r="Z39" s="138">
        <f t="shared" si="39"/>
        <v>106</v>
      </c>
      <c r="AA39" s="252">
        <v>93</v>
      </c>
      <c r="AB39" s="185">
        <f t="shared" si="39"/>
        <v>108</v>
      </c>
      <c r="AC39" s="131">
        <v>90</v>
      </c>
      <c r="AD39" s="185">
        <f t="shared" si="39"/>
        <v>45</v>
      </c>
      <c r="AE39" s="308">
        <v>89.67</v>
      </c>
      <c r="AF39" s="185">
        <f t="shared" si="39"/>
        <v>151</v>
      </c>
      <c r="AG39" s="316">
        <v>99</v>
      </c>
      <c r="AH39" s="185">
        <f t="shared" si="39"/>
        <v>29</v>
      </c>
      <c r="AI39" s="217">
        <v>95.4</v>
      </c>
      <c r="AJ39" s="138">
        <f t="shared" si="39"/>
        <v>29</v>
      </c>
      <c r="AK39" s="549">
        <v>106</v>
      </c>
      <c r="AL39" s="138">
        <f t="shared" si="39"/>
        <v>13</v>
      </c>
      <c r="AM39" s="131">
        <v>105</v>
      </c>
      <c r="AN39" s="138">
        <f t="shared" si="39"/>
        <v>1</v>
      </c>
      <c r="AO39" s="226">
        <v>107</v>
      </c>
      <c r="AP39" s="138">
        <f t="shared" si="39"/>
        <v>64</v>
      </c>
      <c r="AQ39" s="335">
        <v>100</v>
      </c>
      <c r="AR39" s="185">
        <f t="shared" si="39"/>
        <v>26</v>
      </c>
      <c r="AS39" s="242">
        <f t="shared" si="37"/>
        <v>101.72850000000001</v>
      </c>
      <c r="AT39" s="138">
        <f t="shared" si="5"/>
        <v>61</v>
      </c>
    </row>
    <row r="40" spans="1:46" x14ac:dyDescent="0.2">
      <c r="A40" s="64">
        <v>36</v>
      </c>
      <c r="B40" s="5" t="s">
        <v>96</v>
      </c>
      <c r="C40" s="462">
        <v>130</v>
      </c>
      <c r="D40" s="138">
        <f t="shared" si="1"/>
        <v>1</v>
      </c>
      <c r="E40" s="462">
        <v>138</v>
      </c>
      <c r="F40" s="138">
        <f t="shared" si="1"/>
        <v>1</v>
      </c>
      <c r="G40" s="131">
        <v>100</v>
      </c>
      <c r="H40" s="185">
        <f t="shared" si="1"/>
        <v>7</v>
      </c>
      <c r="I40" s="131">
        <v>87</v>
      </c>
      <c r="J40" s="185">
        <f t="shared" si="2"/>
        <v>120</v>
      </c>
      <c r="K40" s="351">
        <v>145</v>
      </c>
      <c r="L40" s="138">
        <f t="shared" si="2"/>
        <v>1</v>
      </c>
      <c r="M40" s="223">
        <v>130</v>
      </c>
      <c r="N40" s="138">
        <f t="shared" si="2"/>
        <v>3</v>
      </c>
      <c r="O40" s="242">
        <v>127.5</v>
      </c>
      <c r="P40" s="185">
        <f t="shared" si="3"/>
        <v>2</v>
      </c>
      <c r="Q40" s="131">
        <v>123</v>
      </c>
      <c r="R40" s="138">
        <f t="shared" si="3"/>
        <v>4</v>
      </c>
      <c r="S40" s="131">
        <v>124</v>
      </c>
      <c r="T40" s="185">
        <f t="shared" ref="T40:AR40" si="40">RANK(S40,S$5:S$164,0)</f>
        <v>3</v>
      </c>
      <c r="U40" s="281">
        <v>138</v>
      </c>
      <c r="V40" s="138">
        <f t="shared" si="40"/>
        <v>1</v>
      </c>
      <c r="W40" s="252">
        <v>115</v>
      </c>
      <c r="X40" s="138">
        <f t="shared" si="40"/>
        <v>6</v>
      </c>
      <c r="Y40" s="252">
        <v>98</v>
      </c>
      <c r="Z40" s="138">
        <f t="shared" si="40"/>
        <v>83</v>
      </c>
      <c r="AA40" s="252">
        <v>110</v>
      </c>
      <c r="AB40" s="185">
        <f t="shared" si="40"/>
        <v>2</v>
      </c>
      <c r="AC40" s="131">
        <v>105</v>
      </c>
      <c r="AD40" s="185">
        <f t="shared" si="40"/>
        <v>3</v>
      </c>
      <c r="AE40" s="309">
        <v>122</v>
      </c>
      <c r="AF40" s="185">
        <f t="shared" si="40"/>
        <v>6</v>
      </c>
      <c r="AG40" s="316"/>
      <c r="AH40" s="185"/>
      <c r="AI40" s="217">
        <v>102.5</v>
      </c>
      <c r="AJ40" s="138">
        <f t="shared" si="40"/>
        <v>14</v>
      </c>
      <c r="AK40" s="549" t="s">
        <v>791</v>
      </c>
      <c r="AL40" s="138">
        <f t="shared" si="40"/>
        <v>3</v>
      </c>
      <c r="AM40" s="131">
        <v>105</v>
      </c>
      <c r="AN40" s="138">
        <f t="shared" si="40"/>
        <v>1</v>
      </c>
      <c r="AO40" s="226">
        <v>135</v>
      </c>
      <c r="AP40" s="138">
        <f t="shared" si="40"/>
        <v>1</v>
      </c>
      <c r="AQ40" s="335">
        <v>115</v>
      </c>
      <c r="AR40" s="185">
        <f t="shared" si="40"/>
        <v>2</v>
      </c>
      <c r="AS40" s="242">
        <f t="shared" si="37"/>
        <v>118.42105263157895</v>
      </c>
      <c r="AT40" s="138">
        <f t="shared" si="5"/>
        <v>1</v>
      </c>
    </row>
    <row r="41" spans="1:46" x14ac:dyDescent="0.2">
      <c r="A41" s="64">
        <v>37</v>
      </c>
      <c r="B41" s="2" t="s">
        <v>90</v>
      </c>
      <c r="C41" s="68">
        <v>110</v>
      </c>
      <c r="D41" s="138">
        <f t="shared" si="1"/>
        <v>10</v>
      </c>
      <c r="E41" s="68">
        <v>127</v>
      </c>
      <c r="F41" s="138">
        <f t="shared" si="1"/>
        <v>6</v>
      </c>
      <c r="G41" s="131">
        <v>85</v>
      </c>
      <c r="H41" s="185">
        <f t="shared" si="1"/>
        <v>91</v>
      </c>
      <c r="I41" s="131">
        <v>112</v>
      </c>
      <c r="J41" s="185">
        <f t="shared" si="2"/>
        <v>7</v>
      </c>
      <c r="K41" s="351">
        <v>115</v>
      </c>
      <c r="L41" s="138">
        <f t="shared" si="2"/>
        <v>69</v>
      </c>
      <c r="M41" s="223">
        <v>100</v>
      </c>
      <c r="N41" s="138">
        <f t="shared" si="2"/>
        <v>116</v>
      </c>
      <c r="O41" s="242">
        <v>97</v>
      </c>
      <c r="P41" s="185">
        <f t="shared" si="3"/>
        <v>127</v>
      </c>
      <c r="Q41" s="131">
        <v>90</v>
      </c>
      <c r="R41" s="138">
        <f t="shared" si="3"/>
        <v>138</v>
      </c>
      <c r="S41" s="131">
        <v>104</v>
      </c>
      <c r="T41" s="185">
        <f t="shared" ref="T41:AR41" si="41">RANK(S41,S$5:S$164,0)</f>
        <v>101</v>
      </c>
      <c r="U41" s="281">
        <v>110</v>
      </c>
      <c r="V41" s="138">
        <f t="shared" si="41"/>
        <v>94</v>
      </c>
      <c r="W41" s="252">
        <v>97</v>
      </c>
      <c r="X41" s="138">
        <f t="shared" si="41"/>
        <v>99</v>
      </c>
      <c r="Y41" s="252">
        <v>94</v>
      </c>
      <c r="Z41" s="138">
        <f t="shared" si="41"/>
        <v>106</v>
      </c>
      <c r="AA41" s="252">
        <v>100</v>
      </c>
      <c r="AB41" s="185">
        <f t="shared" si="41"/>
        <v>45</v>
      </c>
      <c r="AC41" s="131">
        <v>75</v>
      </c>
      <c r="AD41" s="185">
        <f t="shared" si="41"/>
        <v>129</v>
      </c>
      <c r="AE41" s="308">
        <v>96</v>
      </c>
      <c r="AF41" s="185">
        <f t="shared" si="41"/>
        <v>128</v>
      </c>
      <c r="AG41" s="316"/>
      <c r="AH41" s="185"/>
      <c r="AI41" s="217">
        <v>83.8</v>
      </c>
      <c r="AJ41" s="138">
        <f t="shared" si="41"/>
        <v>124</v>
      </c>
      <c r="AK41" s="549" t="s">
        <v>784</v>
      </c>
      <c r="AL41" s="138">
        <f t="shared" si="41"/>
        <v>17</v>
      </c>
      <c r="AM41" s="131">
        <v>85</v>
      </c>
      <c r="AN41" s="138">
        <f t="shared" si="41"/>
        <v>56</v>
      </c>
      <c r="AO41" s="226">
        <v>101</v>
      </c>
      <c r="AP41" s="138">
        <f t="shared" si="41"/>
        <v>103</v>
      </c>
      <c r="AQ41" s="335">
        <v>95</v>
      </c>
      <c r="AR41" s="185">
        <f t="shared" si="41"/>
        <v>64</v>
      </c>
      <c r="AS41" s="242">
        <f t="shared" si="37"/>
        <v>98.778947368421044</v>
      </c>
      <c r="AT41" s="138">
        <f t="shared" si="5"/>
        <v>97</v>
      </c>
    </row>
    <row r="42" spans="1:46" x14ac:dyDescent="0.2">
      <c r="A42" s="64">
        <v>38</v>
      </c>
      <c r="B42" s="12" t="s">
        <v>101</v>
      </c>
      <c r="C42" s="70">
        <v>105</v>
      </c>
      <c r="D42" s="138">
        <f t="shared" si="1"/>
        <v>22</v>
      </c>
      <c r="E42" s="70">
        <v>100</v>
      </c>
      <c r="F42" s="138">
        <f t="shared" si="1"/>
        <v>94</v>
      </c>
      <c r="G42" s="131">
        <v>105</v>
      </c>
      <c r="H42" s="185">
        <f t="shared" si="1"/>
        <v>2</v>
      </c>
      <c r="I42" s="131">
        <v>105</v>
      </c>
      <c r="J42" s="185">
        <f t="shared" si="2"/>
        <v>20</v>
      </c>
      <c r="K42" s="351">
        <v>130</v>
      </c>
      <c r="L42" s="138">
        <f t="shared" si="2"/>
        <v>6</v>
      </c>
      <c r="M42" s="223">
        <v>125</v>
      </c>
      <c r="N42" s="138">
        <f t="shared" si="2"/>
        <v>7</v>
      </c>
      <c r="O42" s="242">
        <v>112.66666666666667</v>
      </c>
      <c r="P42" s="185">
        <f t="shared" si="3"/>
        <v>32</v>
      </c>
      <c r="Q42" s="131">
        <v>108</v>
      </c>
      <c r="R42" s="138">
        <f t="shared" si="3"/>
        <v>30</v>
      </c>
      <c r="S42" s="131">
        <v>124</v>
      </c>
      <c r="T42" s="185">
        <f t="shared" ref="T42:AR42" si="42">RANK(S42,S$5:S$164,0)</f>
        <v>3</v>
      </c>
      <c r="U42" s="281">
        <v>128</v>
      </c>
      <c r="V42" s="138">
        <f t="shared" si="42"/>
        <v>8</v>
      </c>
      <c r="W42" s="252">
        <v>105</v>
      </c>
      <c r="X42" s="138">
        <f t="shared" si="42"/>
        <v>35</v>
      </c>
      <c r="Y42" s="252">
        <v>112</v>
      </c>
      <c r="Z42" s="138">
        <f t="shared" si="42"/>
        <v>8</v>
      </c>
      <c r="AA42" s="252">
        <v>107</v>
      </c>
      <c r="AB42" s="185">
        <f t="shared" si="42"/>
        <v>15</v>
      </c>
      <c r="AC42" s="131">
        <v>90</v>
      </c>
      <c r="AD42" s="185">
        <f t="shared" si="42"/>
        <v>45</v>
      </c>
      <c r="AE42" s="308">
        <v>113.67</v>
      </c>
      <c r="AF42" s="185">
        <f t="shared" si="42"/>
        <v>34</v>
      </c>
      <c r="AG42" s="316">
        <v>95</v>
      </c>
      <c r="AH42" s="185">
        <f t="shared" si="42"/>
        <v>47</v>
      </c>
      <c r="AI42" s="217">
        <v>95</v>
      </c>
      <c r="AJ42" s="138">
        <f t="shared" si="42"/>
        <v>31</v>
      </c>
      <c r="AK42" s="549" t="s">
        <v>790</v>
      </c>
      <c r="AL42" s="138">
        <f t="shared" si="42"/>
        <v>6</v>
      </c>
      <c r="AM42" s="131">
        <v>95</v>
      </c>
      <c r="AN42" s="138">
        <f t="shared" si="42"/>
        <v>18</v>
      </c>
      <c r="AO42" s="226">
        <v>116</v>
      </c>
      <c r="AP42" s="138">
        <f t="shared" si="42"/>
        <v>23</v>
      </c>
      <c r="AQ42" s="336">
        <v>96</v>
      </c>
      <c r="AR42" s="185">
        <f t="shared" si="42"/>
        <v>63</v>
      </c>
      <c r="AS42" s="242">
        <f t="shared" si="37"/>
        <v>109.07035087719298</v>
      </c>
      <c r="AT42" s="138">
        <f t="shared" si="5"/>
        <v>11</v>
      </c>
    </row>
    <row r="43" spans="1:46" x14ac:dyDescent="0.2">
      <c r="A43" s="64">
        <v>39</v>
      </c>
      <c r="B43" s="12" t="s">
        <v>103</v>
      </c>
      <c r="C43" s="70">
        <v>100</v>
      </c>
      <c r="D43" s="138">
        <f t="shared" si="1"/>
        <v>29</v>
      </c>
      <c r="E43" s="70">
        <v>107</v>
      </c>
      <c r="F43" s="138">
        <f t="shared" si="1"/>
        <v>50</v>
      </c>
      <c r="G43" s="131">
        <v>105</v>
      </c>
      <c r="H43" s="185">
        <f t="shared" si="1"/>
        <v>2</v>
      </c>
      <c r="I43" s="131">
        <v>102</v>
      </c>
      <c r="J43" s="185">
        <f t="shared" si="2"/>
        <v>31</v>
      </c>
      <c r="K43" s="351">
        <v>125</v>
      </c>
      <c r="L43" s="138">
        <f t="shared" si="2"/>
        <v>19</v>
      </c>
      <c r="M43" s="223">
        <v>125</v>
      </c>
      <c r="N43" s="138">
        <f t="shared" si="2"/>
        <v>7</v>
      </c>
      <c r="O43" s="242">
        <v>117.5</v>
      </c>
      <c r="P43" s="185">
        <f t="shared" si="3"/>
        <v>9</v>
      </c>
      <c r="Q43" s="131">
        <v>109</v>
      </c>
      <c r="R43" s="138">
        <f t="shared" si="3"/>
        <v>29</v>
      </c>
      <c r="S43" s="131">
        <v>121</v>
      </c>
      <c r="T43" s="185">
        <f t="shared" ref="T43:AR43" si="43">RANK(S43,S$5:S$164,0)</f>
        <v>6</v>
      </c>
      <c r="U43" s="281">
        <v>125</v>
      </c>
      <c r="V43" s="138">
        <f t="shared" si="43"/>
        <v>13</v>
      </c>
      <c r="W43" s="252">
        <v>115</v>
      </c>
      <c r="X43" s="138">
        <f t="shared" si="43"/>
        <v>6</v>
      </c>
      <c r="Y43" s="252">
        <v>109</v>
      </c>
      <c r="Z43" s="138">
        <f t="shared" si="43"/>
        <v>15</v>
      </c>
      <c r="AA43" s="252">
        <v>105</v>
      </c>
      <c r="AB43" s="185">
        <f t="shared" si="43"/>
        <v>19</v>
      </c>
      <c r="AC43" s="131">
        <v>85</v>
      </c>
      <c r="AD43" s="185">
        <f t="shared" si="43"/>
        <v>86</v>
      </c>
      <c r="AE43" s="308">
        <v>120</v>
      </c>
      <c r="AF43" s="185">
        <f t="shared" si="43"/>
        <v>12</v>
      </c>
      <c r="AG43" s="316"/>
      <c r="AH43" s="185"/>
      <c r="AI43" s="217">
        <v>102.6</v>
      </c>
      <c r="AJ43" s="138">
        <f t="shared" si="43"/>
        <v>11</v>
      </c>
      <c r="AK43" s="549">
        <v>128</v>
      </c>
      <c r="AL43" s="138">
        <f t="shared" si="43"/>
        <v>2</v>
      </c>
      <c r="AM43" s="131">
        <v>90</v>
      </c>
      <c r="AN43" s="138">
        <f t="shared" si="43"/>
        <v>45</v>
      </c>
      <c r="AO43" s="226">
        <v>117</v>
      </c>
      <c r="AP43" s="138">
        <f t="shared" si="43"/>
        <v>21</v>
      </c>
      <c r="AQ43" s="336">
        <v>105</v>
      </c>
      <c r="AR43" s="185">
        <f t="shared" si="43"/>
        <v>9</v>
      </c>
      <c r="AS43" s="242">
        <f t="shared" si="37"/>
        <v>110.655</v>
      </c>
      <c r="AT43" s="138">
        <f t="shared" si="5"/>
        <v>7</v>
      </c>
    </row>
    <row r="44" spans="1:46" x14ac:dyDescent="0.2">
      <c r="A44" s="65">
        <v>40</v>
      </c>
      <c r="B44" s="90" t="s">
        <v>10</v>
      </c>
      <c r="C44" s="463">
        <v>115</v>
      </c>
      <c r="D44" s="139">
        <f t="shared" si="1"/>
        <v>6</v>
      </c>
      <c r="E44" s="463">
        <v>106</v>
      </c>
      <c r="F44" s="139">
        <f t="shared" si="1"/>
        <v>55</v>
      </c>
      <c r="G44" s="132">
        <v>105</v>
      </c>
      <c r="H44" s="186">
        <f t="shared" si="1"/>
        <v>2</v>
      </c>
      <c r="I44" s="132">
        <v>90</v>
      </c>
      <c r="J44" s="186">
        <f t="shared" si="2"/>
        <v>100</v>
      </c>
      <c r="K44" s="352">
        <v>125</v>
      </c>
      <c r="L44" s="139">
        <f t="shared" si="2"/>
        <v>19</v>
      </c>
      <c r="M44" s="224">
        <v>130</v>
      </c>
      <c r="N44" s="139">
        <f t="shared" si="2"/>
        <v>3</v>
      </c>
      <c r="O44" s="243">
        <v>117</v>
      </c>
      <c r="P44" s="186">
        <f t="shared" si="3"/>
        <v>10</v>
      </c>
      <c r="Q44" s="132">
        <v>116</v>
      </c>
      <c r="R44" s="139">
        <f t="shared" si="3"/>
        <v>7</v>
      </c>
      <c r="S44" s="132">
        <v>110</v>
      </c>
      <c r="T44" s="186">
        <f t="shared" ref="T44:AR44" si="44">RANK(S44,S$5:S$164,0)</f>
        <v>44</v>
      </c>
      <c r="U44" s="282">
        <v>133</v>
      </c>
      <c r="V44" s="139">
        <f t="shared" si="44"/>
        <v>4</v>
      </c>
      <c r="W44" s="253">
        <v>110</v>
      </c>
      <c r="X44" s="139">
        <f t="shared" si="44"/>
        <v>18</v>
      </c>
      <c r="Y44" s="253">
        <v>90</v>
      </c>
      <c r="Z44" s="139">
        <f t="shared" si="44"/>
        <v>129</v>
      </c>
      <c r="AA44" s="253">
        <v>105</v>
      </c>
      <c r="AB44" s="186">
        <f t="shared" si="44"/>
        <v>19</v>
      </c>
      <c r="AC44" s="132">
        <v>95</v>
      </c>
      <c r="AD44" s="186">
        <f t="shared" si="44"/>
        <v>21</v>
      </c>
      <c r="AE44" s="310">
        <v>117.33</v>
      </c>
      <c r="AF44" s="186">
        <f t="shared" si="44"/>
        <v>20</v>
      </c>
      <c r="AG44" s="317">
        <v>118</v>
      </c>
      <c r="AH44" s="186">
        <f t="shared" si="44"/>
        <v>1</v>
      </c>
      <c r="AI44" s="218">
        <v>105.8</v>
      </c>
      <c r="AJ44" s="139">
        <f t="shared" si="44"/>
        <v>6</v>
      </c>
      <c r="AK44" s="550" t="s">
        <v>782</v>
      </c>
      <c r="AL44" s="139">
        <f t="shared" si="44"/>
        <v>7</v>
      </c>
      <c r="AM44" s="132">
        <v>95</v>
      </c>
      <c r="AN44" s="139">
        <f t="shared" si="44"/>
        <v>18</v>
      </c>
      <c r="AO44" s="227">
        <v>123</v>
      </c>
      <c r="AP44" s="139">
        <f t="shared" si="44"/>
        <v>9</v>
      </c>
      <c r="AQ44" s="435">
        <v>100</v>
      </c>
      <c r="AR44" s="186">
        <f t="shared" si="44"/>
        <v>26</v>
      </c>
      <c r="AS44" s="243">
        <f t="shared" si="37"/>
        <v>109.90157894736842</v>
      </c>
      <c r="AT44" s="139">
        <f t="shared" si="5"/>
        <v>9</v>
      </c>
    </row>
    <row r="45" spans="1:46" x14ac:dyDescent="0.2">
      <c r="A45" s="64">
        <v>41</v>
      </c>
      <c r="B45" s="13" t="s">
        <v>105</v>
      </c>
      <c r="C45" s="380">
        <v>100</v>
      </c>
      <c r="D45" s="137">
        <f t="shared" si="1"/>
        <v>29</v>
      </c>
      <c r="E45" s="380">
        <v>107</v>
      </c>
      <c r="F45" s="137">
        <f t="shared" si="1"/>
        <v>50</v>
      </c>
      <c r="G45" s="130">
        <v>95</v>
      </c>
      <c r="H45" s="184">
        <f t="shared" si="1"/>
        <v>30</v>
      </c>
      <c r="I45" s="130">
        <v>102</v>
      </c>
      <c r="J45" s="184">
        <f t="shared" si="2"/>
        <v>31</v>
      </c>
      <c r="K45" s="350">
        <v>115</v>
      </c>
      <c r="L45" s="137">
        <f t="shared" si="2"/>
        <v>69</v>
      </c>
      <c r="M45" s="222">
        <v>120</v>
      </c>
      <c r="N45" s="137">
        <f t="shared" si="2"/>
        <v>19</v>
      </c>
      <c r="O45" s="241">
        <v>108.5</v>
      </c>
      <c r="P45" s="184">
        <f t="shared" si="3"/>
        <v>53</v>
      </c>
      <c r="Q45" s="130">
        <v>97</v>
      </c>
      <c r="R45" s="137">
        <f t="shared" si="3"/>
        <v>101</v>
      </c>
      <c r="S45" s="130">
        <v>102</v>
      </c>
      <c r="T45" s="184">
        <f t="shared" ref="T45:AR45" si="45">RANK(S45,S$5:S$164,0)</f>
        <v>112</v>
      </c>
      <c r="U45" s="280">
        <v>110</v>
      </c>
      <c r="V45" s="137">
        <f t="shared" si="45"/>
        <v>94</v>
      </c>
      <c r="W45" s="258">
        <v>105</v>
      </c>
      <c r="X45" s="137">
        <f t="shared" si="45"/>
        <v>35</v>
      </c>
      <c r="Y45" s="251">
        <v>103</v>
      </c>
      <c r="Z45" s="137">
        <f t="shared" si="45"/>
        <v>44</v>
      </c>
      <c r="AA45" s="251">
        <v>95</v>
      </c>
      <c r="AB45" s="184">
        <f t="shared" si="45"/>
        <v>84</v>
      </c>
      <c r="AC45" s="130">
        <v>85</v>
      </c>
      <c r="AD45" s="184">
        <f t="shared" si="45"/>
        <v>86</v>
      </c>
      <c r="AE45" s="307">
        <v>107.67</v>
      </c>
      <c r="AF45" s="184">
        <f t="shared" si="45"/>
        <v>56</v>
      </c>
      <c r="AG45" s="315">
        <v>104</v>
      </c>
      <c r="AH45" s="184">
        <f t="shared" si="45"/>
        <v>15</v>
      </c>
      <c r="AI45" s="216">
        <v>107.4</v>
      </c>
      <c r="AJ45" s="137">
        <f t="shared" si="45"/>
        <v>5</v>
      </c>
      <c r="AK45" s="548">
        <v>140</v>
      </c>
      <c r="AL45" s="137">
        <f t="shared" si="45"/>
        <v>1</v>
      </c>
      <c r="AM45" s="130">
        <v>105</v>
      </c>
      <c r="AN45" s="137">
        <f t="shared" si="45"/>
        <v>1</v>
      </c>
      <c r="AO45" s="225">
        <v>94</v>
      </c>
      <c r="AP45" s="137">
        <f t="shared" si="45"/>
        <v>142</v>
      </c>
      <c r="AQ45" s="331">
        <v>80</v>
      </c>
      <c r="AR45" s="184">
        <f t="shared" si="45"/>
        <v>148</v>
      </c>
      <c r="AS45" s="241">
        <f t="shared" si="37"/>
        <v>103.92850000000001</v>
      </c>
      <c r="AT45" s="137">
        <f t="shared" si="5"/>
        <v>39</v>
      </c>
    </row>
    <row r="46" spans="1:46" x14ac:dyDescent="0.2">
      <c r="A46" s="64">
        <v>42</v>
      </c>
      <c r="B46" s="12" t="s">
        <v>108</v>
      </c>
      <c r="C46" s="70">
        <v>110</v>
      </c>
      <c r="D46" s="138">
        <f t="shared" si="1"/>
        <v>10</v>
      </c>
      <c r="E46" s="70">
        <v>113</v>
      </c>
      <c r="F46" s="138">
        <f t="shared" si="1"/>
        <v>30</v>
      </c>
      <c r="G46" s="131">
        <v>100</v>
      </c>
      <c r="H46" s="185">
        <f t="shared" si="1"/>
        <v>7</v>
      </c>
      <c r="I46" s="131">
        <v>106</v>
      </c>
      <c r="J46" s="185">
        <f t="shared" si="2"/>
        <v>18</v>
      </c>
      <c r="K46" s="351">
        <v>125</v>
      </c>
      <c r="L46" s="138">
        <f t="shared" si="2"/>
        <v>19</v>
      </c>
      <c r="M46" s="223">
        <v>120</v>
      </c>
      <c r="N46" s="138">
        <f t="shared" si="2"/>
        <v>19</v>
      </c>
      <c r="O46" s="242">
        <v>111.5</v>
      </c>
      <c r="P46" s="185">
        <f t="shared" si="3"/>
        <v>40</v>
      </c>
      <c r="Q46" s="131">
        <v>110</v>
      </c>
      <c r="R46" s="138">
        <f t="shared" si="3"/>
        <v>18</v>
      </c>
      <c r="S46" s="131">
        <v>115</v>
      </c>
      <c r="T46" s="185">
        <f t="shared" ref="T46:AR46" si="46">RANK(S46,S$5:S$164,0)</f>
        <v>18</v>
      </c>
      <c r="U46" s="281">
        <v>122</v>
      </c>
      <c r="V46" s="138">
        <f t="shared" si="46"/>
        <v>27</v>
      </c>
      <c r="W46" s="252">
        <v>110</v>
      </c>
      <c r="X46" s="138">
        <f t="shared" si="46"/>
        <v>18</v>
      </c>
      <c r="Y46" s="252">
        <v>97</v>
      </c>
      <c r="Z46" s="138">
        <f t="shared" si="46"/>
        <v>88</v>
      </c>
      <c r="AA46" s="252">
        <v>103</v>
      </c>
      <c r="AB46" s="185">
        <f t="shared" si="46"/>
        <v>33</v>
      </c>
      <c r="AC46" s="131">
        <v>90</v>
      </c>
      <c r="AD46" s="185">
        <f t="shared" si="46"/>
        <v>45</v>
      </c>
      <c r="AE46" s="308">
        <v>119</v>
      </c>
      <c r="AF46" s="185">
        <f t="shared" si="46"/>
        <v>14</v>
      </c>
      <c r="AG46" s="316">
        <v>105</v>
      </c>
      <c r="AH46" s="185">
        <f t="shared" si="46"/>
        <v>10</v>
      </c>
      <c r="AI46" s="217">
        <v>96.6</v>
      </c>
      <c r="AJ46" s="138">
        <f t="shared" si="46"/>
        <v>23</v>
      </c>
      <c r="AK46" s="549">
        <v>120</v>
      </c>
      <c r="AL46" s="138">
        <f t="shared" si="46"/>
        <v>5</v>
      </c>
      <c r="AM46" s="131">
        <v>95</v>
      </c>
      <c r="AN46" s="138">
        <f t="shared" si="46"/>
        <v>18</v>
      </c>
      <c r="AO46" s="226">
        <v>110</v>
      </c>
      <c r="AP46" s="138">
        <f t="shared" si="46"/>
        <v>50</v>
      </c>
      <c r="AQ46" s="333">
        <v>105</v>
      </c>
      <c r="AR46" s="185">
        <f t="shared" si="46"/>
        <v>9</v>
      </c>
      <c r="AS46" s="242">
        <f t="shared" si="37"/>
        <v>108.905</v>
      </c>
      <c r="AT46" s="138">
        <f t="shared" si="5"/>
        <v>12</v>
      </c>
    </row>
    <row r="47" spans="1:46" x14ac:dyDescent="0.2">
      <c r="A47" s="64">
        <v>43</v>
      </c>
      <c r="B47" s="12" t="s">
        <v>90</v>
      </c>
      <c r="C47" s="70">
        <v>105</v>
      </c>
      <c r="D47" s="138">
        <f t="shared" si="1"/>
        <v>22</v>
      </c>
      <c r="E47" s="70">
        <v>105</v>
      </c>
      <c r="F47" s="138">
        <f t="shared" si="1"/>
        <v>58</v>
      </c>
      <c r="G47" s="131">
        <v>100</v>
      </c>
      <c r="H47" s="185">
        <f t="shared" si="1"/>
        <v>7</v>
      </c>
      <c r="I47" s="131">
        <v>85</v>
      </c>
      <c r="J47" s="185">
        <f t="shared" si="2"/>
        <v>130</v>
      </c>
      <c r="K47" s="351">
        <v>130</v>
      </c>
      <c r="L47" s="138">
        <f t="shared" si="2"/>
        <v>6</v>
      </c>
      <c r="M47" s="223">
        <v>125</v>
      </c>
      <c r="N47" s="138">
        <f t="shared" si="2"/>
        <v>7</v>
      </c>
      <c r="O47" s="242">
        <v>108.5</v>
      </c>
      <c r="P47" s="185">
        <f t="shared" si="3"/>
        <v>53</v>
      </c>
      <c r="Q47" s="131">
        <v>114</v>
      </c>
      <c r="R47" s="138">
        <f t="shared" si="3"/>
        <v>9</v>
      </c>
      <c r="S47" s="131">
        <v>119</v>
      </c>
      <c r="T47" s="185">
        <f t="shared" ref="T47:AR47" si="47">RANK(S47,S$5:S$164,0)</f>
        <v>9</v>
      </c>
      <c r="U47" s="281">
        <v>120</v>
      </c>
      <c r="V47" s="138">
        <f t="shared" si="47"/>
        <v>28</v>
      </c>
      <c r="W47" s="252">
        <v>103</v>
      </c>
      <c r="X47" s="138">
        <f t="shared" si="47"/>
        <v>49</v>
      </c>
      <c r="Y47" s="252">
        <v>79</v>
      </c>
      <c r="Z47" s="138">
        <f t="shared" si="47"/>
        <v>153</v>
      </c>
      <c r="AA47" s="252">
        <v>100</v>
      </c>
      <c r="AB47" s="185">
        <f t="shared" si="47"/>
        <v>45</v>
      </c>
      <c r="AC47" s="131">
        <v>85</v>
      </c>
      <c r="AD47" s="185">
        <f t="shared" si="47"/>
        <v>86</v>
      </c>
      <c r="AE47" s="308">
        <v>111.67</v>
      </c>
      <c r="AF47" s="185">
        <f t="shared" si="47"/>
        <v>41</v>
      </c>
      <c r="AG47" s="316">
        <v>88</v>
      </c>
      <c r="AH47" s="185">
        <f t="shared" si="47"/>
        <v>65</v>
      </c>
      <c r="AI47" s="217">
        <v>92.6</v>
      </c>
      <c r="AJ47" s="138">
        <f t="shared" si="47"/>
        <v>45</v>
      </c>
      <c r="AK47" s="549" t="s">
        <v>788</v>
      </c>
      <c r="AL47" s="138">
        <f t="shared" si="47"/>
        <v>19</v>
      </c>
      <c r="AM47" s="131">
        <v>95</v>
      </c>
      <c r="AN47" s="138">
        <f t="shared" si="47"/>
        <v>18</v>
      </c>
      <c r="AO47" s="226">
        <v>106</v>
      </c>
      <c r="AP47" s="138">
        <f t="shared" si="47"/>
        <v>72</v>
      </c>
      <c r="AQ47" s="335">
        <v>100</v>
      </c>
      <c r="AR47" s="185">
        <f t="shared" si="47"/>
        <v>26</v>
      </c>
      <c r="AS47" s="242">
        <f t="shared" si="37"/>
        <v>104.40894736842105</v>
      </c>
      <c r="AT47" s="138">
        <f t="shared" si="5"/>
        <v>32</v>
      </c>
    </row>
    <row r="48" spans="1:46" x14ac:dyDescent="0.2">
      <c r="A48" s="64">
        <v>44</v>
      </c>
      <c r="B48" s="22" t="s">
        <v>111</v>
      </c>
      <c r="C48" s="464">
        <v>90</v>
      </c>
      <c r="D48" s="138">
        <f t="shared" si="1"/>
        <v>111</v>
      </c>
      <c r="E48" s="464">
        <v>97</v>
      </c>
      <c r="F48" s="138">
        <f t="shared" si="1"/>
        <v>134</v>
      </c>
      <c r="G48" s="131">
        <v>90</v>
      </c>
      <c r="H48" s="185">
        <f t="shared" si="1"/>
        <v>58</v>
      </c>
      <c r="I48" s="131">
        <v>85</v>
      </c>
      <c r="J48" s="185">
        <f t="shared" si="2"/>
        <v>130</v>
      </c>
      <c r="K48" s="351">
        <v>100</v>
      </c>
      <c r="L48" s="138">
        <f t="shared" si="2"/>
        <v>139</v>
      </c>
      <c r="M48" s="223">
        <v>105</v>
      </c>
      <c r="N48" s="138">
        <f t="shared" si="2"/>
        <v>90</v>
      </c>
      <c r="O48" s="242">
        <v>92.5</v>
      </c>
      <c r="P48" s="185">
        <f t="shared" si="3"/>
        <v>140</v>
      </c>
      <c r="Q48" s="131">
        <v>92</v>
      </c>
      <c r="R48" s="138">
        <f t="shared" si="3"/>
        <v>127</v>
      </c>
      <c r="S48" s="131">
        <v>95</v>
      </c>
      <c r="T48" s="185">
        <f t="shared" ref="T48:AR48" si="48">RANK(S48,S$5:S$164,0)</f>
        <v>140</v>
      </c>
      <c r="U48" s="281">
        <v>100</v>
      </c>
      <c r="V48" s="138">
        <f t="shared" si="48"/>
        <v>138</v>
      </c>
      <c r="W48" s="252">
        <v>90</v>
      </c>
      <c r="X48" s="138">
        <f t="shared" si="48"/>
        <v>137</v>
      </c>
      <c r="Y48" s="252">
        <v>95</v>
      </c>
      <c r="Z48" s="138">
        <f t="shared" si="48"/>
        <v>100</v>
      </c>
      <c r="AA48" s="252">
        <v>90</v>
      </c>
      <c r="AB48" s="185">
        <f t="shared" si="48"/>
        <v>119</v>
      </c>
      <c r="AC48" s="131">
        <v>80</v>
      </c>
      <c r="AD48" s="185">
        <f t="shared" si="48"/>
        <v>109</v>
      </c>
      <c r="AE48" s="308">
        <v>92.33</v>
      </c>
      <c r="AF48" s="185">
        <f t="shared" si="48"/>
        <v>141</v>
      </c>
      <c r="AG48" s="316"/>
      <c r="AH48" s="185"/>
      <c r="AI48" s="217">
        <v>86.6</v>
      </c>
      <c r="AJ48" s="138">
        <f t="shared" si="48"/>
        <v>105</v>
      </c>
      <c r="AK48" s="549" t="s">
        <v>788</v>
      </c>
      <c r="AL48" s="138">
        <f t="shared" si="48"/>
        <v>19</v>
      </c>
      <c r="AM48" s="131">
        <v>83</v>
      </c>
      <c r="AN48" s="138">
        <f t="shared" si="48"/>
        <v>97</v>
      </c>
      <c r="AO48" s="226">
        <v>105</v>
      </c>
      <c r="AP48" s="138">
        <f t="shared" si="48"/>
        <v>77</v>
      </c>
      <c r="AQ48" s="335">
        <v>90</v>
      </c>
      <c r="AR48" s="185">
        <f t="shared" si="48"/>
        <v>100</v>
      </c>
      <c r="AS48" s="242">
        <f t="shared" si="37"/>
        <v>92.54894736842104</v>
      </c>
      <c r="AT48" s="138">
        <f t="shared" si="5"/>
        <v>143</v>
      </c>
    </row>
    <row r="49" spans="1:46" x14ac:dyDescent="0.2">
      <c r="A49" s="64">
        <v>45</v>
      </c>
      <c r="B49" s="22" t="s">
        <v>115</v>
      </c>
      <c r="C49" s="464">
        <v>105</v>
      </c>
      <c r="D49" s="138">
        <f t="shared" si="1"/>
        <v>22</v>
      </c>
      <c r="E49" s="464">
        <v>104</v>
      </c>
      <c r="F49" s="138">
        <f t="shared" si="1"/>
        <v>67</v>
      </c>
      <c r="G49" s="131">
        <v>90</v>
      </c>
      <c r="H49" s="185">
        <f t="shared" si="1"/>
        <v>58</v>
      </c>
      <c r="I49" s="131">
        <v>87</v>
      </c>
      <c r="J49" s="185">
        <f t="shared" si="2"/>
        <v>120</v>
      </c>
      <c r="K49" s="351">
        <v>110</v>
      </c>
      <c r="L49" s="138">
        <f t="shared" si="2"/>
        <v>93</v>
      </c>
      <c r="M49" s="223">
        <v>105</v>
      </c>
      <c r="N49" s="138">
        <f t="shared" si="2"/>
        <v>90</v>
      </c>
      <c r="O49" s="242">
        <v>102.5</v>
      </c>
      <c r="P49" s="185">
        <f t="shared" si="3"/>
        <v>87</v>
      </c>
      <c r="Q49" s="131">
        <v>97</v>
      </c>
      <c r="R49" s="138">
        <f t="shared" si="3"/>
        <v>101</v>
      </c>
      <c r="S49" s="131">
        <v>113</v>
      </c>
      <c r="T49" s="185">
        <f t="shared" ref="T49:AR49" si="49">RANK(S49,S$5:S$164,0)</f>
        <v>36</v>
      </c>
      <c r="U49" s="281">
        <v>113</v>
      </c>
      <c r="V49" s="138">
        <f t="shared" si="49"/>
        <v>77</v>
      </c>
      <c r="W49" s="252">
        <v>93</v>
      </c>
      <c r="X49" s="138">
        <f t="shared" si="49"/>
        <v>127</v>
      </c>
      <c r="Y49" s="252">
        <v>101</v>
      </c>
      <c r="Z49" s="138">
        <f t="shared" si="49"/>
        <v>58</v>
      </c>
      <c r="AA49" s="252">
        <v>92</v>
      </c>
      <c r="AB49" s="185">
        <f t="shared" si="49"/>
        <v>116</v>
      </c>
      <c r="AC49" s="131">
        <v>70</v>
      </c>
      <c r="AD49" s="185">
        <f t="shared" si="49"/>
        <v>135</v>
      </c>
      <c r="AE49" s="308">
        <v>100.67</v>
      </c>
      <c r="AF49" s="185">
        <f t="shared" si="49"/>
        <v>94</v>
      </c>
      <c r="AG49" s="316"/>
      <c r="AH49" s="185"/>
      <c r="AI49" s="217">
        <v>90.6</v>
      </c>
      <c r="AJ49" s="138">
        <f t="shared" si="49"/>
        <v>63</v>
      </c>
      <c r="AK49" s="549" t="s">
        <v>784</v>
      </c>
      <c r="AL49" s="138">
        <f t="shared" si="49"/>
        <v>17</v>
      </c>
      <c r="AM49" s="131">
        <v>80</v>
      </c>
      <c r="AN49" s="138">
        <f t="shared" si="49"/>
        <v>100</v>
      </c>
      <c r="AO49" s="226">
        <v>109</v>
      </c>
      <c r="AP49" s="138">
        <f t="shared" si="49"/>
        <v>59</v>
      </c>
      <c r="AQ49" s="335">
        <v>95</v>
      </c>
      <c r="AR49" s="185">
        <f t="shared" si="49"/>
        <v>64</v>
      </c>
      <c r="AS49" s="242">
        <f t="shared" si="37"/>
        <v>97.777368421052628</v>
      </c>
      <c r="AT49" s="138">
        <f t="shared" si="5"/>
        <v>101</v>
      </c>
    </row>
    <row r="50" spans="1:46" x14ac:dyDescent="0.2">
      <c r="A50" s="64">
        <v>46</v>
      </c>
      <c r="B50" s="22" t="s">
        <v>118</v>
      </c>
      <c r="C50" s="464">
        <v>90</v>
      </c>
      <c r="D50" s="138">
        <f t="shared" si="1"/>
        <v>111</v>
      </c>
      <c r="E50" s="464">
        <v>98</v>
      </c>
      <c r="F50" s="138">
        <f t="shared" si="1"/>
        <v>123</v>
      </c>
      <c r="G50" s="131">
        <v>85</v>
      </c>
      <c r="H50" s="185">
        <f t="shared" si="1"/>
        <v>91</v>
      </c>
      <c r="I50" s="131">
        <v>95</v>
      </c>
      <c r="J50" s="185">
        <f t="shared" si="2"/>
        <v>67</v>
      </c>
      <c r="K50" s="351">
        <v>110</v>
      </c>
      <c r="L50" s="138">
        <f t="shared" si="2"/>
        <v>93</v>
      </c>
      <c r="M50" s="223">
        <v>105</v>
      </c>
      <c r="N50" s="138">
        <f t="shared" si="2"/>
        <v>90</v>
      </c>
      <c r="O50" s="242">
        <v>96</v>
      </c>
      <c r="P50" s="185">
        <f t="shared" si="3"/>
        <v>129</v>
      </c>
      <c r="Q50" s="131">
        <v>106</v>
      </c>
      <c r="R50" s="138">
        <f t="shared" si="3"/>
        <v>52</v>
      </c>
      <c r="S50" s="131">
        <v>105</v>
      </c>
      <c r="T50" s="185">
        <f t="shared" ref="T50:AR50" si="50">RANK(S50,S$5:S$164,0)</f>
        <v>83</v>
      </c>
      <c r="U50" s="281">
        <v>100</v>
      </c>
      <c r="V50" s="138">
        <f t="shared" si="50"/>
        <v>138</v>
      </c>
      <c r="W50" s="252">
        <v>95</v>
      </c>
      <c r="X50" s="138">
        <f t="shared" si="50"/>
        <v>114</v>
      </c>
      <c r="Y50" s="252">
        <v>103</v>
      </c>
      <c r="Z50" s="138">
        <f t="shared" si="50"/>
        <v>44</v>
      </c>
      <c r="AA50" s="252">
        <v>90</v>
      </c>
      <c r="AB50" s="185">
        <f t="shared" si="50"/>
        <v>119</v>
      </c>
      <c r="AC50" s="131">
        <v>90</v>
      </c>
      <c r="AD50" s="185">
        <f t="shared" si="50"/>
        <v>45</v>
      </c>
      <c r="AE50" s="309">
        <v>91.33</v>
      </c>
      <c r="AF50" s="185">
        <f t="shared" si="50"/>
        <v>145</v>
      </c>
      <c r="AG50" s="316"/>
      <c r="AH50" s="185"/>
      <c r="AI50" s="217">
        <v>85</v>
      </c>
      <c r="AJ50" s="138">
        <f t="shared" si="50"/>
        <v>114</v>
      </c>
      <c r="AK50" s="549" t="s">
        <v>783</v>
      </c>
      <c r="AL50" s="138">
        <f t="shared" si="50"/>
        <v>16</v>
      </c>
      <c r="AM50" s="131">
        <v>85</v>
      </c>
      <c r="AN50" s="138">
        <f t="shared" si="50"/>
        <v>56</v>
      </c>
      <c r="AO50" s="226">
        <v>116</v>
      </c>
      <c r="AP50" s="138">
        <f t="shared" si="50"/>
        <v>23</v>
      </c>
      <c r="AQ50" s="335">
        <v>95</v>
      </c>
      <c r="AR50" s="185">
        <f t="shared" si="50"/>
        <v>64</v>
      </c>
      <c r="AS50" s="242">
        <f t="shared" si="37"/>
        <v>96.859473684210528</v>
      </c>
      <c r="AT50" s="138">
        <f t="shared" si="5"/>
        <v>111</v>
      </c>
    </row>
    <row r="51" spans="1:46" x14ac:dyDescent="0.2">
      <c r="A51" s="64">
        <v>47</v>
      </c>
      <c r="B51" s="22" t="s">
        <v>121</v>
      </c>
      <c r="C51" s="464">
        <v>100</v>
      </c>
      <c r="D51" s="138">
        <f t="shared" si="1"/>
        <v>29</v>
      </c>
      <c r="E51" s="464">
        <v>104</v>
      </c>
      <c r="F51" s="138">
        <f t="shared" si="1"/>
        <v>67</v>
      </c>
      <c r="G51" s="131">
        <v>90</v>
      </c>
      <c r="H51" s="185">
        <f t="shared" si="1"/>
        <v>58</v>
      </c>
      <c r="I51" s="131">
        <v>95</v>
      </c>
      <c r="J51" s="185">
        <f t="shared" si="2"/>
        <v>67</v>
      </c>
      <c r="K51" s="351">
        <v>115</v>
      </c>
      <c r="L51" s="138">
        <f t="shared" si="2"/>
        <v>69</v>
      </c>
      <c r="M51" s="223">
        <v>100</v>
      </c>
      <c r="N51" s="138">
        <f t="shared" si="2"/>
        <v>116</v>
      </c>
      <c r="O51" s="242">
        <v>103</v>
      </c>
      <c r="P51" s="185">
        <f t="shared" si="3"/>
        <v>84</v>
      </c>
      <c r="Q51" s="131">
        <v>108</v>
      </c>
      <c r="R51" s="138">
        <f t="shared" si="3"/>
        <v>30</v>
      </c>
      <c r="S51" s="131">
        <v>103</v>
      </c>
      <c r="T51" s="185">
        <f t="shared" ref="T51:AR51" si="51">RANK(S51,S$5:S$164,0)</f>
        <v>105</v>
      </c>
      <c r="U51" s="281">
        <v>115</v>
      </c>
      <c r="V51" s="138">
        <f t="shared" si="51"/>
        <v>52</v>
      </c>
      <c r="W51" s="252">
        <v>100</v>
      </c>
      <c r="X51" s="138">
        <f t="shared" si="51"/>
        <v>76</v>
      </c>
      <c r="Y51" s="252">
        <v>91</v>
      </c>
      <c r="Z51" s="138">
        <f t="shared" si="51"/>
        <v>125</v>
      </c>
      <c r="AA51" s="252">
        <v>95</v>
      </c>
      <c r="AB51" s="185">
        <f t="shared" si="51"/>
        <v>84</v>
      </c>
      <c r="AC51" s="131">
        <v>80</v>
      </c>
      <c r="AD51" s="185">
        <f t="shared" si="51"/>
        <v>109</v>
      </c>
      <c r="AE51" s="308">
        <v>92.33</v>
      </c>
      <c r="AF51" s="185">
        <f t="shared" si="51"/>
        <v>141</v>
      </c>
      <c r="AG51" s="316"/>
      <c r="AH51" s="185"/>
      <c r="AI51" s="217">
        <v>93.4</v>
      </c>
      <c r="AJ51" s="138">
        <f t="shared" si="51"/>
        <v>39</v>
      </c>
      <c r="AK51" s="549" t="s">
        <v>785</v>
      </c>
      <c r="AL51" s="138">
        <f t="shared" si="51"/>
        <v>9</v>
      </c>
      <c r="AM51" s="131">
        <v>85</v>
      </c>
      <c r="AN51" s="138">
        <f t="shared" si="51"/>
        <v>56</v>
      </c>
      <c r="AO51" s="226">
        <v>119</v>
      </c>
      <c r="AP51" s="138">
        <f t="shared" si="51"/>
        <v>19</v>
      </c>
      <c r="AQ51" s="335">
        <v>105</v>
      </c>
      <c r="AR51" s="185">
        <f t="shared" si="51"/>
        <v>9</v>
      </c>
      <c r="AS51" s="242">
        <f t="shared" si="37"/>
        <v>99.67</v>
      </c>
      <c r="AT51" s="138">
        <f t="shared" si="5"/>
        <v>82</v>
      </c>
    </row>
    <row r="52" spans="1:46" x14ac:dyDescent="0.2">
      <c r="A52" s="64">
        <v>48</v>
      </c>
      <c r="B52" s="22" t="s">
        <v>124</v>
      </c>
      <c r="C52" s="464">
        <v>90</v>
      </c>
      <c r="D52" s="138">
        <f t="shared" si="1"/>
        <v>111</v>
      </c>
      <c r="E52" s="464">
        <v>100</v>
      </c>
      <c r="F52" s="138">
        <f t="shared" si="1"/>
        <v>94</v>
      </c>
      <c r="G52" s="131">
        <v>90</v>
      </c>
      <c r="H52" s="185">
        <f t="shared" si="1"/>
        <v>58</v>
      </c>
      <c r="I52" s="131">
        <v>102</v>
      </c>
      <c r="J52" s="185">
        <f t="shared" si="2"/>
        <v>31</v>
      </c>
      <c r="K52" s="351">
        <v>110</v>
      </c>
      <c r="L52" s="138">
        <f t="shared" si="2"/>
        <v>93</v>
      </c>
      <c r="M52" s="223">
        <v>100</v>
      </c>
      <c r="N52" s="138">
        <f t="shared" si="2"/>
        <v>116</v>
      </c>
      <c r="O52" s="242">
        <v>99</v>
      </c>
      <c r="P52" s="185">
        <f t="shared" si="3"/>
        <v>114</v>
      </c>
      <c r="Q52" s="131">
        <v>96</v>
      </c>
      <c r="R52" s="138">
        <f t="shared" si="3"/>
        <v>112</v>
      </c>
      <c r="S52" s="131">
        <v>105</v>
      </c>
      <c r="T52" s="185">
        <f t="shared" ref="T52:AR52" si="52">RANK(S52,S$5:S$164,0)</f>
        <v>83</v>
      </c>
      <c r="U52" s="281">
        <v>105</v>
      </c>
      <c r="V52" s="138">
        <f t="shared" si="52"/>
        <v>119</v>
      </c>
      <c r="W52" s="252">
        <v>97</v>
      </c>
      <c r="X52" s="138">
        <f t="shared" si="52"/>
        <v>99</v>
      </c>
      <c r="Y52" s="252">
        <v>101</v>
      </c>
      <c r="Z52" s="138">
        <f t="shared" si="52"/>
        <v>58</v>
      </c>
      <c r="AA52" s="252">
        <v>85</v>
      </c>
      <c r="AB52" s="185">
        <f t="shared" si="52"/>
        <v>140</v>
      </c>
      <c r="AC52" s="131">
        <v>90</v>
      </c>
      <c r="AD52" s="185">
        <f t="shared" si="52"/>
        <v>45</v>
      </c>
      <c r="AE52" s="308">
        <v>95</v>
      </c>
      <c r="AF52" s="185">
        <f t="shared" si="52"/>
        <v>132</v>
      </c>
      <c r="AG52" s="316"/>
      <c r="AH52" s="185"/>
      <c r="AI52" s="217">
        <v>91</v>
      </c>
      <c r="AJ52" s="138">
        <f t="shared" si="52"/>
        <v>62</v>
      </c>
      <c r="AK52" s="549" t="s">
        <v>787</v>
      </c>
      <c r="AL52" s="138">
        <f t="shared" si="52"/>
        <v>14</v>
      </c>
      <c r="AM52" s="131">
        <v>85</v>
      </c>
      <c r="AN52" s="138">
        <f t="shared" si="52"/>
        <v>56</v>
      </c>
      <c r="AO52" s="226">
        <v>102</v>
      </c>
      <c r="AP52" s="138">
        <f t="shared" si="52"/>
        <v>100</v>
      </c>
      <c r="AQ52" s="336">
        <v>95</v>
      </c>
      <c r="AR52" s="185">
        <f t="shared" si="52"/>
        <v>64</v>
      </c>
      <c r="AS52" s="242">
        <f t="shared" si="37"/>
        <v>96.736842105263165</v>
      </c>
      <c r="AT52" s="138">
        <f t="shared" si="5"/>
        <v>112</v>
      </c>
    </row>
    <row r="53" spans="1:46" x14ac:dyDescent="0.2">
      <c r="A53" s="64">
        <v>49</v>
      </c>
      <c r="B53" s="22" t="s">
        <v>127</v>
      </c>
      <c r="C53" s="464">
        <v>95</v>
      </c>
      <c r="D53" s="138">
        <f t="shared" si="1"/>
        <v>81</v>
      </c>
      <c r="E53" s="464">
        <v>100</v>
      </c>
      <c r="F53" s="138">
        <f t="shared" si="1"/>
        <v>94</v>
      </c>
      <c r="G53" s="131">
        <v>95</v>
      </c>
      <c r="H53" s="185">
        <f t="shared" si="1"/>
        <v>30</v>
      </c>
      <c r="I53" s="131">
        <v>105</v>
      </c>
      <c r="J53" s="185">
        <f t="shared" si="2"/>
        <v>20</v>
      </c>
      <c r="K53" s="351">
        <v>115</v>
      </c>
      <c r="L53" s="138">
        <f t="shared" si="2"/>
        <v>69</v>
      </c>
      <c r="M53" s="223">
        <v>110</v>
      </c>
      <c r="N53" s="138">
        <f t="shared" si="2"/>
        <v>63</v>
      </c>
      <c r="O53" s="242">
        <v>105</v>
      </c>
      <c r="P53" s="185">
        <f t="shared" si="3"/>
        <v>75</v>
      </c>
      <c r="Q53" s="131">
        <v>103</v>
      </c>
      <c r="R53" s="138">
        <f t="shared" si="3"/>
        <v>65</v>
      </c>
      <c r="S53" s="131">
        <v>110</v>
      </c>
      <c r="T53" s="185">
        <f t="shared" ref="T53:AR53" si="53">RANK(S53,S$5:S$164,0)</f>
        <v>44</v>
      </c>
      <c r="U53" s="281">
        <v>105</v>
      </c>
      <c r="V53" s="138">
        <f t="shared" si="53"/>
        <v>119</v>
      </c>
      <c r="W53" s="252">
        <v>92</v>
      </c>
      <c r="X53" s="138">
        <f t="shared" si="53"/>
        <v>132</v>
      </c>
      <c r="Y53" s="252">
        <v>101</v>
      </c>
      <c r="Z53" s="138">
        <f t="shared" si="53"/>
        <v>58</v>
      </c>
      <c r="AA53" s="252">
        <v>95</v>
      </c>
      <c r="AB53" s="185">
        <f t="shared" si="53"/>
        <v>84</v>
      </c>
      <c r="AC53" s="131">
        <v>80</v>
      </c>
      <c r="AD53" s="185">
        <f t="shared" si="53"/>
        <v>109</v>
      </c>
      <c r="AE53" s="308">
        <v>89.67</v>
      </c>
      <c r="AF53" s="185">
        <f t="shared" si="53"/>
        <v>151</v>
      </c>
      <c r="AG53" s="316"/>
      <c r="AH53" s="185"/>
      <c r="AI53" s="217">
        <v>87.6</v>
      </c>
      <c r="AJ53" s="138">
        <f t="shared" si="53"/>
        <v>92</v>
      </c>
      <c r="AK53" s="549" t="s">
        <v>783</v>
      </c>
      <c r="AL53" s="138">
        <f t="shared" si="53"/>
        <v>16</v>
      </c>
      <c r="AM53" s="131">
        <v>85</v>
      </c>
      <c r="AN53" s="138">
        <f t="shared" si="53"/>
        <v>56</v>
      </c>
      <c r="AO53" s="226">
        <v>116</v>
      </c>
      <c r="AP53" s="138">
        <f t="shared" si="53"/>
        <v>23</v>
      </c>
      <c r="AQ53" s="336">
        <v>90</v>
      </c>
      <c r="AR53" s="185">
        <f t="shared" si="53"/>
        <v>100</v>
      </c>
      <c r="AS53" s="242">
        <f t="shared" si="37"/>
        <v>98.908947368421053</v>
      </c>
      <c r="AT53" s="138">
        <f t="shared" si="5"/>
        <v>95</v>
      </c>
    </row>
    <row r="54" spans="1:46" x14ac:dyDescent="0.2">
      <c r="A54" s="64">
        <v>50</v>
      </c>
      <c r="B54" s="22" t="s">
        <v>130</v>
      </c>
      <c r="C54" s="464">
        <v>95</v>
      </c>
      <c r="D54" s="139">
        <f t="shared" si="1"/>
        <v>81</v>
      </c>
      <c r="E54" s="464">
        <v>105</v>
      </c>
      <c r="F54" s="139">
        <f t="shared" si="1"/>
        <v>58</v>
      </c>
      <c r="G54" s="132">
        <v>90</v>
      </c>
      <c r="H54" s="186">
        <f t="shared" si="1"/>
        <v>58</v>
      </c>
      <c r="I54" s="132">
        <v>105</v>
      </c>
      <c r="J54" s="186">
        <f t="shared" si="2"/>
        <v>20</v>
      </c>
      <c r="K54" s="352">
        <v>120</v>
      </c>
      <c r="L54" s="139">
        <f t="shared" si="2"/>
        <v>40</v>
      </c>
      <c r="M54" s="224">
        <v>110</v>
      </c>
      <c r="N54" s="139">
        <f t="shared" si="2"/>
        <v>63</v>
      </c>
      <c r="O54" s="243">
        <v>107</v>
      </c>
      <c r="P54" s="186">
        <f t="shared" si="3"/>
        <v>64</v>
      </c>
      <c r="Q54" s="132">
        <v>105</v>
      </c>
      <c r="R54" s="139">
        <f t="shared" si="3"/>
        <v>53</v>
      </c>
      <c r="S54" s="132">
        <v>114</v>
      </c>
      <c r="T54" s="186">
        <f t="shared" ref="T54:AR54" si="54">RANK(S54,S$5:S$164,0)</f>
        <v>29</v>
      </c>
      <c r="U54" s="282">
        <v>113</v>
      </c>
      <c r="V54" s="139">
        <f t="shared" si="54"/>
        <v>77</v>
      </c>
      <c r="W54" s="253">
        <v>97</v>
      </c>
      <c r="X54" s="139">
        <f t="shared" si="54"/>
        <v>99</v>
      </c>
      <c r="Y54" s="253">
        <v>102</v>
      </c>
      <c r="Z54" s="139">
        <f t="shared" si="54"/>
        <v>52</v>
      </c>
      <c r="AA54" s="253">
        <v>108</v>
      </c>
      <c r="AB54" s="186">
        <f t="shared" si="54"/>
        <v>10</v>
      </c>
      <c r="AC54" s="132">
        <v>95</v>
      </c>
      <c r="AD54" s="186">
        <f t="shared" si="54"/>
        <v>21</v>
      </c>
      <c r="AE54" s="310">
        <v>114</v>
      </c>
      <c r="AF54" s="186">
        <f t="shared" si="54"/>
        <v>32</v>
      </c>
      <c r="AG54" s="317"/>
      <c r="AH54" s="186"/>
      <c r="AI54" s="218">
        <v>89.8</v>
      </c>
      <c r="AJ54" s="139">
        <f t="shared" si="54"/>
        <v>70</v>
      </c>
      <c r="AK54" s="550" t="s">
        <v>784</v>
      </c>
      <c r="AL54" s="139">
        <f t="shared" si="54"/>
        <v>17</v>
      </c>
      <c r="AM54" s="132">
        <v>85</v>
      </c>
      <c r="AN54" s="139">
        <f t="shared" si="54"/>
        <v>56</v>
      </c>
      <c r="AO54" s="227">
        <v>95</v>
      </c>
      <c r="AP54" s="139">
        <f t="shared" si="54"/>
        <v>138</v>
      </c>
      <c r="AQ54" s="435">
        <v>105</v>
      </c>
      <c r="AR54" s="186">
        <f t="shared" si="54"/>
        <v>9</v>
      </c>
      <c r="AS54" s="243">
        <f t="shared" si="37"/>
        <v>102.88421052631578</v>
      </c>
      <c r="AT54" s="139">
        <f t="shared" si="5"/>
        <v>52</v>
      </c>
    </row>
    <row r="55" spans="1:46" x14ac:dyDescent="0.2">
      <c r="A55" s="74">
        <v>51</v>
      </c>
      <c r="B55" s="92" t="s">
        <v>133</v>
      </c>
      <c r="C55" s="465">
        <v>100</v>
      </c>
      <c r="D55" s="137">
        <f t="shared" si="1"/>
        <v>29</v>
      </c>
      <c r="E55" s="465">
        <v>110</v>
      </c>
      <c r="F55" s="137">
        <f t="shared" si="1"/>
        <v>39</v>
      </c>
      <c r="G55" s="130">
        <v>90</v>
      </c>
      <c r="H55" s="184">
        <f t="shared" si="1"/>
        <v>58</v>
      </c>
      <c r="I55" s="130">
        <v>97</v>
      </c>
      <c r="J55" s="184">
        <f t="shared" si="2"/>
        <v>59</v>
      </c>
      <c r="K55" s="350">
        <v>130</v>
      </c>
      <c r="L55" s="137">
        <f t="shared" si="2"/>
        <v>6</v>
      </c>
      <c r="M55" s="222">
        <v>120</v>
      </c>
      <c r="N55" s="137">
        <f t="shared" si="2"/>
        <v>19</v>
      </c>
      <c r="O55" s="241">
        <v>113</v>
      </c>
      <c r="P55" s="184">
        <f t="shared" si="3"/>
        <v>30</v>
      </c>
      <c r="Q55" s="130">
        <v>105</v>
      </c>
      <c r="R55" s="137">
        <f t="shared" si="3"/>
        <v>53</v>
      </c>
      <c r="S55" s="130">
        <v>115</v>
      </c>
      <c r="T55" s="184">
        <f t="shared" ref="T55:AR55" si="55">RANK(S55,S$5:S$164,0)</f>
        <v>18</v>
      </c>
      <c r="U55" s="280">
        <v>120</v>
      </c>
      <c r="V55" s="137">
        <f t="shared" si="55"/>
        <v>28</v>
      </c>
      <c r="W55" s="258">
        <v>103</v>
      </c>
      <c r="X55" s="137">
        <f t="shared" si="55"/>
        <v>49</v>
      </c>
      <c r="Y55" s="251">
        <v>99</v>
      </c>
      <c r="Z55" s="137">
        <f t="shared" si="55"/>
        <v>78</v>
      </c>
      <c r="AA55" s="251">
        <v>103</v>
      </c>
      <c r="AB55" s="184">
        <f t="shared" si="55"/>
        <v>33</v>
      </c>
      <c r="AC55" s="130">
        <v>105</v>
      </c>
      <c r="AD55" s="184">
        <f t="shared" si="55"/>
        <v>3</v>
      </c>
      <c r="AE55" s="307">
        <v>121</v>
      </c>
      <c r="AF55" s="184">
        <f t="shared" si="55"/>
        <v>8</v>
      </c>
      <c r="AG55" s="315"/>
      <c r="AH55" s="184"/>
      <c r="AI55" s="216">
        <v>97</v>
      </c>
      <c r="AJ55" s="137">
        <f t="shared" si="55"/>
        <v>21</v>
      </c>
      <c r="AK55" s="548" t="s">
        <v>793</v>
      </c>
      <c r="AL55" s="137">
        <f t="shared" si="55"/>
        <v>5</v>
      </c>
      <c r="AM55" s="130">
        <v>98</v>
      </c>
      <c r="AN55" s="137">
        <f t="shared" si="55"/>
        <v>16</v>
      </c>
      <c r="AO55" s="225">
        <v>100</v>
      </c>
      <c r="AP55" s="137">
        <f t="shared" si="55"/>
        <v>108</v>
      </c>
      <c r="AQ55" s="331">
        <v>100</v>
      </c>
      <c r="AR55" s="184">
        <f t="shared" si="55"/>
        <v>26</v>
      </c>
      <c r="AS55" s="241">
        <f t="shared" si="37"/>
        <v>106.63157894736842</v>
      </c>
      <c r="AT55" s="137">
        <f t="shared" si="5"/>
        <v>21</v>
      </c>
    </row>
    <row r="56" spans="1:46" x14ac:dyDescent="0.2">
      <c r="A56" s="64">
        <v>52</v>
      </c>
      <c r="B56" s="22" t="s">
        <v>136</v>
      </c>
      <c r="C56" s="464">
        <v>100</v>
      </c>
      <c r="D56" s="138">
        <f t="shared" si="1"/>
        <v>29</v>
      </c>
      <c r="E56" s="464">
        <v>102</v>
      </c>
      <c r="F56" s="138">
        <f t="shared" si="1"/>
        <v>88</v>
      </c>
      <c r="G56" s="131">
        <v>75</v>
      </c>
      <c r="H56" s="185">
        <f t="shared" si="1"/>
        <v>143</v>
      </c>
      <c r="I56" s="131">
        <v>93</v>
      </c>
      <c r="J56" s="185">
        <f t="shared" si="2"/>
        <v>89</v>
      </c>
      <c r="K56" s="351">
        <v>110</v>
      </c>
      <c r="L56" s="138">
        <f t="shared" si="2"/>
        <v>93</v>
      </c>
      <c r="M56" s="223">
        <v>115</v>
      </c>
      <c r="N56" s="138">
        <f t="shared" si="2"/>
        <v>41</v>
      </c>
      <c r="O56" s="242">
        <v>104</v>
      </c>
      <c r="P56" s="185">
        <f t="shared" si="3"/>
        <v>77</v>
      </c>
      <c r="Q56" s="131">
        <v>95</v>
      </c>
      <c r="R56" s="138">
        <f t="shared" si="3"/>
        <v>114</v>
      </c>
      <c r="S56" s="131">
        <v>110</v>
      </c>
      <c r="T56" s="185">
        <f t="shared" ref="T56:AR56" si="56">RANK(S56,S$5:S$164,0)</f>
        <v>44</v>
      </c>
      <c r="U56" s="281">
        <v>113</v>
      </c>
      <c r="V56" s="138">
        <f t="shared" si="56"/>
        <v>77</v>
      </c>
      <c r="W56" s="252">
        <v>96</v>
      </c>
      <c r="X56" s="138">
        <f t="shared" si="56"/>
        <v>112</v>
      </c>
      <c r="Y56" s="252">
        <v>93</v>
      </c>
      <c r="Z56" s="138">
        <f t="shared" si="56"/>
        <v>113</v>
      </c>
      <c r="AA56" s="252">
        <v>105</v>
      </c>
      <c r="AB56" s="185">
        <f t="shared" si="56"/>
        <v>19</v>
      </c>
      <c r="AC56" s="131">
        <v>90</v>
      </c>
      <c r="AD56" s="185">
        <f t="shared" si="56"/>
        <v>45</v>
      </c>
      <c r="AE56" s="308">
        <v>105</v>
      </c>
      <c r="AF56" s="185">
        <f t="shared" si="56"/>
        <v>64</v>
      </c>
      <c r="AG56" s="316"/>
      <c r="AH56" s="185"/>
      <c r="AI56" s="217">
        <v>87.2</v>
      </c>
      <c r="AJ56" s="138">
        <f t="shared" si="56"/>
        <v>96</v>
      </c>
      <c r="AK56" s="549" t="s">
        <v>787</v>
      </c>
      <c r="AL56" s="138">
        <f t="shared" si="56"/>
        <v>14</v>
      </c>
      <c r="AM56" s="131">
        <v>100</v>
      </c>
      <c r="AN56" s="138">
        <f t="shared" si="56"/>
        <v>7</v>
      </c>
      <c r="AO56" s="226">
        <v>104</v>
      </c>
      <c r="AP56" s="138">
        <f t="shared" si="56"/>
        <v>85</v>
      </c>
      <c r="AQ56" s="333">
        <v>95</v>
      </c>
      <c r="AR56" s="185">
        <f t="shared" si="56"/>
        <v>64</v>
      </c>
      <c r="AS56" s="242">
        <f t="shared" si="37"/>
        <v>99.589473684210532</v>
      </c>
      <c r="AT56" s="138">
        <f t="shared" si="5"/>
        <v>84</v>
      </c>
    </row>
    <row r="57" spans="1:46" x14ac:dyDescent="0.2">
      <c r="A57" s="64">
        <v>53</v>
      </c>
      <c r="B57" s="22" t="s">
        <v>138</v>
      </c>
      <c r="C57" s="464">
        <v>95</v>
      </c>
      <c r="D57" s="138">
        <f t="shared" si="1"/>
        <v>81</v>
      </c>
      <c r="E57" s="464">
        <v>97</v>
      </c>
      <c r="F57" s="138">
        <f t="shared" si="1"/>
        <v>134</v>
      </c>
      <c r="G57" s="131">
        <v>75</v>
      </c>
      <c r="H57" s="185">
        <f t="shared" si="1"/>
        <v>143</v>
      </c>
      <c r="I57" s="131">
        <v>92</v>
      </c>
      <c r="J57" s="185">
        <f t="shared" si="2"/>
        <v>94</v>
      </c>
      <c r="K57" s="351">
        <v>105</v>
      </c>
      <c r="L57" s="138">
        <f t="shared" si="2"/>
        <v>123</v>
      </c>
      <c r="M57" s="223">
        <v>110</v>
      </c>
      <c r="N57" s="138">
        <f t="shared" si="2"/>
        <v>63</v>
      </c>
      <c r="O57" s="242">
        <v>99.5</v>
      </c>
      <c r="P57" s="185">
        <f t="shared" si="3"/>
        <v>110</v>
      </c>
      <c r="Q57" s="131">
        <v>90</v>
      </c>
      <c r="R57" s="138">
        <f t="shared" si="3"/>
        <v>138</v>
      </c>
      <c r="S57" s="131">
        <v>108</v>
      </c>
      <c r="T57" s="185">
        <f t="shared" ref="T57:AR57" si="57">RANK(S57,S$5:S$164,0)</f>
        <v>74</v>
      </c>
      <c r="U57" s="281">
        <v>110</v>
      </c>
      <c r="V57" s="138">
        <f t="shared" si="57"/>
        <v>94</v>
      </c>
      <c r="W57" s="252">
        <v>98</v>
      </c>
      <c r="X57" s="138">
        <f t="shared" si="57"/>
        <v>92</v>
      </c>
      <c r="Y57" s="252">
        <v>98</v>
      </c>
      <c r="Z57" s="138">
        <f t="shared" si="57"/>
        <v>83</v>
      </c>
      <c r="AA57" s="252">
        <v>90</v>
      </c>
      <c r="AB57" s="185">
        <f t="shared" si="57"/>
        <v>119</v>
      </c>
      <c r="AC57" s="131">
        <v>90</v>
      </c>
      <c r="AD57" s="185">
        <f t="shared" si="57"/>
        <v>45</v>
      </c>
      <c r="AE57" s="308">
        <v>105</v>
      </c>
      <c r="AF57" s="185">
        <f t="shared" si="57"/>
        <v>64</v>
      </c>
      <c r="AG57" s="316"/>
      <c r="AH57" s="185"/>
      <c r="AI57" s="217">
        <v>86.4</v>
      </c>
      <c r="AJ57" s="138">
        <f t="shared" si="57"/>
        <v>108</v>
      </c>
      <c r="AK57" s="549" t="s">
        <v>787</v>
      </c>
      <c r="AL57" s="138">
        <f t="shared" si="57"/>
        <v>14</v>
      </c>
      <c r="AM57" s="131">
        <v>85</v>
      </c>
      <c r="AN57" s="138">
        <f t="shared" si="57"/>
        <v>56</v>
      </c>
      <c r="AO57" s="226">
        <v>107</v>
      </c>
      <c r="AP57" s="138">
        <f t="shared" si="57"/>
        <v>64</v>
      </c>
      <c r="AQ57" s="335">
        <v>95</v>
      </c>
      <c r="AR57" s="185">
        <f t="shared" si="57"/>
        <v>64</v>
      </c>
      <c r="AS57" s="242">
        <f t="shared" si="37"/>
        <v>96.626315789473693</v>
      </c>
      <c r="AT57" s="138">
        <f t="shared" si="5"/>
        <v>115</v>
      </c>
    </row>
    <row r="58" spans="1:46" x14ac:dyDescent="0.2">
      <c r="A58" s="64">
        <v>54</v>
      </c>
      <c r="B58" s="22" t="s">
        <v>141</v>
      </c>
      <c r="C58" s="464">
        <v>90</v>
      </c>
      <c r="D58" s="138">
        <f t="shared" si="1"/>
        <v>111</v>
      </c>
      <c r="E58" s="464">
        <v>103</v>
      </c>
      <c r="F58" s="138">
        <f t="shared" si="1"/>
        <v>78</v>
      </c>
      <c r="G58" s="131">
        <v>80</v>
      </c>
      <c r="H58" s="185">
        <f t="shared" si="1"/>
        <v>113</v>
      </c>
      <c r="I58" s="131">
        <v>87</v>
      </c>
      <c r="J58" s="185">
        <f t="shared" si="2"/>
        <v>120</v>
      </c>
      <c r="K58" s="351">
        <v>110</v>
      </c>
      <c r="L58" s="138">
        <f t="shared" si="2"/>
        <v>93</v>
      </c>
      <c r="M58" s="223">
        <v>105</v>
      </c>
      <c r="N58" s="138">
        <f t="shared" si="2"/>
        <v>90</v>
      </c>
      <c r="O58" s="242">
        <v>98.5</v>
      </c>
      <c r="P58" s="185">
        <f t="shared" si="3"/>
        <v>116</v>
      </c>
      <c r="Q58" s="131">
        <v>92</v>
      </c>
      <c r="R58" s="138">
        <f t="shared" si="3"/>
        <v>127</v>
      </c>
      <c r="S58" s="131">
        <v>103</v>
      </c>
      <c r="T58" s="185">
        <f t="shared" ref="T58:AR58" si="58">RANK(S58,S$5:S$164,0)</f>
        <v>105</v>
      </c>
      <c r="U58" s="281">
        <v>105</v>
      </c>
      <c r="V58" s="138">
        <f t="shared" si="58"/>
        <v>119</v>
      </c>
      <c r="W58" s="252">
        <v>103</v>
      </c>
      <c r="X58" s="138">
        <f t="shared" si="58"/>
        <v>49</v>
      </c>
      <c r="Y58" s="252">
        <v>99</v>
      </c>
      <c r="Z58" s="138">
        <f t="shared" si="58"/>
        <v>78</v>
      </c>
      <c r="AA58" s="252">
        <v>90</v>
      </c>
      <c r="AB58" s="185">
        <f t="shared" si="58"/>
        <v>119</v>
      </c>
      <c r="AC58" s="131">
        <v>90</v>
      </c>
      <c r="AD58" s="185">
        <f t="shared" si="58"/>
        <v>45</v>
      </c>
      <c r="AE58" s="308">
        <v>101.33</v>
      </c>
      <c r="AF58" s="185">
        <f t="shared" si="58"/>
        <v>92</v>
      </c>
      <c r="AG58" s="316"/>
      <c r="AH58" s="185"/>
      <c r="AI58" s="217">
        <v>87</v>
      </c>
      <c r="AJ58" s="138">
        <f t="shared" si="58"/>
        <v>98</v>
      </c>
      <c r="AK58" s="549" t="s">
        <v>787</v>
      </c>
      <c r="AL58" s="138">
        <f t="shared" si="58"/>
        <v>14</v>
      </c>
      <c r="AM58" s="131">
        <v>70</v>
      </c>
      <c r="AN58" s="138">
        <f t="shared" si="58"/>
        <v>124</v>
      </c>
      <c r="AO58" s="226">
        <v>104</v>
      </c>
      <c r="AP58" s="138">
        <f t="shared" si="58"/>
        <v>85</v>
      </c>
      <c r="AQ58" s="335">
        <v>90</v>
      </c>
      <c r="AR58" s="185">
        <f t="shared" si="58"/>
        <v>100</v>
      </c>
      <c r="AS58" s="242">
        <f t="shared" si="37"/>
        <v>95.148947368421048</v>
      </c>
      <c r="AT58" s="138">
        <f t="shared" si="5"/>
        <v>126</v>
      </c>
    </row>
    <row r="59" spans="1:46" x14ac:dyDescent="0.2">
      <c r="A59" s="64">
        <v>55</v>
      </c>
      <c r="B59" s="22" t="s">
        <v>144</v>
      </c>
      <c r="C59" s="464">
        <v>90</v>
      </c>
      <c r="D59" s="138">
        <f t="shared" si="1"/>
        <v>111</v>
      </c>
      <c r="E59" s="464">
        <v>108</v>
      </c>
      <c r="F59" s="138">
        <f t="shared" si="1"/>
        <v>44</v>
      </c>
      <c r="G59" s="131">
        <v>95</v>
      </c>
      <c r="H59" s="185">
        <f t="shared" si="1"/>
        <v>30</v>
      </c>
      <c r="I59" s="131">
        <v>78</v>
      </c>
      <c r="J59" s="185">
        <f t="shared" si="2"/>
        <v>151</v>
      </c>
      <c r="K59" s="351">
        <v>105</v>
      </c>
      <c r="L59" s="138">
        <f t="shared" si="2"/>
        <v>123</v>
      </c>
      <c r="M59" s="223">
        <v>110</v>
      </c>
      <c r="N59" s="138">
        <f t="shared" si="2"/>
        <v>63</v>
      </c>
      <c r="O59" s="242">
        <v>108.5</v>
      </c>
      <c r="P59" s="185">
        <f t="shared" si="3"/>
        <v>53</v>
      </c>
      <c r="Q59" s="131">
        <v>98</v>
      </c>
      <c r="R59" s="138">
        <f t="shared" si="3"/>
        <v>90</v>
      </c>
      <c r="S59" s="131">
        <v>116</v>
      </c>
      <c r="T59" s="185">
        <f t="shared" ref="T59:AR59" si="59">RANK(S59,S$5:S$164,0)</f>
        <v>13</v>
      </c>
      <c r="U59" s="281">
        <v>113</v>
      </c>
      <c r="V59" s="138">
        <f t="shared" si="59"/>
        <v>77</v>
      </c>
      <c r="W59" s="252">
        <v>90</v>
      </c>
      <c r="X59" s="138">
        <f t="shared" si="59"/>
        <v>137</v>
      </c>
      <c r="Y59" s="252">
        <v>88</v>
      </c>
      <c r="Z59" s="138">
        <f t="shared" si="59"/>
        <v>133</v>
      </c>
      <c r="AA59" s="252">
        <v>95</v>
      </c>
      <c r="AB59" s="185">
        <f t="shared" si="59"/>
        <v>84</v>
      </c>
      <c r="AC59" s="131">
        <v>95</v>
      </c>
      <c r="AD59" s="185">
        <f t="shared" si="59"/>
        <v>21</v>
      </c>
      <c r="AE59" s="308">
        <v>115</v>
      </c>
      <c r="AF59" s="185">
        <f t="shared" si="59"/>
        <v>26</v>
      </c>
      <c r="AG59" s="316"/>
      <c r="AH59" s="185"/>
      <c r="AI59" s="217">
        <v>87.8</v>
      </c>
      <c r="AJ59" s="138">
        <f t="shared" si="59"/>
        <v>91</v>
      </c>
      <c r="AK59" s="549" t="s">
        <v>787</v>
      </c>
      <c r="AL59" s="138">
        <f t="shared" si="59"/>
        <v>14</v>
      </c>
      <c r="AM59" s="131">
        <v>85</v>
      </c>
      <c r="AN59" s="138">
        <f t="shared" si="59"/>
        <v>56</v>
      </c>
      <c r="AO59" s="226">
        <v>105</v>
      </c>
      <c r="AP59" s="138">
        <f t="shared" si="59"/>
        <v>77</v>
      </c>
      <c r="AQ59" s="335">
        <v>95</v>
      </c>
      <c r="AR59" s="185">
        <f t="shared" si="59"/>
        <v>64</v>
      </c>
      <c r="AS59" s="242">
        <f t="shared" si="37"/>
        <v>98.805263157894728</v>
      </c>
      <c r="AT59" s="138">
        <f t="shared" si="5"/>
        <v>96</v>
      </c>
    </row>
    <row r="60" spans="1:46" x14ac:dyDescent="0.2">
      <c r="A60" s="64">
        <v>56</v>
      </c>
      <c r="B60" s="22" t="s">
        <v>147</v>
      </c>
      <c r="C60" s="464">
        <v>85</v>
      </c>
      <c r="D60" s="138">
        <f t="shared" si="1"/>
        <v>132</v>
      </c>
      <c r="E60" s="464">
        <v>96</v>
      </c>
      <c r="F60" s="138">
        <f t="shared" si="1"/>
        <v>138</v>
      </c>
      <c r="G60" s="131">
        <v>80</v>
      </c>
      <c r="H60" s="185">
        <f t="shared" si="1"/>
        <v>113</v>
      </c>
      <c r="I60" s="131">
        <v>85</v>
      </c>
      <c r="J60" s="185">
        <f t="shared" si="2"/>
        <v>130</v>
      </c>
      <c r="K60" s="351">
        <v>100</v>
      </c>
      <c r="L60" s="138">
        <f t="shared" si="2"/>
        <v>139</v>
      </c>
      <c r="M60" s="223">
        <v>100</v>
      </c>
      <c r="N60" s="138">
        <f t="shared" si="2"/>
        <v>116</v>
      </c>
      <c r="O60" s="242">
        <v>94</v>
      </c>
      <c r="P60" s="185">
        <f t="shared" si="3"/>
        <v>135</v>
      </c>
      <c r="Q60" s="131">
        <v>90</v>
      </c>
      <c r="R60" s="138">
        <f t="shared" si="3"/>
        <v>138</v>
      </c>
      <c r="S60" s="131">
        <v>97</v>
      </c>
      <c r="T60" s="185">
        <f t="shared" ref="T60:AR60" si="60">RANK(S60,S$5:S$164,0)</f>
        <v>136</v>
      </c>
      <c r="U60" s="281">
        <v>105</v>
      </c>
      <c r="V60" s="138">
        <f t="shared" si="60"/>
        <v>119</v>
      </c>
      <c r="W60" s="252">
        <v>100</v>
      </c>
      <c r="X60" s="138">
        <f t="shared" si="60"/>
        <v>76</v>
      </c>
      <c r="Y60" s="252">
        <v>84</v>
      </c>
      <c r="Z60" s="138">
        <f t="shared" si="60"/>
        <v>145</v>
      </c>
      <c r="AA60" s="252">
        <v>90</v>
      </c>
      <c r="AB60" s="185">
        <f t="shared" si="60"/>
        <v>119</v>
      </c>
      <c r="AC60" s="131">
        <v>80</v>
      </c>
      <c r="AD60" s="185">
        <f t="shared" si="60"/>
        <v>109</v>
      </c>
      <c r="AE60" s="309">
        <v>119</v>
      </c>
      <c r="AF60" s="185">
        <f t="shared" si="60"/>
        <v>14</v>
      </c>
      <c r="AG60" s="316">
        <v>88</v>
      </c>
      <c r="AH60" s="185">
        <f t="shared" si="60"/>
        <v>65</v>
      </c>
      <c r="AI60" s="217">
        <v>75.2</v>
      </c>
      <c r="AJ60" s="138">
        <f t="shared" si="60"/>
        <v>152</v>
      </c>
      <c r="AK60" s="549" t="s">
        <v>789</v>
      </c>
      <c r="AL60" s="138">
        <f t="shared" si="60"/>
        <v>22</v>
      </c>
      <c r="AM60" s="131">
        <v>83</v>
      </c>
      <c r="AN60" s="138">
        <f t="shared" si="60"/>
        <v>97</v>
      </c>
      <c r="AO60" s="226">
        <v>122</v>
      </c>
      <c r="AP60" s="138">
        <f t="shared" si="60"/>
        <v>13</v>
      </c>
      <c r="AQ60" s="335">
        <v>90</v>
      </c>
      <c r="AR60" s="185">
        <f t="shared" si="60"/>
        <v>100</v>
      </c>
      <c r="AS60" s="242">
        <f t="shared" si="37"/>
        <v>93.431578947368422</v>
      </c>
      <c r="AT60" s="138">
        <f t="shared" si="5"/>
        <v>136</v>
      </c>
    </row>
    <row r="61" spans="1:46" x14ac:dyDescent="0.2">
      <c r="A61" s="64">
        <v>57</v>
      </c>
      <c r="B61" s="22" t="s">
        <v>150</v>
      </c>
      <c r="C61" s="464">
        <v>80</v>
      </c>
      <c r="D61" s="138">
        <f t="shared" si="1"/>
        <v>147</v>
      </c>
      <c r="E61" s="464">
        <v>100</v>
      </c>
      <c r="F61" s="138">
        <f t="shared" si="1"/>
        <v>94</v>
      </c>
      <c r="G61" s="131">
        <v>80</v>
      </c>
      <c r="H61" s="185">
        <f t="shared" si="1"/>
        <v>113</v>
      </c>
      <c r="I61" s="131">
        <v>94</v>
      </c>
      <c r="J61" s="185">
        <f t="shared" si="2"/>
        <v>87</v>
      </c>
      <c r="K61" s="351">
        <v>100</v>
      </c>
      <c r="L61" s="138">
        <f t="shared" si="2"/>
        <v>139</v>
      </c>
      <c r="M61" s="223">
        <v>95</v>
      </c>
      <c r="N61" s="138">
        <f t="shared" si="2"/>
        <v>142</v>
      </c>
      <c r="O61" s="242">
        <v>93.5</v>
      </c>
      <c r="P61" s="185">
        <f t="shared" si="3"/>
        <v>138</v>
      </c>
      <c r="Q61" s="131">
        <v>93</v>
      </c>
      <c r="R61" s="138">
        <f t="shared" si="3"/>
        <v>126</v>
      </c>
      <c r="S61" s="131">
        <v>100</v>
      </c>
      <c r="T61" s="185">
        <f t="shared" ref="T61:AR61" si="61">RANK(S61,S$5:S$164,0)</f>
        <v>120</v>
      </c>
      <c r="U61" s="281">
        <v>105</v>
      </c>
      <c r="V61" s="138">
        <f t="shared" si="61"/>
        <v>119</v>
      </c>
      <c r="W61" s="252">
        <v>102</v>
      </c>
      <c r="X61" s="138">
        <f t="shared" si="61"/>
        <v>63</v>
      </c>
      <c r="Y61" s="252">
        <v>98</v>
      </c>
      <c r="Z61" s="138">
        <f t="shared" si="61"/>
        <v>83</v>
      </c>
      <c r="AA61" s="252">
        <v>95</v>
      </c>
      <c r="AB61" s="185">
        <f t="shared" si="61"/>
        <v>84</v>
      </c>
      <c r="AC61" s="131">
        <v>90</v>
      </c>
      <c r="AD61" s="185">
        <f t="shared" si="61"/>
        <v>45</v>
      </c>
      <c r="AE61" s="308">
        <v>95</v>
      </c>
      <c r="AF61" s="185">
        <f t="shared" si="61"/>
        <v>132</v>
      </c>
      <c r="AG61" s="316">
        <v>100</v>
      </c>
      <c r="AH61" s="185">
        <f t="shared" si="61"/>
        <v>24</v>
      </c>
      <c r="AI61" s="217">
        <v>82</v>
      </c>
      <c r="AJ61" s="138">
        <f t="shared" si="61"/>
        <v>134</v>
      </c>
      <c r="AK61" s="549" t="s">
        <v>788</v>
      </c>
      <c r="AL61" s="138">
        <f t="shared" si="61"/>
        <v>19</v>
      </c>
      <c r="AM61" s="131">
        <v>75</v>
      </c>
      <c r="AN61" s="138">
        <f t="shared" si="61"/>
        <v>111</v>
      </c>
      <c r="AO61" s="226">
        <v>112</v>
      </c>
      <c r="AP61" s="138">
        <f t="shared" si="61"/>
        <v>38</v>
      </c>
      <c r="AQ61" s="335">
        <v>90</v>
      </c>
      <c r="AR61" s="185">
        <f t="shared" si="61"/>
        <v>100</v>
      </c>
      <c r="AS61" s="242">
        <f t="shared" si="37"/>
        <v>93.65789473684211</v>
      </c>
      <c r="AT61" s="138">
        <f t="shared" si="5"/>
        <v>134</v>
      </c>
    </row>
    <row r="62" spans="1:46" x14ac:dyDescent="0.2">
      <c r="A62" s="64">
        <v>58</v>
      </c>
      <c r="B62" s="22" t="s">
        <v>153</v>
      </c>
      <c r="C62" s="464">
        <v>100</v>
      </c>
      <c r="D62" s="138">
        <f t="shared" si="1"/>
        <v>29</v>
      </c>
      <c r="E62" s="464">
        <v>100</v>
      </c>
      <c r="F62" s="138">
        <f t="shared" si="1"/>
        <v>94</v>
      </c>
      <c r="G62" s="131">
        <v>90</v>
      </c>
      <c r="H62" s="185">
        <f t="shared" si="1"/>
        <v>58</v>
      </c>
      <c r="I62" s="131">
        <v>90</v>
      </c>
      <c r="J62" s="185">
        <f t="shared" si="2"/>
        <v>100</v>
      </c>
      <c r="K62" s="351">
        <v>110</v>
      </c>
      <c r="L62" s="138">
        <f t="shared" si="2"/>
        <v>93</v>
      </c>
      <c r="M62" s="223">
        <v>105</v>
      </c>
      <c r="N62" s="138">
        <f t="shared" si="2"/>
        <v>90</v>
      </c>
      <c r="O62" s="242">
        <v>103.5</v>
      </c>
      <c r="P62" s="185">
        <f t="shared" si="3"/>
        <v>81</v>
      </c>
      <c r="Q62" s="131">
        <v>100</v>
      </c>
      <c r="R62" s="138">
        <f t="shared" si="3"/>
        <v>80</v>
      </c>
      <c r="S62" s="131">
        <v>96</v>
      </c>
      <c r="T62" s="185">
        <f t="shared" ref="T62:AR62" si="62">RANK(S62,S$5:S$164,0)</f>
        <v>138</v>
      </c>
      <c r="U62" s="281">
        <v>110</v>
      </c>
      <c r="V62" s="138">
        <f t="shared" si="62"/>
        <v>94</v>
      </c>
      <c r="W62" s="252">
        <v>95</v>
      </c>
      <c r="X62" s="138">
        <f t="shared" si="62"/>
        <v>114</v>
      </c>
      <c r="Y62" s="252">
        <v>101</v>
      </c>
      <c r="Z62" s="138">
        <f t="shared" si="62"/>
        <v>58</v>
      </c>
      <c r="AA62" s="252">
        <v>96</v>
      </c>
      <c r="AB62" s="185">
        <f t="shared" si="62"/>
        <v>81</v>
      </c>
      <c r="AC62" s="131">
        <v>80</v>
      </c>
      <c r="AD62" s="185">
        <f t="shared" si="62"/>
        <v>109</v>
      </c>
      <c r="AE62" s="308">
        <v>97.67</v>
      </c>
      <c r="AF62" s="185">
        <f t="shared" si="62"/>
        <v>115</v>
      </c>
      <c r="AG62" s="316">
        <v>98</v>
      </c>
      <c r="AH62" s="185">
        <f t="shared" si="62"/>
        <v>32</v>
      </c>
      <c r="AI62" s="217">
        <v>83.8</v>
      </c>
      <c r="AJ62" s="138">
        <f t="shared" si="62"/>
        <v>124</v>
      </c>
      <c r="AK62" s="549" t="s">
        <v>785</v>
      </c>
      <c r="AL62" s="138">
        <f t="shared" si="62"/>
        <v>9</v>
      </c>
      <c r="AM62" s="131">
        <v>85</v>
      </c>
      <c r="AN62" s="138">
        <f t="shared" si="62"/>
        <v>56</v>
      </c>
      <c r="AO62" s="226">
        <v>123</v>
      </c>
      <c r="AP62" s="138">
        <f t="shared" si="62"/>
        <v>9</v>
      </c>
      <c r="AQ62" s="336">
        <v>90</v>
      </c>
      <c r="AR62" s="185">
        <f t="shared" si="62"/>
        <v>100</v>
      </c>
      <c r="AS62" s="242">
        <f t="shared" si="37"/>
        <v>97.682631578947365</v>
      </c>
      <c r="AT62" s="138">
        <f t="shared" si="5"/>
        <v>104</v>
      </c>
    </row>
    <row r="63" spans="1:46" x14ac:dyDescent="0.2">
      <c r="A63" s="64">
        <v>59</v>
      </c>
      <c r="B63" s="22" t="s">
        <v>157</v>
      </c>
      <c r="C63" s="464">
        <v>90</v>
      </c>
      <c r="D63" s="138">
        <f t="shared" si="1"/>
        <v>111</v>
      </c>
      <c r="E63" s="464">
        <v>103</v>
      </c>
      <c r="F63" s="138">
        <f t="shared" si="1"/>
        <v>78</v>
      </c>
      <c r="G63" s="131">
        <v>85</v>
      </c>
      <c r="H63" s="185">
        <f t="shared" si="1"/>
        <v>91</v>
      </c>
      <c r="I63" s="131">
        <v>98</v>
      </c>
      <c r="J63" s="185">
        <f t="shared" si="2"/>
        <v>53</v>
      </c>
      <c r="K63" s="351">
        <v>115</v>
      </c>
      <c r="L63" s="138">
        <f t="shared" si="2"/>
        <v>69</v>
      </c>
      <c r="M63" s="223">
        <v>100</v>
      </c>
      <c r="N63" s="138">
        <f t="shared" si="2"/>
        <v>116</v>
      </c>
      <c r="O63" s="242">
        <v>107.5</v>
      </c>
      <c r="P63" s="185">
        <f t="shared" si="3"/>
        <v>60</v>
      </c>
      <c r="Q63" s="131">
        <v>110</v>
      </c>
      <c r="R63" s="138">
        <f t="shared" si="3"/>
        <v>18</v>
      </c>
      <c r="S63" s="131">
        <v>107</v>
      </c>
      <c r="T63" s="185">
        <f t="shared" ref="T63:AR63" si="63">RANK(S63,S$5:S$164,0)</f>
        <v>79</v>
      </c>
      <c r="U63" s="281">
        <v>113</v>
      </c>
      <c r="V63" s="138">
        <f t="shared" si="63"/>
        <v>77</v>
      </c>
      <c r="W63" s="252">
        <v>103</v>
      </c>
      <c r="X63" s="138">
        <f t="shared" si="63"/>
        <v>49</v>
      </c>
      <c r="Y63" s="252">
        <v>90</v>
      </c>
      <c r="Z63" s="138">
        <f t="shared" si="63"/>
        <v>129</v>
      </c>
      <c r="AA63" s="252">
        <v>90</v>
      </c>
      <c r="AB63" s="185">
        <f t="shared" si="63"/>
        <v>119</v>
      </c>
      <c r="AC63" s="131">
        <v>70</v>
      </c>
      <c r="AD63" s="185">
        <f t="shared" si="63"/>
        <v>135</v>
      </c>
      <c r="AE63" s="308">
        <v>106</v>
      </c>
      <c r="AF63" s="185">
        <f t="shared" si="63"/>
        <v>61</v>
      </c>
      <c r="AG63" s="316">
        <v>96</v>
      </c>
      <c r="AH63" s="185">
        <f t="shared" si="63"/>
        <v>42</v>
      </c>
      <c r="AI63" s="217">
        <v>80.599999999999994</v>
      </c>
      <c r="AJ63" s="138">
        <f t="shared" si="63"/>
        <v>142</v>
      </c>
      <c r="AK63" s="549" t="s">
        <v>784</v>
      </c>
      <c r="AL63" s="138">
        <f t="shared" si="63"/>
        <v>17</v>
      </c>
      <c r="AM63" s="131">
        <v>80</v>
      </c>
      <c r="AN63" s="138">
        <f t="shared" si="63"/>
        <v>100</v>
      </c>
      <c r="AO63" s="226">
        <v>100</v>
      </c>
      <c r="AP63" s="138">
        <f t="shared" si="63"/>
        <v>108</v>
      </c>
      <c r="AQ63" s="336">
        <v>85</v>
      </c>
      <c r="AR63" s="185">
        <f t="shared" si="63"/>
        <v>132</v>
      </c>
      <c r="AS63" s="242">
        <f t="shared" si="37"/>
        <v>96.478947368421046</v>
      </c>
      <c r="AT63" s="138">
        <f t="shared" si="5"/>
        <v>117</v>
      </c>
    </row>
    <row r="64" spans="1:46" x14ac:dyDescent="0.2">
      <c r="A64" s="65">
        <v>60</v>
      </c>
      <c r="B64" s="98" t="s">
        <v>159</v>
      </c>
      <c r="C64" s="466">
        <v>95</v>
      </c>
      <c r="D64" s="139">
        <f t="shared" si="1"/>
        <v>81</v>
      </c>
      <c r="E64" s="466">
        <v>113</v>
      </c>
      <c r="F64" s="139">
        <f t="shared" si="1"/>
        <v>30</v>
      </c>
      <c r="G64" s="132">
        <v>95</v>
      </c>
      <c r="H64" s="186">
        <f t="shared" si="1"/>
        <v>30</v>
      </c>
      <c r="I64" s="132">
        <v>105</v>
      </c>
      <c r="J64" s="186">
        <f t="shared" si="2"/>
        <v>20</v>
      </c>
      <c r="K64" s="352">
        <v>130</v>
      </c>
      <c r="L64" s="139">
        <f t="shared" si="2"/>
        <v>6</v>
      </c>
      <c r="M64" s="224">
        <v>120</v>
      </c>
      <c r="N64" s="139">
        <f t="shared" si="2"/>
        <v>19</v>
      </c>
      <c r="O64" s="243">
        <v>116</v>
      </c>
      <c r="P64" s="186">
        <f t="shared" si="3"/>
        <v>14</v>
      </c>
      <c r="Q64" s="132">
        <v>103</v>
      </c>
      <c r="R64" s="139">
        <f t="shared" si="3"/>
        <v>65</v>
      </c>
      <c r="S64" s="132">
        <v>109</v>
      </c>
      <c r="T64" s="186">
        <f t="shared" ref="T64:AR64" si="64">RANK(S64,S$5:S$164,0)</f>
        <v>68</v>
      </c>
      <c r="U64" s="282">
        <v>118</v>
      </c>
      <c r="V64" s="139">
        <f t="shared" si="64"/>
        <v>44</v>
      </c>
      <c r="W64" s="253">
        <v>102</v>
      </c>
      <c r="X64" s="139">
        <f t="shared" si="64"/>
        <v>63</v>
      </c>
      <c r="Y64" s="253">
        <v>96</v>
      </c>
      <c r="Z64" s="139">
        <f t="shared" si="64"/>
        <v>96</v>
      </c>
      <c r="AA64" s="253">
        <v>100</v>
      </c>
      <c r="AB64" s="186">
        <f t="shared" si="64"/>
        <v>45</v>
      </c>
      <c r="AC64" s="132">
        <v>90</v>
      </c>
      <c r="AD64" s="186">
        <f t="shared" si="64"/>
        <v>45</v>
      </c>
      <c r="AE64" s="310">
        <v>109.33</v>
      </c>
      <c r="AF64" s="186">
        <f t="shared" si="64"/>
        <v>50</v>
      </c>
      <c r="AG64" s="317">
        <v>100</v>
      </c>
      <c r="AH64" s="186">
        <f t="shared" si="64"/>
        <v>24</v>
      </c>
      <c r="AI64" s="218">
        <v>92.2</v>
      </c>
      <c r="AJ64" s="139">
        <f t="shared" si="64"/>
        <v>48</v>
      </c>
      <c r="AK64" s="550" t="s">
        <v>782</v>
      </c>
      <c r="AL64" s="139">
        <f t="shared" si="64"/>
        <v>7</v>
      </c>
      <c r="AM64" s="132">
        <v>85</v>
      </c>
      <c r="AN64" s="139">
        <f t="shared" si="64"/>
        <v>56</v>
      </c>
      <c r="AO64" s="227">
        <v>99</v>
      </c>
      <c r="AP64" s="139">
        <f t="shared" si="64"/>
        <v>122</v>
      </c>
      <c r="AQ64" s="435">
        <v>90</v>
      </c>
      <c r="AR64" s="186">
        <f t="shared" si="64"/>
        <v>100</v>
      </c>
      <c r="AS64" s="243">
        <f t="shared" si="37"/>
        <v>103.55421052631579</v>
      </c>
      <c r="AT64" s="139">
        <f t="shared" si="5"/>
        <v>42</v>
      </c>
    </row>
    <row r="65" spans="1:46" x14ac:dyDescent="0.2">
      <c r="A65" s="64">
        <v>61</v>
      </c>
      <c r="B65" s="22" t="s">
        <v>162</v>
      </c>
      <c r="C65" s="464">
        <v>95</v>
      </c>
      <c r="D65" s="137">
        <f t="shared" si="1"/>
        <v>81</v>
      </c>
      <c r="E65" s="464">
        <v>100</v>
      </c>
      <c r="F65" s="137">
        <f t="shared" si="1"/>
        <v>94</v>
      </c>
      <c r="G65" s="130">
        <v>100</v>
      </c>
      <c r="H65" s="184">
        <f t="shared" si="1"/>
        <v>7</v>
      </c>
      <c r="I65" s="130">
        <v>99</v>
      </c>
      <c r="J65" s="184">
        <f t="shared" si="2"/>
        <v>50</v>
      </c>
      <c r="K65" s="350">
        <v>120</v>
      </c>
      <c r="L65" s="137">
        <f t="shared" si="2"/>
        <v>40</v>
      </c>
      <c r="M65" s="222">
        <v>110</v>
      </c>
      <c r="N65" s="137">
        <f t="shared" si="2"/>
        <v>63</v>
      </c>
      <c r="O65" s="241">
        <v>118</v>
      </c>
      <c r="P65" s="184">
        <f t="shared" si="3"/>
        <v>8</v>
      </c>
      <c r="Q65" s="130">
        <v>105</v>
      </c>
      <c r="R65" s="137">
        <f t="shared" si="3"/>
        <v>53</v>
      </c>
      <c r="S65" s="130">
        <v>110</v>
      </c>
      <c r="T65" s="184">
        <f t="shared" ref="T65:AR65" si="65">RANK(S65,S$5:S$164,0)</f>
        <v>44</v>
      </c>
      <c r="U65" s="280">
        <v>128</v>
      </c>
      <c r="V65" s="137">
        <f t="shared" si="65"/>
        <v>8</v>
      </c>
      <c r="W65" s="258">
        <v>107</v>
      </c>
      <c r="X65" s="137">
        <f t="shared" si="65"/>
        <v>28</v>
      </c>
      <c r="Y65" s="251">
        <v>111</v>
      </c>
      <c r="Z65" s="137">
        <f t="shared" si="65"/>
        <v>10</v>
      </c>
      <c r="AA65" s="251">
        <v>110</v>
      </c>
      <c r="AB65" s="184">
        <f t="shared" si="65"/>
        <v>2</v>
      </c>
      <c r="AC65" s="130">
        <v>100</v>
      </c>
      <c r="AD65" s="184">
        <f t="shared" si="65"/>
        <v>8</v>
      </c>
      <c r="AE65" s="307">
        <v>117.33</v>
      </c>
      <c r="AF65" s="184">
        <f t="shared" si="65"/>
        <v>20</v>
      </c>
      <c r="AG65" s="315"/>
      <c r="AH65" s="184"/>
      <c r="AI65" s="216">
        <v>88.4</v>
      </c>
      <c r="AJ65" s="137">
        <f t="shared" si="65"/>
        <v>88</v>
      </c>
      <c r="AK65" s="548" t="s">
        <v>784</v>
      </c>
      <c r="AL65" s="137">
        <f t="shared" si="65"/>
        <v>17</v>
      </c>
      <c r="AM65" s="130">
        <v>95</v>
      </c>
      <c r="AN65" s="137">
        <f t="shared" si="65"/>
        <v>18</v>
      </c>
      <c r="AO65" s="225">
        <v>125</v>
      </c>
      <c r="AP65" s="137">
        <f t="shared" si="65"/>
        <v>6</v>
      </c>
      <c r="AQ65" s="331">
        <v>100</v>
      </c>
      <c r="AR65" s="184">
        <f t="shared" si="65"/>
        <v>26</v>
      </c>
      <c r="AS65" s="241">
        <f t="shared" si="37"/>
        <v>107.30157894736843</v>
      </c>
      <c r="AT65" s="137">
        <f t="shared" si="5"/>
        <v>18</v>
      </c>
    </row>
    <row r="66" spans="1:46" x14ac:dyDescent="0.2">
      <c r="A66" s="64">
        <v>62</v>
      </c>
      <c r="B66" s="22" t="s">
        <v>162</v>
      </c>
      <c r="C66" s="464">
        <v>95</v>
      </c>
      <c r="D66" s="138">
        <f t="shared" si="1"/>
        <v>81</v>
      </c>
      <c r="E66" s="464">
        <v>101</v>
      </c>
      <c r="F66" s="138">
        <f t="shared" si="1"/>
        <v>93</v>
      </c>
      <c r="G66" s="131">
        <v>100</v>
      </c>
      <c r="H66" s="185">
        <f t="shared" si="1"/>
        <v>7</v>
      </c>
      <c r="I66" s="131">
        <v>110</v>
      </c>
      <c r="J66" s="185">
        <f t="shared" si="2"/>
        <v>8</v>
      </c>
      <c r="K66" s="351">
        <v>125</v>
      </c>
      <c r="L66" s="138">
        <f t="shared" si="2"/>
        <v>19</v>
      </c>
      <c r="M66" s="223">
        <v>120</v>
      </c>
      <c r="N66" s="138">
        <f t="shared" si="2"/>
        <v>19</v>
      </c>
      <c r="O66" s="242">
        <v>108</v>
      </c>
      <c r="P66" s="185">
        <f t="shared" si="3"/>
        <v>59</v>
      </c>
      <c r="Q66" s="131">
        <v>112</v>
      </c>
      <c r="R66" s="138">
        <f t="shared" si="3"/>
        <v>13</v>
      </c>
      <c r="S66" s="131">
        <v>114</v>
      </c>
      <c r="T66" s="185">
        <f t="shared" ref="T66:AR66" si="66">RANK(S66,S$5:S$164,0)</f>
        <v>29</v>
      </c>
      <c r="U66" s="281">
        <v>117</v>
      </c>
      <c r="V66" s="138">
        <f t="shared" si="66"/>
        <v>47</v>
      </c>
      <c r="W66" s="252">
        <v>115</v>
      </c>
      <c r="X66" s="138">
        <f t="shared" si="66"/>
        <v>6</v>
      </c>
      <c r="Y66" s="252">
        <v>113</v>
      </c>
      <c r="Z66" s="138">
        <f t="shared" si="66"/>
        <v>5</v>
      </c>
      <c r="AA66" s="252">
        <v>102</v>
      </c>
      <c r="AB66" s="185">
        <f t="shared" si="66"/>
        <v>38</v>
      </c>
      <c r="AC66" s="131">
        <v>95</v>
      </c>
      <c r="AD66" s="185">
        <f t="shared" si="66"/>
        <v>21</v>
      </c>
      <c r="AE66" s="308">
        <v>112.67</v>
      </c>
      <c r="AF66" s="185">
        <f t="shared" si="66"/>
        <v>37</v>
      </c>
      <c r="AG66" s="316"/>
      <c r="AH66" s="185"/>
      <c r="AI66" s="217">
        <v>91.6</v>
      </c>
      <c r="AJ66" s="138">
        <f t="shared" si="66"/>
        <v>56</v>
      </c>
      <c r="AK66" s="549" t="s">
        <v>787</v>
      </c>
      <c r="AL66" s="138">
        <f t="shared" si="66"/>
        <v>14</v>
      </c>
      <c r="AM66" s="131">
        <v>90</v>
      </c>
      <c r="AN66" s="138">
        <f t="shared" si="66"/>
        <v>45</v>
      </c>
      <c r="AO66" s="226">
        <v>117</v>
      </c>
      <c r="AP66" s="138">
        <f t="shared" si="66"/>
        <v>21</v>
      </c>
      <c r="AQ66" s="333">
        <v>110</v>
      </c>
      <c r="AR66" s="185">
        <f t="shared" si="66"/>
        <v>3</v>
      </c>
      <c r="AS66" s="242">
        <f t="shared" si="37"/>
        <v>107.80368421052631</v>
      </c>
      <c r="AT66" s="138">
        <f t="shared" si="5"/>
        <v>17</v>
      </c>
    </row>
    <row r="67" spans="1:46" x14ac:dyDescent="0.2">
      <c r="A67" s="64">
        <v>63</v>
      </c>
      <c r="B67" s="22" t="s">
        <v>165</v>
      </c>
      <c r="C67" s="464">
        <v>100</v>
      </c>
      <c r="D67" s="138">
        <f t="shared" si="1"/>
        <v>29</v>
      </c>
      <c r="E67" s="464">
        <v>106</v>
      </c>
      <c r="F67" s="138">
        <f t="shared" si="1"/>
        <v>55</v>
      </c>
      <c r="G67" s="131">
        <v>100</v>
      </c>
      <c r="H67" s="185">
        <f t="shared" si="1"/>
        <v>7</v>
      </c>
      <c r="I67" s="131">
        <v>105</v>
      </c>
      <c r="J67" s="185">
        <f t="shared" si="2"/>
        <v>20</v>
      </c>
      <c r="K67" s="351">
        <v>130</v>
      </c>
      <c r="L67" s="138">
        <f t="shared" si="2"/>
        <v>6</v>
      </c>
      <c r="M67" s="223">
        <v>120</v>
      </c>
      <c r="N67" s="138">
        <f t="shared" si="2"/>
        <v>19</v>
      </c>
      <c r="O67" s="242">
        <v>114</v>
      </c>
      <c r="P67" s="185">
        <f t="shared" si="3"/>
        <v>23</v>
      </c>
      <c r="Q67" s="131">
        <v>110</v>
      </c>
      <c r="R67" s="138">
        <f t="shared" si="3"/>
        <v>18</v>
      </c>
      <c r="S67" s="131">
        <v>118</v>
      </c>
      <c r="T67" s="185">
        <f t="shared" ref="T67:AR67" si="67">RANK(S67,S$5:S$164,0)</f>
        <v>11</v>
      </c>
      <c r="U67" s="281">
        <v>127</v>
      </c>
      <c r="V67" s="138">
        <f t="shared" si="67"/>
        <v>12</v>
      </c>
      <c r="W67" s="252">
        <v>112</v>
      </c>
      <c r="X67" s="138">
        <f t="shared" si="67"/>
        <v>14</v>
      </c>
      <c r="Y67" s="252">
        <v>113</v>
      </c>
      <c r="Z67" s="138">
        <f t="shared" si="67"/>
        <v>5</v>
      </c>
      <c r="AA67" s="252">
        <v>108</v>
      </c>
      <c r="AB67" s="185">
        <f t="shared" si="67"/>
        <v>10</v>
      </c>
      <c r="AC67" s="131">
        <v>95</v>
      </c>
      <c r="AD67" s="185">
        <f t="shared" si="67"/>
        <v>21</v>
      </c>
      <c r="AE67" s="308">
        <v>104.33</v>
      </c>
      <c r="AF67" s="185">
        <f t="shared" si="67"/>
        <v>72</v>
      </c>
      <c r="AG67" s="316"/>
      <c r="AH67" s="185"/>
      <c r="AI67" s="217">
        <v>89.4</v>
      </c>
      <c r="AJ67" s="138">
        <f t="shared" si="67"/>
        <v>76</v>
      </c>
      <c r="AK67" s="549" t="s">
        <v>793</v>
      </c>
      <c r="AL67" s="138">
        <f t="shared" si="67"/>
        <v>5</v>
      </c>
      <c r="AM67" s="131">
        <v>95</v>
      </c>
      <c r="AN67" s="138">
        <f t="shared" si="67"/>
        <v>18</v>
      </c>
      <c r="AO67" s="226">
        <v>111</v>
      </c>
      <c r="AP67" s="138">
        <f t="shared" si="67"/>
        <v>44</v>
      </c>
      <c r="AQ67" s="335">
        <v>100</v>
      </c>
      <c r="AR67" s="185">
        <f t="shared" si="67"/>
        <v>26</v>
      </c>
      <c r="AS67" s="242">
        <f t="shared" si="37"/>
        <v>108.30157894736843</v>
      </c>
      <c r="AT67" s="138">
        <f t="shared" si="5"/>
        <v>15</v>
      </c>
    </row>
    <row r="68" spans="1:46" x14ac:dyDescent="0.2">
      <c r="A68" s="64">
        <v>64</v>
      </c>
      <c r="B68" s="22" t="s">
        <v>167</v>
      </c>
      <c r="C68" s="464">
        <v>100</v>
      </c>
      <c r="D68" s="138">
        <f t="shared" si="1"/>
        <v>29</v>
      </c>
      <c r="E68" s="464">
        <v>111</v>
      </c>
      <c r="F68" s="138">
        <f t="shared" si="1"/>
        <v>36</v>
      </c>
      <c r="G68" s="131">
        <v>100</v>
      </c>
      <c r="H68" s="185">
        <f t="shared" si="1"/>
        <v>7</v>
      </c>
      <c r="I68" s="131">
        <v>93</v>
      </c>
      <c r="J68" s="185">
        <f t="shared" si="2"/>
        <v>89</v>
      </c>
      <c r="K68" s="351">
        <v>125</v>
      </c>
      <c r="L68" s="138">
        <f t="shared" si="2"/>
        <v>19</v>
      </c>
      <c r="M68" s="223">
        <v>115</v>
      </c>
      <c r="N68" s="138">
        <f t="shared" si="2"/>
        <v>41</v>
      </c>
      <c r="O68" s="242">
        <v>112</v>
      </c>
      <c r="P68" s="185">
        <f t="shared" si="3"/>
        <v>36</v>
      </c>
      <c r="Q68" s="131">
        <v>110</v>
      </c>
      <c r="R68" s="138">
        <f t="shared" si="3"/>
        <v>18</v>
      </c>
      <c r="S68" s="131">
        <v>110</v>
      </c>
      <c r="T68" s="185">
        <f t="shared" ref="T68:AR68" si="68">RANK(S68,S$5:S$164,0)</f>
        <v>44</v>
      </c>
      <c r="U68" s="281">
        <v>123</v>
      </c>
      <c r="V68" s="138">
        <f t="shared" si="68"/>
        <v>24</v>
      </c>
      <c r="W68" s="252">
        <v>111</v>
      </c>
      <c r="X68" s="138">
        <f t="shared" si="68"/>
        <v>17</v>
      </c>
      <c r="Y68" s="252">
        <v>112</v>
      </c>
      <c r="Z68" s="138">
        <f t="shared" si="68"/>
        <v>8</v>
      </c>
      <c r="AA68" s="252">
        <v>100</v>
      </c>
      <c r="AB68" s="185">
        <f t="shared" si="68"/>
        <v>45</v>
      </c>
      <c r="AC68" s="131">
        <v>95</v>
      </c>
      <c r="AD68" s="185">
        <f t="shared" si="68"/>
        <v>21</v>
      </c>
      <c r="AE68" s="308">
        <v>98</v>
      </c>
      <c r="AF68" s="185">
        <f t="shared" si="68"/>
        <v>111</v>
      </c>
      <c r="AG68" s="316"/>
      <c r="AH68" s="185"/>
      <c r="AI68" s="217">
        <v>86.8</v>
      </c>
      <c r="AJ68" s="138">
        <f t="shared" si="68"/>
        <v>100</v>
      </c>
      <c r="AK68" s="549" t="s">
        <v>785</v>
      </c>
      <c r="AL68" s="138">
        <f t="shared" si="68"/>
        <v>9</v>
      </c>
      <c r="AM68" s="131">
        <v>85</v>
      </c>
      <c r="AN68" s="138">
        <f t="shared" si="68"/>
        <v>56</v>
      </c>
      <c r="AO68" s="226">
        <v>94</v>
      </c>
      <c r="AP68" s="138">
        <f t="shared" si="68"/>
        <v>142</v>
      </c>
      <c r="AQ68" s="335">
        <v>105</v>
      </c>
      <c r="AR68" s="185">
        <f t="shared" si="68"/>
        <v>9</v>
      </c>
      <c r="AS68" s="242">
        <f t="shared" si="37"/>
        <v>104.51578947368421</v>
      </c>
      <c r="AT68" s="138">
        <f t="shared" si="5"/>
        <v>31</v>
      </c>
    </row>
    <row r="69" spans="1:46" x14ac:dyDescent="0.2">
      <c r="A69" s="64">
        <v>65</v>
      </c>
      <c r="B69" s="22" t="s">
        <v>170</v>
      </c>
      <c r="C69" s="464">
        <v>100</v>
      </c>
      <c r="D69" s="138">
        <f t="shared" si="1"/>
        <v>29</v>
      </c>
      <c r="E69" s="464">
        <v>105</v>
      </c>
      <c r="F69" s="138">
        <f t="shared" si="1"/>
        <v>58</v>
      </c>
      <c r="G69" s="131">
        <v>90</v>
      </c>
      <c r="H69" s="185">
        <f t="shared" si="1"/>
        <v>58</v>
      </c>
      <c r="I69" s="131">
        <v>80</v>
      </c>
      <c r="J69" s="185">
        <f t="shared" si="2"/>
        <v>148</v>
      </c>
      <c r="K69" s="351">
        <v>120</v>
      </c>
      <c r="L69" s="138">
        <f t="shared" si="2"/>
        <v>40</v>
      </c>
      <c r="M69" s="223">
        <v>110</v>
      </c>
      <c r="N69" s="138">
        <f t="shared" si="2"/>
        <v>63</v>
      </c>
      <c r="O69" s="242">
        <v>115.5</v>
      </c>
      <c r="P69" s="185">
        <f t="shared" si="3"/>
        <v>17</v>
      </c>
      <c r="Q69" s="131">
        <v>105</v>
      </c>
      <c r="R69" s="138">
        <f t="shared" si="3"/>
        <v>53</v>
      </c>
      <c r="S69" s="131">
        <v>109</v>
      </c>
      <c r="T69" s="185">
        <f t="shared" ref="T69:AR69" si="69">RANK(S69,S$5:S$164,0)</f>
        <v>68</v>
      </c>
      <c r="U69" s="281">
        <v>128</v>
      </c>
      <c r="V69" s="138">
        <f t="shared" si="69"/>
        <v>8</v>
      </c>
      <c r="W69" s="252">
        <v>115</v>
      </c>
      <c r="X69" s="138">
        <f t="shared" si="69"/>
        <v>6</v>
      </c>
      <c r="Y69" s="252">
        <v>108</v>
      </c>
      <c r="Z69" s="138">
        <f t="shared" si="69"/>
        <v>18</v>
      </c>
      <c r="AA69" s="252">
        <v>103</v>
      </c>
      <c r="AB69" s="185">
        <f t="shared" si="69"/>
        <v>33</v>
      </c>
      <c r="AC69" s="131">
        <v>100</v>
      </c>
      <c r="AD69" s="185">
        <f t="shared" si="69"/>
        <v>8</v>
      </c>
      <c r="AE69" s="308">
        <v>102.67</v>
      </c>
      <c r="AF69" s="185">
        <f t="shared" si="69"/>
        <v>80</v>
      </c>
      <c r="AG69" s="316"/>
      <c r="AH69" s="185"/>
      <c r="AI69" s="217">
        <v>93.2</v>
      </c>
      <c r="AJ69" s="138">
        <f t="shared" si="69"/>
        <v>41</v>
      </c>
      <c r="AK69" s="549" t="s">
        <v>793</v>
      </c>
      <c r="AL69" s="138">
        <f t="shared" si="69"/>
        <v>5</v>
      </c>
      <c r="AM69" s="131">
        <v>80</v>
      </c>
      <c r="AN69" s="138">
        <f t="shared" si="69"/>
        <v>100</v>
      </c>
      <c r="AO69" s="226">
        <v>99</v>
      </c>
      <c r="AP69" s="138">
        <f t="shared" si="69"/>
        <v>122</v>
      </c>
      <c r="AQ69" s="335">
        <v>95</v>
      </c>
      <c r="AR69" s="185">
        <f t="shared" si="69"/>
        <v>64</v>
      </c>
      <c r="AS69" s="242">
        <f t="shared" ref="AS69:AS100" si="70">AVERAGE(C69,E69,G69,I69,K69,M69,O69,Q69,S69,U69,W69,Y69,AA69,AC69,AE69,AI69,AM69,AO69,AQ69,AK69)</f>
        <v>103.07210526315789</v>
      </c>
      <c r="AT69" s="138">
        <f t="shared" si="5"/>
        <v>49</v>
      </c>
    </row>
    <row r="70" spans="1:46" x14ac:dyDescent="0.2">
      <c r="A70" s="64">
        <v>66</v>
      </c>
      <c r="B70" s="22" t="s">
        <v>172</v>
      </c>
      <c r="C70" s="464">
        <v>115</v>
      </c>
      <c r="D70" s="138">
        <f t="shared" ref="D70:H133" si="71">RANK(C70,C$5:C$164,0)</f>
        <v>6</v>
      </c>
      <c r="E70" s="464">
        <v>119</v>
      </c>
      <c r="F70" s="138">
        <f t="shared" si="71"/>
        <v>17</v>
      </c>
      <c r="G70" s="131">
        <v>95</v>
      </c>
      <c r="H70" s="185">
        <f t="shared" si="71"/>
        <v>30</v>
      </c>
      <c r="I70" s="131">
        <v>87</v>
      </c>
      <c r="J70" s="185">
        <f t="shared" ref="J70:N133" si="72">RANK(I70,I$5:I$164,0)</f>
        <v>120</v>
      </c>
      <c r="K70" s="351">
        <v>130</v>
      </c>
      <c r="L70" s="138">
        <f t="shared" si="72"/>
        <v>6</v>
      </c>
      <c r="M70" s="223">
        <v>120</v>
      </c>
      <c r="N70" s="138">
        <f t="shared" si="72"/>
        <v>19</v>
      </c>
      <c r="O70" s="242">
        <v>109.66666666666667</v>
      </c>
      <c r="P70" s="185">
        <f t="shared" ref="P70:R133" si="73">RANK(O70,O$5:O$164,0)</f>
        <v>47</v>
      </c>
      <c r="Q70" s="131">
        <v>95</v>
      </c>
      <c r="R70" s="138">
        <f t="shared" si="73"/>
        <v>114</v>
      </c>
      <c r="S70" s="131">
        <v>115</v>
      </c>
      <c r="T70" s="185">
        <f t="shared" ref="T70:AR70" si="74">RANK(S70,S$5:S$164,0)</f>
        <v>18</v>
      </c>
      <c r="U70" s="281">
        <v>115</v>
      </c>
      <c r="V70" s="138">
        <f t="shared" si="74"/>
        <v>52</v>
      </c>
      <c r="W70" s="252">
        <v>110</v>
      </c>
      <c r="X70" s="138">
        <f t="shared" si="74"/>
        <v>18</v>
      </c>
      <c r="Y70" s="252">
        <v>114</v>
      </c>
      <c r="Z70" s="138">
        <f t="shared" si="74"/>
        <v>3</v>
      </c>
      <c r="AA70" s="252">
        <v>100</v>
      </c>
      <c r="AB70" s="185">
        <f t="shared" si="74"/>
        <v>45</v>
      </c>
      <c r="AC70" s="131">
        <v>100</v>
      </c>
      <c r="AD70" s="185">
        <f t="shared" si="74"/>
        <v>8</v>
      </c>
      <c r="AE70" s="309">
        <v>120.67</v>
      </c>
      <c r="AF70" s="185">
        <f t="shared" si="74"/>
        <v>11</v>
      </c>
      <c r="AG70" s="316"/>
      <c r="AH70" s="185"/>
      <c r="AI70" s="217">
        <v>91.6</v>
      </c>
      <c r="AJ70" s="138">
        <f t="shared" si="74"/>
        <v>56</v>
      </c>
      <c r="AK70" s="549" t="s">
        <v>792</v>
      </c>
      <c r="AL70" s="138">
        <f t="shared" si="74"/>
        <v>13</v>
      </c>
      <c r="AM70" s="131">
        <v>95</v>
      </c>
      <c r="AN70" s="138">
        <f t="shared" si="74"/>
        <v>18</v>
      </c>
      <c r="AO70" s="226">
        <v>100</v>
      </c>
      <c r="AP70" s="138">
        <f t="shared" si="74"/>
        <v>108</v>
      </c>
      <c r="AQ70" s="335">
        <v>100</v>
      </c>
      <c r="AR70" s="185">
        <f t="shared" si="74"/>
        <v>26</v>
      </c>
      <c r="AS70" s="242">
        <f t="shared" si="70"/>
        <v>106.94403508771929</v>
      </c>
      <c r="AT70" s="138">
        <f t="shared" ref="AT70:AT133" si="75">RANK(AS70,AS$5:AS$164,0)</f>
        <v>19</v>
      </c>
    </row>
    <row r="71" spans="1:46" x14ac:dyDescent="0.2">
      <c r="A71" s="64">
        <v>67</v>
      </c>
      <c r="B71" s="22" t="s">
        <v>127</v>
      </c>
      <c r="C71" s="464">
        <v>115</v>
      </c>
      <c r="D71" s="138">
        <f t="shared" si="71"/>
        <v>6</v>
      </c>
      <c r="E71" s="464">
        <v>104</v>
      </c>
      <c r="F71" s="138">
        <f t="shared" si="71"/>
        <v>67</v>
      </c>
      <c r="G71" s="131">
        <v>85</v>
      </c>
      <c r="H71" s="185">
        <f t="shared" si="71"/>
        <v>91</v>
      </c>
      <c r="I71" s="131">
        <v>82</v>
      </c>
      <c r="J71" s="185">
        <f t="shared" si="72"/>
        <v>144</v>
      </c>
      <c r="K71" s="351">
        <v>130</v>
      </c>
      <c r="L71" s="138">
        <f t="shared" si="72"/>
        <v>6</v>
      </c>
      <c r="M71" s="223">
        <v>125</v>
      </c>
      <c r="N71" s="138">
        <f t="shared" si="72"/>
        <v>7</v>
      </c>
      <c r="O71" s="242">
        <v>114.33333333333333</v>
      </c>
      <c r="P71" s="185">
        <f t="shared" si="73"/>
        <v>22</v>
      </c>
      <c r="Q71" s="131">
        <v>110</v>
      </c>
      <c r="R71" s="138">
        <f t="shared" si="73"/>
        <v>18</v>
      </c>
      <c r="S71" s="131">
        <v>115</v>
      </c>
      <c r="T71" s="185">
        <f t="shared" ref="T71:AR71" si="76">RANK(S71,S$5:S$164,0)</f>
        <v>18</v>
      </c>
      <c r="U71" s="281">
        <v>130</v>
      </c>
      <c r="V71" s="138">
        <f t="shared" si="76"/>
        <v>5</v>
      </c>
      <c r="W71" s="252">
        <v>120</v>
      </c>
      <c r="X71" s="138">
        <f t="shared" si="76"/>
        <v>3</v>
      </c>
      <c r="Y71" s="252">
        <v>114</v>
      </c>
      <c r="Z71" s="138">
        <f t="shared" si="76"/>
        <v>3</v>
      </c>
      <c r="AA71" s="252">
        <v>102</v>
      </c>
      <c r="AB71" s="185">
        <f t="shared" si="76"/>
        <v>38</v>
      </c>
      <c r="AC71" s="131">
        <v>100</v>
      </c>
      <c r="AD71" s="185">
        <f t="shared" si="76"/>
        <v>8</v>
      </c>
      <c r="AE71" s="308">
        <v>101.33</v>
      </c>
      <c r="AF71" s="185">
        <f t="shared" si="76"/>
        <v>92</v>
      </c>
      <c r="AG71" s="316"/>
      <c r="AH71" s="185"/>
      <c r="AI71" s="217">
        <v>102.6</v>
      </c>
      <c r="AJ71" s="138">
        <f t="shared" si="76"/>
        <v>11</v>
      </c>
      <c r="AK71" s="549" t="s">
        <v>785</v>
      </c>
      <c r="AL71" s="138">
        <f t="shared" si="76"/>
        <v>9</v>
      </c>
      <c r="AM71" s="131">
        <v>95</v>
      </c>
      <c r="AN71" s="138">
        <f t="shared" si="76"/>
        <v>18</v>
      </c>
      <c r="AO71" s="226">
        <v>107</v>
      </c>
      <c r="AP71" s="138">
        <f t="shared" si="76"/>
        <v>64</v>
      </c>
      <c r="AQ71" s="335">
        <v>110</v>
      </c>
      <c r="AR71" s="185">
        <f t="shared" si="76"/>
        <v>3</v>
      </c>
      <c r="AS71" s="242">
        <f t="shared" si="70"/>
        <v>108.54017543859649</v>
      </c>
      <c r="AT71" s="138">
        <f t="shared" si="75"/>
        <v>14</v>
      </c>
    </row>
    <row r="72" spans="1:46" x14ac:dyDescent="0.2">
      <c r="A72" s="64">
        <v>68</v>
      </c>
      <c r="B72" s="22" t="s">
        <v>118</v>
      </c>
      <c r="C72" s="464">
        <v>100</v>
      </c>
      <c r="D72" s="138">
        <f t="shared" si="71"/>
        <v>29</v>
      </c>
      <c r="E72" s="464">
        <v>104</v>
      </c>
      <c r="F72" s="138">
        <f t="shared" si="71"/>
        <v>67</v>
      </c>
      <c r="G72" s="131">
        <v>90</v>
      </c>
      <c r="H72" s="185">
        <f t="shared" si="71"/>
        <v>58</v>
      </c>
      <c r="I72" s="131">
        <v>94</v>
      </c>
      <c r="J72" s="185">
        <f t="shared" si="72"/>
        <v>87</v>
      </c>
      <c r="K72" s="351">
        <v>110</v>
      </c>
      <c r="L72" s="138">
        <f t="shared" si="72"/>
        <v>93</v>
      </c>
      <c r="M72" s="223">
        <v>100</v>
      </c>
      <c r="N72" s="138">
        <f t="shared" si="72"/>
        <v>116</v>
      </c>
      <c r="O72" s="242">
        <v>100</v>
      </c>
      <c r="P72" s="185">
        <f t="shared" si="73"/>
        <v>102</v>
      </c>
      <c r="Q72" s="131">
        <v>97</v>
      </c>
      <c r="R72" s="138">
        <f t="shared" si="73"/>
        <v>101</v>
      </c>
      <c r="S72" s="131">
        <v>100</v>
      </c>
      <c r="T72" s="185">
        <f t="shared" ref="T72:AR72" si="77">RANK(S72,S$5:S$164,0)</f>
        <v>120</v>
      </c>
      <c r="U72" s="281">
        <v>105</v>
      </c>
      <c r="V72" s="138">
        <f t="shared" si="77"/>
        <v>119</v>
      </c>
      <c r="W72" s="252">
        <v>92</v>
      </c>
      <c r="X72" s="138">
        <f t="shared" si="77"/>
        <v>132</v>
      </c>
      <c r="Y72" s="252">
        <v>94</v>
      </c>
      <c r="Z72" s="138">
        <f t="shared" si="77"/>
        <v>106</v>
      </c>
      <c r="AA72" s="252">
        <v>105</v>
      </c>
      <c r="AB72" s="185">
        <f t="shared" si="77"/>
        <v>19</v>
      </c>
      <c r="AC72" s="131">
        <v>90</v>
      </c>
      <c r="AD72" s="185">
        <f t="shared" si="77"/>
        <v>45</v>
      </c>
      <c r="AE72" s="308">
        <v>96</v>
      </c>
      <c r="AF72" s="185">
        <f t="shared" si="77"/>
        <v>128</v>
      </c>
      <c r="AG72" s="316">
        <v>95</v>
      </c>
      <c r="AH72" s="185">
        <f t="shared" si="77"/>
        <v>47</v>
      </c>
      <c r="AI72" s="217">
        <v>94.4</v>
      </c>
      <c r="AJ72" s="138">
        <f t="shared" si="77"/>
        <v>34</v>
      </c>
      <c r="AK72" s="549">
        <v>97</v>
      </c>
      <c r="AL72" s="138">
        <f t="shared" si="77"/>
        <v>18</v>
      </c>
      <c r="AM72" s="131">
        <v>90</v>
      </c>
      <c r="AN72" s="138">
        <f t="shared" si="77"/>
        <v>45</v>
      </c>
      <c r="AO72" s="226">
        <v>94</v>
      </c>
      <c r="AP72" s="138">
        <f t="shared" si="77"/>
        <v>142</v>
      </c>
      <c r="AQ72" s="336">
        <v>65</v>
      </c>
      <c r="AR72" s="185">
        <f t="shared" si="77"/>
        <v>159</v>
      </c>
      <c r="AS72" s="242">
        <f t="shared" si="70"/>
        <v>95.87</v>
      </c>
      <c r="AT72" s="138">
        <f t="shared" si="75"/>
        <v>121</v>
      </c>
    </row>
    <row r="73" spans="1:46" x14ac:dyDescent="0.2">
      <c r="A73" s="64">
        <v>69</v>
      </c>
      <c r="B73" s="22" t="s">
        <v>176</v>
      </c>
      <c r="C73" s="464">
        <v>100</v>
      </c>
      <c r="D73" s="138">
        <f t="shared" si="71"/>
        <v>29</v>
      </c>
      <c r="E73" s="464">
        <v>118</v>
      </c>
      <c r="F73" s="138">
        <f t="shared" si="71"/>
        <v>18</v>
      </c>
      <c r="G73" s="131">
        <v>90</v>
      </c>
      <c r="H73" s="185">
        <f t="shared" si="71"/>
        <v>58</v>
      </c>
      <c r="I73" s="131">
        <v>77</v>
      </c>
      <c r="J73" s="185">
        <f t="shared" si="72"/>
        <v>152</v>
      </c>
      <c r="K73" s="351">
        <v>125</v>
      </c>
      <c r="L73" s="138">
        <f t="shared" si="72"/>
        <v>19</v>
      </c>
      <c r="M73" s="223">
        <v>120</v>
      </c>
      <c r="N73" s="138">
        <f t="shared" si="72"/>
        <v>19</v>
      </c>
      <c r="O73" s="242">
        <v>112</v>
      </c>
      <c r="P73" s="185">
        <f t="shared" si="73"/>
        <v>36</v>
      </c>
      <c r="Q73" s="131">
        <v>95</v>
      </c>
      <c r="R73" s="138">
        <f t="shared" si="73"/>
        <v>114</v>
      </c>
      <c r="S73" s="131">
        <v>110</v>
      </c>
      <c r="T73" s="185">
        <f t="shared" ref="T73:AR73" si="78">RANK(S73,S$5:S$164,0)</f>
        <v>44</v>
      </c>
      <c r="U73" s="281">
        <v>118</v>
      </c>
      <c r="V73" s="138">
        <f t="shared" si="78"/>
        <v>44</v>
      </c>
      <c r="W73" s="252">
        <v>105</v>
      </c>
      <c r="X73" s="138">
        <f t="shared" si="78"/>
        <v>35</v>
      </c>
      <c r="Y73" s="252">
        <v>111</v>
      </c>
      <c r="Z73" s="138">
        <f t="shared" si="78"/>
        <v>10</v>
      </c>
      <c r="AA73" s="252">
        <v>80</v>
      </c>
      <c r="AB73" s="185">
        <f t="shared" si="78"/>
        <v>149</v>
      </c>
      <c r="AC73" s="131">
        <v>90</v>
      </c>
      <c r="AD73" s="185">
        <f t="shared" si="78"/>
        <v>45</v>
      </c>
      <c r="AE73" s="308">
        <v>113.67</v>
      </c>
      <c r="AF73" s="185">
        <f t="shared" si="78"/>
        <v>34</v>
      </c>
      <c r="AG73" s="316">
        <v>87</v>
      </c>
      <c r="AH73" s="185">
        <f t="shared" si="78"/>
        <v>70</v>
      </c>
      <c r="AI73" s="217">
        <v>92.6</v>
      </c>
      <c r="AJ73" s="138">
        <f t="shared" si="78"/>
        <v>45</v>
      </c>
      <c r="AK73" s="549" t="s">
        <v>785</v>
      </c>
      <c r="AL73" s="138">
        <f t="shared" si="78"/>
        <v>9</v>
      </c>
      <c r="AM73" s="131">
        <v>100</v>
      </c>
      <c r="AN73" s="138">
        <f t="shared" si="78"/>
        <v>7</v>
      </c>
      <c r="AO73" s="226">
        <v>102</v>
      </c>
      <c r="AP73" s="138">
        <f t="shared" si="78"/>
        <v>100</v>
      </c>
      <c r="AQ73" s="336">
        <v>105</v>
      </c>
      <c r="AR73" s="185">
        <f t="shared" si="78"/>
        <v>9</v>
      </c>
      <c r="AS73" s="242">
        <f t="shared" si="70"/>
        <v>103.38263157894737</v>
      </c>
      <c r="AT73" s="138">
        <f t="shared" si="75"/>
        <v>44</v>
      </c>
    </row>
    <row r="74" spans="1:46" x14ac:dyDescent="0.2">
      <c r="A74" s="64">
        <v>70</v>
      </c>
      <c r="B74" s="22" t="s">
        <v>179</v>
      </c>
      <c r="C74" s="464">
        <v>85</v>
      </c>
      <c r="D74" s="139">
        <f t="shared" si="71"/>
        <v>132</v>
      </c>
      <c r="E74" s="464">
        <v>105</v>
      </c>
      <c r="F74" s="139">
        <f t="shared" si="71"/>
        <v>58</v>
      </c>
      <c r="G74" s="132">
        <v>75</v>
      </c>
      <c r="H74" s="186">
        <f t="shared" si="71"/>
        <v>143</v>
      </c>
      <c r="I74" s="132">
        <v>92</v>
      </c>
      <c r="J74" s="186">
        <f t="shared" si="72"/>
        <v>94</v>
      </c>
      <c r="K74" s="352">
        <v>105</v>
      </c>
      <c r="L74" s="139">
        <f t="shared" si="72"/>
        <v>123</v>
      </c>
      <c r="M74" s="224">
        <v>100</v>
      </c>
      <c r="N74" s="139">
        <f t="shared" si="72"/>
        <v>116</v>
      </c>
      <c r="O74" s="243">
        <v>102.5</v>
      </c>
      <c r="P74" s="186">
        <f t="shared" si="73"/>
        <v>87</v>
      </c>
      <c r="Q74" s="132">
        <v>95</v>
      </c>
      <c r="R74" s="139">
        <f t="shared" si="73"/>
        <v>114</v>
      </c>
      <c r="S74" s="132">
        <v>91</v>
      </c>
      <c r="T74" s="186">
        <f t="shared" ref="T74:AR74" si="79">RANK(S74,S$5:S$164,0)</f>
        <v>148</v>
      </c>
      <c r="U74" s="282">
        <v>115</v>
      </c>
      <c r="V74" s="139">
        <f t="shared" si="79"/>
        <v>52</v>
      </c>
      <c r="W74" s="253">
        <v>90</v>
      </c>
      <c r="X74" s="139">
        <f t="shared" si="79"/>
        <v>137</v>
      </c>
      <c r="Y74" s="253">
        <v>91</v>
      </c>
      <c r="Z74" s="139">
        <f t="shared" si="79"/>
        <v>125</v>
      </c>
      <c r="AA74" s="253">
        <v>100</v>
      </c>
      <c r="AB74" s="186">
        <f t="shared" si="79"/>
        <v>45</v>
      </c>
      <c r="AC74" s="132">
        <v>85</v>
      </c>
      <c r="AD74" s="186">
        <f t="shared" si="79"/>
        <v>86</v>
      </c>
      <c r="AE74" s="310">
        <v>99.33</v>
      </c>
      <c r="AF74" s="186">
        <f t="shared" si="79"/>
        <v>102</v>
      </c>
      <c r="AG74" s="317">
        <v>98</v>
      </c>
      <c r="AH74" s="186">
        <f t="shared" si="79"/>
        <v>32</v>
      </c>
      <c r="AI74" s="218">
        <v>82.6</v>
      </c>
      <c r="AJ74" s="139">
        <f t="shared" si="79"/>
        <v>129</v>
      </c>
      <c r="AK74" s="550" t="s">
        <v>788</v>
      </c>
      <c r="AL74" s="139">
        <f t="shared" si="79"/>
        <v>19</v>
      </c>
      <c r="AM74" s="132">
        <v>95</v>
      </c>
      <c r="AN74" s="139">
        <f t="shared" si="79"/>
        <v>18</v>
      </c>
      <c r="AO74" s="227">
        <v>104</v>
      </c>
      <c r="AP74" s="139">
        <f t="shared" si="79"/>
        <v>85</v>
      </c>
      <c r="AQ74" s="435">
        <v>85</v>
      </c>
      <c r="AR74" s="186">
        <f t="shared" si="79"/>
        <v>132</v>
      </c>
      <c r="AS74" s="243">
        <f t="shared" si="70"/>
        <v>94.601578947368409</v>
      </c>
      <c r="AT74" s="139">
        <f t="shared" si="75"/>
        <v>129</v>
      </c>
    </row>
    <row r="75" spans="1:46" x14ac:dyDescent="0.2">
      <c r="A75" s="74">
        <v>71</v>
      </c>
      <c r="B75" s="92" t="s">
        <v>182</v>
      </c>
      <c r="C75" s="465">
        <v>100</v>
      </c>
      <c r="D75" s="137">
        <f t="shared" si="71"/>
        <v>29</v>
      </c>
      <c r="E75" s="465">
        <v>103</v>
      </c>
      <c r="F75" s="137">
        <f t="shared" si="71"/>
        <v>78</v>
      </c>
      <c r="G75" s="130">
        <v>80</v>
      </c>
      <c r="H75" s="184">
        <f t="shared" si="71"/>
        <v>113</v>
      </c>
      <c r="I75" s="130">
        <v>85</v>
      </c>
      <c r="J75" s="184">
        <f t="shared" si="72"/>
        <v>130</v>
      </c>
      <c r="K75" s="350">
        <v>115</v>
      </c>
      <c r="L75" s="137">
        <f t="shared" si="72"/>
        <v>69</v>
      </c>
      <c r="M75" s="222">
        <v>110</v>
      </c>
      <c r="N75" s="137">
        <f t="shared" si="72"/>
        <v>63</v>
      </c>
      <c r="O75" s="241">
        <v>92.5</v>
      </c>
      <c r="P75" s="184">
        <f t="shared" si="73"/>
        <v>140</v>
      </c>
      <c r="Q75" s="130">
        <v>98</v>
      </c>
      <c r="R75" s="137">
        <f t="shared" si="73"/>
        <v>90</v>
      </c>
      <c r="S75" s="130">
        <v>105</v>
      </c>
      <c r="T75" s="184">
        <f t="shared" ref="T75:AR75" si="80">RANK(S75,S$5:S$164,0)</f>
        <v>83</v>
      </c>
      <c r="U75" s="280">
        <v>100</v>
      </c>
      <c r="V75" s="137">
        <f t="shared" si="80"/>
        <v>138</v>
      </c>
      <c r="W75" s="258">
        <v>96</v>
      </c>
      <c r="X75" s="137">
        <f t="shared" si="80"/>
        <v>112</v>
      </c>
      <c r="Y75" s="251">
        <v>103</v>
      </c>
      <c r="Z75" s="137">
        <f t="shared" si="80"/>
        <v>44</v>
      </c>
      <c r="AA75" s="251">
        <v>105</v>
      </c>
      <c r="AB75" s="184">
        <f t="shared" si="80"/>
        <v>19</v>
      </c>
      <c r="AC75" s="130">
        <v>100</v>
      </c>
      <c r="AD75" s="184">
        <f t="shared" si="80"/>
        <v>8</v>
      </c>
      <c r="AE75" s="307">
        <v>96.33</v>
      </c>
      <c r="AF75" s="184">
        <f t="shared" si="80"/>
        <v>125</v>
      </c>
      <c r="AG75" s="315"/>
      <c r="AH75" s="184"/>
      <c r="AI75" s="216">
        <v>87.4</v>
      </c>
      <c r="AJ75" s="137">
        <f t="shared" si="80"/>
        <v>93</v>
      </c>
      <c r="AK75" s="548" t="s">
        <v>782</v>
      </c>
      <c r="AL75" s="137">
        <f t="shared" si="80"/>
        <v>7</v>
      </c>
      <c r="AM75" s="130">
        <v>100</v>
      </c>
      <c r="AN75" s="137">
        <f t="shared" si="80"/>
        <v>7</v>
      </c>
      <c r="AO75" s="225">
        <v>112</v>
      </c>
      <c r="AP75" s="137">
        <f t="shared" si="80"/>
        <v>38</v>
      </c>
      <c r="AQ75" s="331">
        <v>100</v>
      </c>
      <c r="AR75" s="184">
        <f t="shared" si="80"/>
        <v>26</v>
      </c>
      <c r="AS75" s="241">
        <f t="shared" si="70"/>
        <v>99.380526315789481</v>
      </c>
      <c r="AT75" s="137">
        <f t="shared" si="75"/>
        <v>87</v>
      </c>
    </row>
    <row r="76" spans="1:46" x14ac:dyDescent="0.2">
      <c r="A76" s="64">
        <v>72</v>
      </c>
      <c r="B76" s="22" t="s">
        <v>185</v>
      </c>
      <c r="C76" s="464">
        <v>90</v>
      </c>
      <c r="D76" s="138">
        <f t="shared" si="71"/>
        <v>111</v>
      </c>
      <c r="E76" s="464">
        <v>104</v>
      </c>
      <c r="F76" s="138">
        <f t="shared" si="71"/>
        <v>67</v>
      </c>
      <c r="G76" s="131">
        <v>85</v>
      </c>
      <c r="H76" s="185">
        <f t="shared" si="71"/>
        <v>91</v>
      </c>
      <c r="I76" s="131">
        <v>87</v>
      </c>
      <c r="J76" s="185">
        <f t="shared" si="72"/>
        <v>120</v>
      </c>
      <c r="K76" s="351">
        <v>120</v>
      </c>
      <c r="L76" s="138">
        <f t="shared" si="72"/>
        <v>40</v>
      </c>
      <c r="M76" s="223">
        <v>120</v>
      </c>
      <c r="N76" s="138">
        <f t="shared" si="72"/>
        <v>19</v>
      </c>
      <c r="O76" s="242">
        <v>113.5</v>
      </c>
      <c r="P76" s="185">
        <f t="shared" si="73"/>
        <v>28</v>
      </c>
      <c r="Q76" s="131">
        <v>103</v>
      </c>
      <c r="R76" s="138">
        <f t="shared" si="73"/>
        <v>65</v>
      </c>
      <c r="S76" s="131">
        <v>108</v>
      </c>
      <c r="T76" s="185">
        <f t="shared" ref="T76:AR76" si="81">RANK(S76,S$5:S$164,0)</f>
        <v>74</v>
      </c>
      <c r="U76" s="281">
        <v>110</v>
      </c>
      <c r="V76" s="138">
        <f t="shared" si="81"/>
        <v>94</v>
      </c>
      <c r="W76" s="252">
        <v>95</v>
      </c>
      <c r="X76" s="138">
        <f t="shared" si="81"/>
        <v>114</v>
      </c>
      <c r="Y76" s="252">
        <v>95</v>
      </c>
      <c r="Z76" s="138">
        <f t="shared" si="81"/>
        <v>100</v>
      </c>
      <c r="AA76" s="252">
        <v>100</v>
      </c>
      <c r="AB76" s="185">
        <f t="shared" si="81"/>
        <v>45</v>
      </c>
      <c r="AC76" s="131">
        <v>95</v>
      </c>
      <c r="AD76" s="185">
        <f t="shared" si="81"/>
        <v>21</v>
      </c>
      <c r="AE76" s="308">
        <v>105</v>
      </c>
      <c r="AF76" s="185">
        <f t="shared" si="81"/>
        <v>64</v>
      </c>
      <c r="AG76" s="316">
        <v>90</v>
      </c>
      <c r="AH76" s="185">
        <f t="shared" si="81"/>
        <v>62</v>
      </c>
      <c r="AI76" s="217">
        <v>86.6</v>
      </c>
      <c r="AJ76" s="138">
        <f t="shared" si="81"/>
        <v>105</v>
      </c>
      <c r="AK76" s="549" t="s">
        <v>782</v>
      </c>
      <c r="AL76" s="138">
        <f t="shared" si="81"/>
        <v>7</v>
      </c>
      <c r="AM76" s="131">
        <v>85</v>
      </c>
      <c r="AN76" s="138">
        <f t="shared" si="81"/>
        <v>56</v>
      </c>
      <c r="AO76" s="226">
        <v>98</v>
      </c>
      <c r="AP76" s="138">
        <f t="shared" si="81"/>
        <v>124</v>
      </c>
      <c r="AQ76" s="333">
        <v>80</v>
      </c>
      <c r="AR76" s="185">
        <f t="shared" si="81"/>
        <v>148</v>
      </c>
      <c r="AS76" s="242">
        <f t="shared" si="70"/>
        <v>98.952631578947361</v>
      </c>
      <c r="AT76" s="138">
        <f t="shared" si="75"/>
        <v>94</v>
      </c>
    </row>
    <row r="77" spans="1:46" x14ac:dyDescent="0.2">
      <c r="A77" s="64">
        <v>73</v>
      </c>
      <c r="B77" s="22" t="s">
        <v>185</v>
      </c>
      <c r="C77" s="464">
        <v>90</v>
      </c>
      <c r="D77" s="138">
        <f t="shared" si="71"/>
        <v>111</v>
      </c>
      <c r="E77" s="464">
        <v>108</v>
      </c>
      <c r="F77" s="138">
        <f t="shared" si="71"/>
        <v>44</v>
      </c>
      <c r="G77" s="131">
        <v>85</v>
      </c>
      <c r="H77" s="185">
        <f t="shared" si="71"/>
        <v>91</v>
      </c>
      <c r="I77" s="131">
        <v>90</v>
      </c>
      <c r="J77" s="185">
        <f t="shared" si="72"/>
        <v>100</v>
      </c>
      <c r="K77" s="351">
        <v>110</v>
      </c>
      <c r="L77" s="138">
        <f t="shared" si="72"/>
        <v>93</v>
      </c>
      <c r="M77" s="223">
        <v>105</v>
      </c>
      <c r="N77" s="138">
        <f t="shared" si="72"/>
        <v>90</v>
      </c>
      <c r="O77" s="242">
        <v>109</v>
      </c>
      <c r="P77" s="185">
        <f t="shared" si="73"/>
        <v>49</v>
      </c>
      <c r="Q77" s="131">
        <v>102</v>
      </c>
      <c r="R77" s="138">
        <f t="shared" si="73"/>
        <v>75</v>
      </c>
      <c r="S77" s="131">
        <v>111</v>
      </c>
      <c r="T77" s="185">
        <f t="shared" ref="T77:AR77" si="82">RANK(S77,S$5:S$164,0)</f>
        <v>42</v>
      </c>
      <c r="U77" s="281">
        <v>115</v>
      </c>
      <c r="V77" s="138">
        <f t="shared" si="82"/>
        <v>52</v>
      </c>
      <c r="W77" s="252">
        <v>102</v>
      </c>
      <c r="X77" s="138">
        <f t="shared" si="82"/>
        <v>63</v>
      </c>
      <c r="Y77" s="252">
        <v>99</v>
      </c>
      <c r="Z77" s="138">
        <f t="shared" si="82"/>
        <v>78</v>
      </c>
      <c r="AA77" s="252">
        <v>100</v>
      </c>
      <c r="AB77" s="185">
        <f t="shared" si="82"/>
        <v>45</v>
      </c>
      <c r="AC77" s="131">
        <v>95</v>
      </c>
      <c r="AD77" s="185">
        <f t="shared" si="82"/>
        <v>21</v>
      </c>
      <c r="AE77" s="308">
        <v>87.33</v>
      </c>
      <c r="AF77" s="185">
        <f t="shared" si="82"/>
        <v>155</v>
      </c>
      <c r="AG77" s="316">
        <v>95</v>
      </c>
      <c r="AH77" s="185">
        <f t="shared" si="82"/>
        <v>47</v>
      </c>
      <c r="AI77" s="217">
        <v>84.4</v>
      </c>
      <c r="AJ77" s="138">
        <f t="shared" si="82"/>
        <v>117</v>
      </c>
      <c r="AK77" s="549">
        <v>108</v>
      </c>
      <c r="AL77" s="138">
        <f t="shared" si="82"/>
        <v>12</v>
      </c>
      <c r="AM77" s="131">
        <v>80</v>
      </c>
      <c r="AN77" s="138">
        <f t="shared" si="82"/>
        <v>100</v>
      </c>
      <c r="AO77" s="226">
        <v>93</v>
      </c>
      <c r="AP77" s="138">
        <f t="shared" si="82"/>
        <v>147</v>
      </c>
      <c r="AQ77" s="335">
        <v>80</v>
      </c>
      <c r="AR77" s="185">
        <f t="shared" si="82"/>
        <v>148</v>
      </c>
      <c r="AS77" s="242">
        <f t="shared" si="70"/>
        <v>97.686499999999995</v>
      </c>
      <c r="AT77" s="138">
        <f t="shared" si="75"/>
        <v>103</v>
      </c>
    </row>
    <row r="78" spans="1:46" x14ac:dyDescent="0.2">
      <c r="A78" s="64">
        <v>74</v>
      </c>
      <c r="B78" s="22" t="s">
        <v>188</v>
      </c>
      <c r="C78" s="464">
        <v>90</v>
      </c>
      <c r="D78" s="138">
        <f t="shared" si="71"/>
        <v>111</v>
      </c>
      <c r="E78" s="464">
        <v>98</v>
      </c>
      <c r="F78" s="138">
        <f t="shared" si="71"/>
        <v>123</v>
      </c>
      <c r="G78" s="131">
        <v>80</v>
      </c>
      <c r="H78" s="185">
        <f t="shared" si="71"/>
        <v>113</v>
      </c>
      <c r="I78" s="131">
        <v>85</v>
      </c>
      <c r="J78" s="185">
        <f t="shared" si="72"/>
        <v>130</v>
      </c>
      <c r="K78" s="351">
        <v>125</v>
      </c>
      <c r="L78" s="138">
        <f t="shared" si="72"/>
        <v>19</v>
      </c>
      <c r="M78" s="223">
        <v>105</v>
      </c>
      <c r="N78" s="138">
        <f t="shared" si="72"/>
        <v>90</v>
      </c>
      <c r="O78" s="242">
        <v>100</v>
      </c>
      <c r="P78" s="185">
        <f t="shared" si="73"/>
        <v>102</v>
      </c>
      <c r="Q78" s="131">
        <v>99</v>
      </c>
      <c r="R78" s="138">
        <f t="shared" si="73"/>
        <v>89</v>
      </c>
      <c r="S78" s="131">
        <v>106</v>
      </c>
      <c r="T78" s="185">
        <f t="shared" ref="T78:AR78" si="83">RANK(S78,S$5:S$164,0)</f>
        <v>80</v>
      </c>
      <c r="U78" s="281">
        <v>110</v>
      </c>
      <c r="V78" s="138">
        <f t="shared" si="83"/>
        <v>94</v>
      </c>
      <c r="W78" s="252">
        <v>100</v>
      </c>
      <c r="X78" s="138">
        <f t="shared" si="83"/>
        <v>76</v>
      </c>
      <c r="Y78" s="252">
        <v>102</v>
      </c>
      <c r="Z78" s="138">
        <f t="shared" si="83"/>
        <v>52</v>
      </c>
      <c r="AA78" s="252">
        <v>90</v>
      </c>
      <c r="AB78" s="185">
        <f t="shared" si="83"/>
        <v>119</v>
      </c>
      <c r="AC78" s="131">
        <v>85</v>
      </c>
      <c r="AD78" s="185">
        <f t="shared" si="83"/>
        <v>86</v>
      </c>
      <c r="AE78" s="308">
        <v>94.33</v>
      </c>
      <c r="AF78" s="185">
        <f t="shared" si="83"/>
        <v>140</v>
      </c>
      <c r="AG78" s="316">
        <v>98</v>
      </c>
      <c r="AH78" s="185">
        <f t="shared" si="83"/>
        <v>32</v>
      </c>
      <c r="AI78" s="217">
        <v>82.4</v>
      </c>
      <c r="AJ78" s="138">
        <f t="shared" si="83"/>
        <v>131</v>
      </c>
      <c r="AK78" s="549" t="s">
        <v>794</v>
      </c>
      <c r="AL78" s="138">
        <f t="shared" si="83"/>
        <v>18</v>
      </c>
      <c r="AM78" s="131">
        <v>75</v>
      </c>
      <c r="AN78" s="138">
        <f t="shared" si="83"/>
        <v>111</v>
      </c>
      <c r="AO78" s="226">
        <v>93</v>
      </c>
      <c r="AP78" s="138">
        <f t="shared" si="83"/>
        <v>147</v>
      </c>
      <c r="AQ78" s="335">
        <v>95</v>
      </c>
      <c r="AR78" s="185">
        <f t="shared" si="83"/>
        <v>64</v>
      </c>
      <c r="AS78" s="242">
        <f t="shared" si="70"/>
        <v>95.512105263157892</v>
      </c>
      <c r="AT78" s="138">
        <f t="shared" si="75"/>
        <v>123</v>
      </c>
    </row>
    <row r="79" spans="1:46" x14ac:dyDescent="0.2">
      <c r="A79" s="64">
        <v>75</v>
      </c>
      <c r="B79" s="22" t="s">
        <v>191</v>
      </c>
      <c r="C79" s="464">
        <v>100</v>
      </c>
      <c r="D79" s="138">
        <f t="shared" si="71"/>
        <v>29</v>
      </c>
      <c r="E79" s="464">
        <v>110</v>
      </c>
      <c r="F79" s="138">
        <f t="shared" si="71"/>
        <v>39</v>
      </c>
      <c r="G79" s="131">
        <v>80</v>
      </c>
      <c r="H79" s="185">
        <f t="shared" si="71"/>
        <v>113</v>
      </c>
      <c r="I79" s="131">
        <v>115</v>
      </c>
      <c r="J79" s="185">
        <f t="shared" si="72"/>
        <v>1</v>
      </c>
      <c r="K79" s="351">
        <v>125</v>
      </c>
      <c r="L79" s="138">
        <f t="shared" si="72"/>
        <v>19</v>
      </c>
      <c r="M79" s="223">
        <v>115</v>
      </c>
      <c r="N79" s="138">
        <f t="shared" si="72"/>
        <v>41</v>
      </c>
      <c r="O79" s="242">
        <v>106.5</v>
      </c>
      <c r="P79" s="185">
        <f t="shared" si="73"/>
        <v>67</v>
      </c>
      <c r="Q79" s="131">
        <v>107</v>
      </c>
      <c r="R79" s="138">
        <f t="shared" si="73"/>
        <v>47</v>
      </c>
      <c r="S79" s="131">
        <v>110</v>
      </c>
      <c r="T79" s="185">
        <f t="shared" ref="T79:AR79" si="84">RANK(S79,S$5:S$164,0)</f>
        <v>44</v>
      </c>
      <c r="U79" s="281">
        <v>115</v>
      </c>
      <c r="V79" s="138">
        <f t="shared" si="84"/>
        <v>52</v>
      </c>
      <c r="W79" s="252">
        <v>95</v>
      </c>
      <c r="X79" s="138">
        <f t="shared" si="84"/>
        <v>114</v>
      </c>
      <c r="Y79" s="252">
        <v>102</v>
      </c>
      <c r="Z79" s="138">
        <f t="shared" si="84"/>
        <v>52</v>
      </c>
      <c r="AA79" s="252">
        <v>110</v>
      </c>
      <c r="AB79" s="185">
        <f t="shared" si="84"/>
        <v>2</v>
      </c>
      <c r="AC79" s="131">
        <v>90</v>
      </c>
      <c r="AD79" s="185">
        <f t="shared" si="84"/>
        <v>45</v>
      </c>
      <c r="AE79" s="308">
        <v>95.33</v>
      </c>
      <c r="AF79" s="185">
        <f t="shared" si="84"/>
        <v>130</v>
      </c>
      <c r="AG79" s="316"/>
      <c r="AH79" s="185"/>
      <c r="AI79" s="217">
        <v>82.2</v>
      </c>
      <c r="AJ79" s="138">
        <f t="shared" si="84"/>
        <v>132</v>
      </c>
      <c r="AK79" s="549" t="s">
        <v>785</v>
      </c>
      <c r="AL79" s="138">
        <f t="shared" si="84"/>
        <v>9</v>
      </c>
      <c r="AM79" s="131">
        <v>95</v>
      </c>
      <c r="AN79" s="138">
        <f t="shared" si="84"/>
        <v>18</v>
      </c>
      <c r="AO79" s="226">
        <v>104</v>
      </c>
      <c r="AP79" s="138">
        <f t="shared" si="84"/>
        <v>85</v>
      </c>
      <c r="AQ79" s="335">
        <v>100</v>
      </c>
      <c r="AR79" s="185">
        <f t="shared" si="84"/>
        <v>26</v>
      </c>
      <c r="AS79" s="242">
        <f t="shared" si="70"/>
        <v>103.00157894736842</v>
      </c>
      <c r="AT79" s="138">
        <f t="shared" si="75"/>
        <v>50</v>
      </c>
    </row>
    <row r="80" spans="1:46" x14ac:dyDescent="0.2">
      <c r="A80" s="64">
        <v>76</v>
      </c>
      <c r="B80" s="22" t="s">
        <v>194</v>
      </c>
      <c r="C80" s="464">
        <v>110</v>
      </c>
      <c r="D80" s="138">
        <f t="shared" si="71"/>
        <v>10</v>
      </c>
      <c r="E80" s="464">
        <v>102</v>
      </c>
      <c r="F80" s="138">
        <f t="shared" si="71"/>
        <v>88</v>
      </c>
      <c r="G80" s="131">
        <v>100</v>
      </c>
      <c r="H80" s="185">
        <f t="shared" si="71"/>
        <v>7</v>
      </c>
      <c r="I80" s="131">
        <v>102</v>
      </c>
      <c r="J80" s="185">
        <f t="shared" si="72"/>
        <v>31</v>
      </c>
      <c r="K80" s="351">
        <v>125</v>
      </c>
      <c r="L80" s="138">
        <f t="shared" si="72"/>
        <v>19</v>
      </c>
      <c r="M80" s="223">
        <v>125</v>
      </c>
      <c r="N80" s="138">
        <f t="shared" si="72"/>
        <v>7</v>
      </c>
      <c r="O80" s="242">
        <v>110.5</v>
      </c>
      <c r="P80" s="185">
        <f t="shared" si="73"/>
        <v>43</v>
      </c>
      <c r="Q80" s="131">
        <v>108</v>
      </c>
      <c r="R80" s="138">
        <f t="shared" si="73"/>
        <v>30</v>
      </c>
      <c r="S80" s="131">
        <v>118</v>
      </c>
      <c r="T80" s="185">
        <f t="shared" ref="T80:AR80" si="85">RANK(S80,S$5:S$164,0)</f>
        <v>11</v>
      </c>
      <c r="U80" s="281">
        <v>125</v>
      </c>
      <c r="V80" s="138">
        <f t="shared" si="85"/>
        <v>13</v>
      </c>
      <c r="W80" s="252">
        <v>107</v>
      </c>
      <c r="X80" s="138">
        <f t="shared" si="85"/>
        <v>28</v>
      </c>
      <c r="Y80" s="252">
        <v>97</v>
      </c>
      <c r="Z80" s="138">
        <f t="shared" si="85"/>
        <v>88</v>
      </c>
      <c r="AA80" s="252">
        <v>96</v>
      </c>
      <c r="AB80" s="185">
        <f t="shared" si="85"/>
        <v>81</v>
      </c>
      <c r="AC80" s="131">
        <v>90</v>
      </c>
      <c r="AD80" s="185">
        <f t="shared" si="85"/>
        <v>45</v>
      </c>
      <c r="AE80" s="309">
        <v>125</v>
      </c>
      <c r="AF80" s="185">
        <f t="shared" si="85"/>
        <v>2</v>
      </c>
      <c r="AG80" s="316"/>
      <c r="AH80" s="185"/>
      <c r="AI80" s="217">
        <v>90</v>
      </c>
      <c r="AJ80" s="138">
        <f t="shared" si="85"/>
        <v>68</v>
      </c>
      <c r="AK80" s="549" t="s">
        <v>793</v>
      </c>
      <c r="AL80" s="138">
        <f t="shared" si="85"/>
        <v>5</v>
      </c>
      <c r="AM80" s="131">
        <v>100</v>
      </c>
      <c r="AN80" s="138">
        <f t="shared" si="85"/>
        <v>7</v>
      </c>
      <c r="AO80" s="226">
        <v>92</v>
      </c>
      <c r="AP80" s="138">
        <f t="shared" si="85"/>
        <v>151</v>
      </c>
      <c r="AQ80" s="335">
        <v>100</v>
      </c>
      <c r="AR80" s="185">
        <f t="shared" si="85"/>
        <v>26</v>
      </c>
      <c r="AS80" s="242">
        <f t="shared" si="70"/>
        <v>106.44736842105263</v>
      </c>
      <c r="AT80" s="138">
        <f t="shared" si="75"/>
        <v>22</v>
      </c>
    </row>
    <row r="81" spans="1:46" x14ac:dyDescent="0.2">
      <c r="A81" s="64">
        <v>77</v>
      </c>
      <c r="B81" s="22" t="s">
        <v>197</v>
      </c>
      <c r="C81" s="464">
        <v>100</v>
      </c>
      <c r="D81" s="138">
        <f t="shared" si="71"/>
        <v>29</v>
      </c>
      <c r="E81" s="464">
        <v>103</v>
      </c>
      <c r="F81" s="138">
        <f t="shared" si="71"/>
        <v>78</v>
      </c>
      <c r="G81" s="131">
        <v>95</v>
      </c>
      <c r="H81" s="185">
        <f t="shared" si="71"/>
        <v>30</v>
      </c>
      <c r="I81" s="131">
        <v>107</v>
      </c>
      <c r="J81" s="185">
        <f t="shared" si="72"/>
        <v>12</v>
      </c>
      <c r="K81" s="351">
        <v>120</v>
      </c>
      <c r="L81" s="138">
        <f t="shared" si="72"/>
        <v>40</v>
      </c>
      <c r="M81" s="223">
        <v>115</v>
      </c>
      <c r="N81" s="138">
        <f t="shared" si="72"/>
        <v>41</v>
      </c>
      <c r="O81" s="242">
        <v>117</v>
      </c>
      <c r="P81" s="185">
        <f t="shared" si="73"/>
        <v>10</v>
      </c>
      <c r="Q81" s="131">
        <v>105</v>
      </c>
      <c r="R81" s="138">
        <f t="shared" si="73"/>
        <v>53</v>
      </c>
      <c r="S81" s="131">
        <v>119</v>
      </c>
      <c r="T81" s="185">
        <f t="shared" ref="T81:AR81" si="86">RANK(S81,S$5:S$164,0)</f>
        <v>9</v>
      </c>
      <c r="U81" s="281">
        <v>115</v>
      </c>
      <c r="V81" s="138">
        <f t="shared" si="86"/>
        <v>52</v>
      </c>
      <c r="W81" s="252">
        <v>102</v>
      </c>
      <c r="X81" s="138">
        <f t="shared" si="86"/>
        <v>63</v>
      </c>
      <c r="Y81" s="252">
        <v>108</v>
      </c>
      <c r="Z81" s="138">
        <f t="shared" si="86"/>
        <v>18</v>
      </c>
      <c r="AA81" s="252">
        <v>90</v>
      </c>
      <c r="AB81" s="185">
        <f t="shared" si="86"/>
        <v>119</v>
      </c>
      <c r="AC81" s="131">
        <v>90</v>
      </c>
      <c r="AD81" s="185">
        <f t="shared" si="86"/>
        <v>45</v>
      </c>
      <c r="AE81" s="308">
        <v>124</v>
      </c>
      <c r="AF81" s="185">
        <f t="shared" si="86"/>
        <v>4</v>
      </c>
      <c r="AG81" s="316">
        <v>92</v>
      </c>
      <c r="AH81" s="185">
        <f t="shared" si="86"/>
        <v>57</v>
      </c>
      <c r="AI81" s="217">
        <v>88.6</v>
      </c>
      <c r="AJ81" s="138">
        <f t="shared" si="86"/>
        <v>85</v>
      </c>
      <c r="AK81" s="549" t="s">
        <v>788</v>
      </c>
      <c r="AL81" s="138">
        <f t="shared" si="86"/>
        <v>19</v>
      </c>
      <c r="AM81" s="131">
        <v>85</v>
      </c>
      <c r="AN81" s="138">
        <f t="shared" si="86"/>
        <v>56</v>
      </c>
      <c r="AO81" s="226">
        <v>95</v>
      </c>
      <c r="AP81" s="138">
        <f t="shared" si="86"/>
        <v>138</v>
      </c>
      <c r="AQ81" s="335">
        <v>100</v>
      </c>
      <c r="AR81" s="185">
        <f t="shared" si="86"/>
        <v>26</v>
      </c>
      <c r="AS81" s="242">
        <f t="shared" si="70"/>
        <v>104.13684210526316</v>
      </c>
      <c r="AT81" s="138">
        <f t="shared" si="75"/>
        <v>35</v>
      </c>
    </row>
    <row r="82" spans="1:46" x14ac:dyDescent="0.2">
      <c r="A82" s="64">
        <v>78</v>
      </c>
      <c r="B82" s="22" t="s">
        <v>199</v>
      </c>
      <c r="C82" s="464">
        <v>100</v>
      </c>
      <c r="D82" s="138">
        <f t="shared" si="71"/>
        <v>29</v>
      </c>
      <c r="E82" s="464">
        <v>111</v>
      </c>
      <c r="F82" s="138">
        <f t="shared" si="71"/>
        <v>36</v>
      </c>
      <c r="G82" s="131">
        <v>95</v>
      </c>
      <c r="H82" s="185">
        <f t="shared" si="71"/>
        <v>30</v>
      </c>
      <c r="I82" s="131">
        <v>97</v>
      </c>
      <c r="J82" s="185">
        <f t="shared" si="72"/>
        <v>59</v>
      </c>
      <c r="K82" s="351">
        <v>125</v>
      </c>
      <c r="L82" s="138">
        <f t="shared" si="72"/>
        <v>19</v>
      </c>
      <c r="M82" s="223">
        <v>120</v>
      </c>
      <c r="N82" s="138">
        <f t="shared" si="72"/>
        <v>19</v>
      </c>
      <c r="O82" s="242">
        <v>118.5</v>
      </c>
      <c r="P82" s="185">
        <f t="shared" si="73"/>
        <v>7</v>
      </c>
      <c r="Q82" s="131">
        <v>113</v>
      </c>
      <c r="R82" s="138">
        <f t="shared" si="73"/>
        <v>10</v>
      </c>
      <c r="S82" s="131">
        <v>115</v>
      </c>
      <c r="T82" s="185">
        <f t="shared" ref="T82:AR82" si="87">RANK(S82,S$5:S$164,0)</f>
        <v>18</v>
      </c>
      <c r="U82" s="281">
        <v>125</v>
      </c>
      <c r="V82" s="138">
        <f t="shared" si="87"/>
        <v>13</v>
      </c>
      <c r="W82" s="252">
        <v>103</v>
      </c>
      <c r="X82" s="138">
        <f t="shared" si="87"/>
        <v>49</v>
      </c>
      <c r="Y82" s="252">
        <v>105</v>
      </c>
      <c r="Z82" s="138">
        <f t="shared" si="87"/>
        <v>31</v>
      </c>
      <c r="AA82" s="252">
        <v>80</v>
      </c>
      <c r="AB82" s="185">
        <f t="shared" si="87"/>
        <v>149</v>
      </c>
      <c r="AC82" s="131">
        <v>95</v>
      </c>
      <c r="AD82" s="185">
        <f t="shared" si="87"/>
        <v>21</v>
      </c>
      <c r="AE82" s="308">
        <v>127.33</v>
      </c>
      <c r="AF82" s="185">
        <f t="shared" si="87"/>
        <v>1</v>
      </c>
      <c r="AG82" s="316">
        <v>102</v>
      </c>
      <c r="AH82" s="185">
        <f t="shared" si="87"/>
        <v>21</v>
      </c>
      <c r="AI82" s="217">
        <v>92.4</v>
      </c>
      <c r="AJ82" s="138">
        <f t="shared" si="87"/>
        <v>47</v>
      </c>
      <c r="AK82" s="549" t="s">
        <v>785</v>
      </c>
      <c r="AL82" s="138">
        <f t="shared" si="87"/>
        <v>9</v>
      </c>
      <c r="AM82" s="131">
        <v>88</v>
      </c>
      <c r="AN82" s="138">
        <f t="shared" si="87"/>
        <v>53</v>
      </c>
      <c r="AO82" s="226">
        <v>101</v>
      </c>
      <c r="AP82" s="138">
        <f t="shared" si="87"/>
        <v>103</v>
      </c>
      <c r="AQ82" s="336">
        <v>100</v>
      </c>
      <c r="AR82" s="185">
        <f t="shared" si="87"/>
        <v>26</v>
      </c>
      <c r="AS82" s="242">
        <f t="shared" si="70"/>
        <v>105.8542105263158</v>
      </c>
      <c r="AT82" s="138">
        <f t="shared" si="75"/>
        <v>24</v>
      </c>
    </row>
    <row r="83" spans="1:46" x14ac:dyDescent="0.2">
      <c r="A83" s="64">
        <v>79</v>
      </c>
      <c r="B83" s="22" t="s">
        <v>201</v>
      </c>
      <c r="C83" s="464">
        <v>95</v>
      </c>
      <c r="D83" s="138">
        <f t="shared" si="71"/>
        <v>81</v>
      </c>
      <c r="E83" s="464">
        <v>104</v>
      </c>
      <c r="F83" s="138">
        <f t="shared" si="71"/>
        <v>67</v>
      </c>
      <c r="G83" s="131">
        <v>80</v>
      </c>
      <c r="H83" s="185">
        <f t="shared" si="71"/>
        <v>113</v>
      </c>
      <c r="I83" s="131">
        <v>90</v>
      </c>
      <c r="J83" s="185">
        <f t="shared" si="72"/>
        <v>100</v>
      </c>
      <c r="K83" s="351">
        <v>105</v>
      </c>
      <c r="L83" s="138">
        <f t="shared" si="72"/>
        <v>123</v>
      </c>
      <c r="M83" s="223">
        <v>100</v>
      </c>
      <c r="N83" s="138">
        <f t="shared" si="72"/>
        <v>116</v>
      </c>
      <c r="O83" s="242">
        <v>99.5</v>
      </c>
      <c r="P83" s="185">
        <f t="shared" si="73"/>
        <v>110</v>
      </c>
      <c r="Q83" s="131">
        <v>98</v>
      </c>
      <c r="R83" s="138">
        <f t="shared" si="73"/>
        <v>90</v>
      </c>
      <c r="S83" s="131">
        <v>105</v>
      </c>
      <c r="T83" s="185">
        <f t="shared" ref="T83:AR83" si="88">RANK(S83,S$5:S$164,0)</f>
        <v>83</v>
      </c>
      <c r="U83" s="281">
        <v>113</v>
      </c>
      <c r="V83" s="138">
        <f t="shared" si="88"/>
        <v>77</v>
      </c>
      <c r="W83" s="252">
        <v>87</v>
      </c>
      <c r="X83" s="138">
        <f t="shared" si="88"/>
        <v>148</v>
      </c>
      <c r="Y83" s="252">
        <v>77</v>
      </c>
      <c r="Z83" s="138">
        <f t="shared" si="88"/>
        <v>156</v>
      </c>
      <c r="AA83" s="252">
        <v>80</v>
      </c>
      <c r="AB83" s="185">
        <f t="shared" si="88"/>
        <v>149</v>
      </c>
      <c r="AC83" s="131">
        <v>85</v>
      </c>
      <c r="AD83" s="185">
        <f t="shared" si="88"/>
        <v>86</v>
      </c>
      <c r="AE83" s="308">
        <v>112</v>
      </c>
      <c r="AF83" s="185">
        <f t="shared" si="88"/>
        <v>40</v>
      </c>
      <c r="AG83" s="316">
        <v>96</v>
      </c>
      <c r="AH83" s="185">
        <f t="shared" si="88"/>
        <v>42</v>
      </c>
      <c r="AI83" s="217">
        <v>75.2</v>
      </c>
      <c r="AJ83" s="138">
        <f t="shared" si="88"/>
        <v>152</v>
      </c>
      <c r="AK83" s="549" t="s">
        <v>784</v>
      </c>
      <c r="AL83" s="138">
        <f t="shared" si="88"/>
        <v>17</v>
      </c>
      <c r="AM83" s="131">
        <v>75</v>
      </c>
      <c r="AN83" s="138">
        <f t="shared" si="88"/>
        <v>111</v>
      </c>
      <c r="AO83" s="226">
        <v>97</v>
      </c>
      <c r="AP83" s="138">
        <f t="shared" si="88"/>
        <v>130</v>
      </c>
      <c r="AQ83" s="336">
        <v>85</v>
      </c>
      <c r="AR83" s="185">
        <f t="shared" si="88"/>
        <v>132</v>
      </c>
      <c r="AS83" s="242">
        <f t="shared" si="70"/>
        <v>92.773684210526312</v>
      </c>
      <c r="AT83" s="138">
        <f t="shared" si="75"/>
        <v>142</v>
      </c>
    </row>
    <row r="84" spans="1:46" x14ac:dyDescent="0.2">
      <c r="A84" s="65">
        <v>80</v>
      </c>
      <c r="B84" s="90" t="s">
        <v>13</v>
      </c>
      <c r="C84" s="463">
        <v>80</v>
      </c>
      <c r="D84" s="139">
        <f t="shared" si="71"/>
        <v>147</v>
      </c>
      <c r="E84" s="463">
        <v>102</v>
      </c>
      <c r="F84" s="139">
        <f t="shared" si="71"/>
        <v>88</v>
      </c>
      <c r="G84" s="132">
        <v>80</v>
      </c>
      <c r="H84" s="186">
        <f t="shared" si="71"/>
        <v>113</v>
      </c>
      <c r="I84" s="132">
        <v>98</v>
      </c>
      <c r="J84" s="186">
        <f t="shared" si="72"/>
        <v>53</v>
      </c>
      <c r="K84" s="352">
        <v>100</v>
      </c>
      <c r="L84" s="139">
        <f t="shared" si="72"/>
        <v>139</v>
      </c>
      <c r="M84" s="224">
        <v>95</v>
      </c>
      <c r="N84" s="139">
        <f t="shared" si="72"/>
        <v>142</v>
      </c>
      <c r="O84" s="243">
        <v>91.5</v>
      </c>
      <c r="P84" s="186">
        <f t="shared" si="73"/>
        <v>145</v>
      </c>
      <c r="Q84" s="132">
        <v>87</v>
      </c>
      <c r="R84" s="139">
        <f t="shared" si="73"/>
        <v>147</v>
      </c>
      <c r="S84" s="132">
        <v>87</v>
      </c>
      <c r="T84" s="186">
        <f t="shared" ref="T84:AR84" si="89">RANK(S84,S$5:S$164,0)</f>
        <v>153</v>
      </c>
      <c r="U84" s="282">
        <v>95</v>
      </c>
      <c r="V84" s="139">
        <f t="shared" si="89"/>
        <v>153</v>
      </c>
      <c r="W84" s="253">
        <v>87</v>
      </c>
      <c r="X84" s="139">
        <f t="shared" si="89"/>
        <v>148</v>
      </c>
      <c r="Y84" s="253">
        <v>79</v>
      </c>
      <c r="Z84" s="139">
        <f t="shared" si="89"/>
        <v>153</v>
      </c>
      <c r="AA84" s="253">
        <v>102</v>
      </c>
      <c r="AB84" s="186">
        <f t="shared" si="89"/>
        <v>38</v>
      </c>
      <c r="AC84" s="132">
        <v>65</v>
      </c>
      <c r="AD84" s="186">
        <f t="shared" si="89"/>
        <v>148</v>
      </c>
      <c r="AE84" s="310">
        <v>91.33</v>
      </c>
      <c r="AF84" s="186">
        <f t="shared" si="89"/>
        <v>145</v>
      </c>
      <c r="AG84" s="317"/>
      <c r="AH84" s="186"/>
      <c r="AI84" s="218">
        <v>79</v>
      </c>
      <c r="AJ84" s="139">
        <f t="shared" si="89"/>
        <v>147</v>
      </c>
      <c r="AK84" s="550" t="s">
        <v>789</v>
      </c>
      <c r="AL84" s="139">
        <f t="shared" si="89"/>
        <v>22</v>
      </c>
      <c r="AM84" s="132">
        <v>70</v>
      </c>
      <c r="AN84" s="139">
        <f t="shared" si="89"/>
        <v>124</v>
      </c>
      <c r="AO84" s="227">
        <v>100</v>
      </c>
      <c r="AP84" s="139">
        <f t="shared" si="89"/>
        <v>108</v>
      </c>
      <c r="AQ84" s="435">
        <v>95</v>
      </c>
      <c r="AR84" s="186">
        <f t="shared" si="89"/>
        <v>64</v>
      </c>
      <c r="AS84" s="243">
        <f t="shared" si="70"/>
        <v>88.622631578947363</v>
      </c>
      <c r="AT84" s="139">
        <f t="shared" si="75"/>
        <v>155</v>
      </c>
    </row>
    <row r="85" spans="1:46" x14ac:dyDescent="0.2">
      <c r="A85" s="64">
        <v>81</v>
      </c>
      <c r="B85" s="26" t="s">
        <v>204</v>
      </c>
      <c r="C85" s="290">
        <v>90</v>
      </c>
      <c r="D85" s="137">
        <f t="shared" si="71"/>
        <v>111</v>
      </c>
      <c r="E85" s="290">
        <v>91</v>
      </c>
      <c r="F85" s="137">
        <f t="shared" si="71"/>
        <v>149</v>
      </c>
      <c r="G85" s="130">
        <v>90</v>
      </c>
      <c r="H85" s="184">
        <f t="shared" si="71"/>
        <v>58</v>
      </c>
      <c r="I85" s="130">
        <v>100</v>
      </c>
      <c r="J85" s="184">
        <f t="shared" si="72"/>
        <v>38</v>
      </c>
      <c r="K85" s="350">
        <v>75</v>
      </c>
      <c r="L85" s="137">
        <f t="shared" si="72"/>
        <v>160</v>
      </c>
      <c r="M85" s="222">
        <v>100</v>
      </c>
      <c r="N85" s="137">
        <f t="shared" si="72"/>
        <v>116</v>
      </c>
      <c r="O85" s="241">
        <v>100</v>
      </c>
      <c r="P85" s="184">
        <f t="shared" si="73"/>
        <v>102</v>
      </c>
      <c r="Q85" s="130">
        <v>90</v>
      </c>
      <c r="R85" s="137">
        <f t="shared" si="73"/>
        <v>138</v>
      </c>
      <c r="S85" s="130">
        <v>95</v>
      </c>
      <c r="T85" s="184">
        <f t="shared" ref="T85:AR85" si="90">RANK(S85,S$5:S$164,0)</f>
        <v>140</v>
      </c>
      <c r="U85" s="280">
        <v>103</v>
      </c>
      <c r="V85" s="137">
        <f t="shared" si="90"/>
        <v>136</v>
      </c>
      <c r="W85" s="258">
        <v>87</v>
      </c>
      <c r="X85" s="137">
        <f t="shared" si="90"/>
        <v>148</v>
      </c>
      <c r="Y85" s="251">
        <v>75</v>
      </c>
      <c r="Z85" s="137">
        <f t="shared" si="90"/>
        <v>157</v>
      </c>
      <c r="AA85" s="251">
        <v>88</v>
      </c>
      <c r="AB85" s="184">
        <f t="shared" si="90"/>
        <v>138</v>
      </c>
      <c r="AC85" s="130">
        <v>75</v>
      </c>
      <c r="AD85" s="184">
        <f t="shared" si="90"/>
        <v>129</v>
      </c>
      <c r="AE85" s="307">
        <v>98.67</v>
      </c>
      <c r="AF85" s="184">
        <f t="shared" si="90"/>
        <v>104</v>
      </c>
      <c r="AG85" s="315">
        <v>87</v>
      </c>
      <c r="AH85" s="184">
        <f t="shared" si="90"/>
        <v>70</v>
      </c>
      <c r="AI85" s="216">
        <v>80.599999999999994</v>
      </c>
      <c r="AJ85" s="137">
        <f t="shared" si="90"/>
        <v>142</v>
      </c>
      <c r="AK85" s="548" t="s">
        <v>788</v>
      </c>
      <c r="AL85" s="137">
        <f t="shared" si="90"/>
        <v>19</v>
      </c>
      <c r="AM85" s="130">
        <v>70</v>
      </c>
      <c r="AN85" s="137">
        <f t="shared" si="90"/>
        <v>124</v>
      </c>
      <c r="AO85" s="225">
        <v>97</v>
      </c>
      <c r="AP85" s="137">
        <f t="shared" si="90"/>
        <v>130</v>
      </c>
      <c r="AQ85" s="331">
        <v>85</v>
      </c>
      <c r="AR85" s="184">
        <f t="shared" si="90"/>
        <v>132</v>
      </c>
      <c r="AS85" s="241">
        <f t="shared" si="70"/>
        <v>88.961578947368423</v>
      </c>
      <c r="AT85" s="137">
        <f t="shared" si="75"/>
        <v>154</v>
      </c>
    </row>
    <row r="86" spans="1:46" x14ac:dyDescent="0.2">
      <c r="A86" s="64">
        <v>82</v>
      </c>
      <c r="B86" s="26" t="s">
        <v>207</v>
      </c>
      <c r="C86" s="290">
        <v>100</v>
      </c>
      <c r="D86" s="138">
        <f t="shared" si="71"/>
        <v>29</v>
      </c>
      <c r="E86" s="290">
        <v>95</v>
      </c>
      <c r="F86" s="138">
        <f t="shared" si="71"/>
        <v>143</v>
      </c>
      <c r="G86" s="131">
        <v>95</v>
      </c>
      <c r="H86" s="185">
        <f t="shared" si="71"/>
        <v>30</v>
      </c>
      <c r="I86" s="131">
        <v>82</v>
      </c>
      <c r="J86" s="185">
        <f t="shared" si="72"/>
        <v>144</v>
      </c>
      <c r="K86" s="351">
        <v>120</v>
      </c>
      <c r="L86" s="138">
        <f t="shared" si="72"/>
        <v>40</v>
      </c>
      <c r="M86" s="223">
        <v>125</v>
      </c>
      <c r="N86" s="138">
        <f t="shared" si="72"/>
        <v>7</v>
      </c>
      <c r="O86" s="242">
        <v>116</v>
      </c>
      <c r="P86" s="185">
        <f t="shared" si="73"/>
        <v>14</v>
      </c>
      <c r="Q86" s="131">
        <v>105</v>
      </c>
      <c r="R86" s="138">
        <f t="shared" si="73"/>
        <v>53</v>
      </c>
      <c r="S86" s="131">
        <v>116</v>
      </c>
      <c r="T86" s="185">
        <f t="shared" ref="T86:AR86" si="91">RANK(S86,S$5:S$164,0)</f>
        <v>13</v>
      </c>
      <c r="U86" s="281">
        <v>120</v>
      </c>
      <c r="V86" s="138">
        <f t="shared" si="91"/>
        <v>28</v>
      </c>
      <c r="W86" s="252">
        <v>112</v>
      </c>
      <c r="X86" s="138">
        <f t="shared" si="91"/>
        <v>14</v>
      </c>
      <c r="Y86" s="252">
        <v>104</v>
      </c>
      <c r="Z86" s="138">
        <f t="shared" si="91"/>
        <v>36</v>
      </c>
      <c r="AA86" s="252">
        <v>80</v>
      </c>
      <c r="AB86" s="185">
        <f t="shared" si="91"/>
        <v>149</v>
      </c>
      <c r="AC86" s="131">
        <v>80</v>
      </c>
      <c r="AD86" s="185">
        <f t="shared" si="91"/>
        <v>109</v>
      </c>
      <c r="AE86" s="308">
        <v>108.33</v>
      </c>
      <c r="AF86" s="185">
        <f t="shared" si="91"/>
        <v>52</v>
      </c>
      <c r="AG86" s="316">
        <v>105</v>
      </c>
      <c r="AH86" s="185">
        <f t="shared" si="91"/>
        <v>10</v>
      </c>
      <c r="AI86" s="217">
        <v>94.6</v>
      </c>
      <c r="AJ86" s="138">
        <f t="shared" si="91"/>
        <v>32</v>
      </c>
      <c r="AK86" s="549" t="s">
        <v>785</v>
      </c>
      <c r="AL86" s="138">
        <f t="shared" si="91"/>
        <v>9</v>
      </c>
      <c r="AM86" s="131">
        <v>85</v>
      </c>
      <c r="AN86" s="138">
        <f t="shared" si="91"/>
        <v>56</v>
      </c>
      <c r="AO86" s="226">
        <v>121</v>
      </c>
      <c r="AP86" s="138">
        <f t="shared" si="91"/>
        <v>15</v>
      </c>
      <c r="AQ86" s="333">
        <v>100</v>
      </c>
      <c r="AR86" s="185">
        <f t="shared" si="91"/>
        <v>26</v>
      </c>
      <c r="AS86" s="242">
        <f t="shared" si="70"/>
        <v>103.10157894736841</v>
      </c>
      <c r="AT86" s="138">
        <f t="shared" si="75"/>
        <v>47</v>
      </c>
    </row>
    <row r="87" spans="1:46" x14ac:dyDescent="0.2">
      <c r="A87" s="64">
        <v>83</v>
      </c>
      <c r="B87" s="26" t="s">
        <v>208</v>
      </c>
      <c r="C87" s="290">
        <v>100</v>
      </c>
      <c r="D87" s="138">
        <f t="shared" si="71"/>
        <v>29</v>
      </c>
      <c r="E87" s="290">
        <v>112</v>
      </c>
      <c r="F87" s="138">
        <f t="shared" si="71"/>
        <v>33</v>
      </c>
      <c r="G87" s="131">
        <v>85</v>
      </c>
      <c r="H87" s="185">
        <f t="shared" si="71"/>
        <v>91</v>
      </c>
      <c r="I87" s="131">
        <v>85</v>
      </c>
      <c r="J87" s="185">
        <f t="shared" si="72"/>
        <v>130</v>
      </c>
      <c r="K87" s="351">
        <v>130</v>
      </c>
      <c r="L87" s="138">
        <f t="shared" si="72"/>
        <v>6</v>
      </c>
      <c r="M87" s="223">
        <v>110</v>
      </c>
      <c r="N87" s="138">
        <f t="shared" si="72"/>
        <v>63</v>
      </c>
      <c r="O87" s="242">
        <v>93</v>
      </c>
      <c r="P87" s="185">
        <f t="shared" si="73"/>
        <v>139</v>
      </c>
      <c r="Q87" s="131">
        <v>96</v>
      </c>
      <c r="R87" s="138">
        <f t="shared" si="73"/>
        <v>112</v>
      </c>
      <c r="S87" s="131">
        <v>105</v>
      </c>
      <c r="T87" s="185">
        <f t="shared" ref="T87:AR87" si="92">RANK(S87,S$5:S$164,0)</f>
        <v>83</v>
      </c>
      <c r="U87" s="281">
        <v>110</v>
      </c>
      <c r="V87" s="138">
        <f t="shared" si="92"/>
        <v>94</v>
      </c>
      <c r="W87" s="252">
        <v>95</v>
      </c>
      <c r="X87" s="138">
        <f t="shared" si="92"/>
        <v>114</v>
      </c>
      <c r="Y87" s="252">
        <v>93</v>
      </c>
      <c r="Z87" s="138">
        <f t="shared" si="92"/>
        <v>113</v>
      </c>
      <c r="AA87" s="252">
        <v>100</v>
      </c>
      <c r="AB87" s="185">
        <f t="shared" si="92"/>
        <v>45</v>
      </c>
      <c r="AC87" s="131">
        <v>75</v>
      </c>
      <c r="AD87" s="185">
        <f t="shared" si="92"/>
        <v>129</v>
      </c>
      <c r="AE87" s="308">
        <v>75</v>
      </c>
      <c r="AF87" s="185">
        <f t="shared" si="92"/>
        <v>159</v>
      </c>
      <c r="AG87" s="316">
        <v>91</v>
      </c>
      <c r="AH87" s="185">
        <f t="shared" si="92"/>
        <v>59</v>
      </c>
      <c r="AI87" s="217">
        <v>82.8</v>
      </c>
      <c r="AJ87" s="138">
        <f t="shared" si="92"/>
        <v>128</v>
      </c>
      <c r="AK87" s="549" t="s">
        <v>787</v>
      </c>
      <c r="AL87" s="138">
        <f t="shared" si="92"/>
        <v>14</v>
      </c>
      <c r="AM87" s="131">
        <v>85</v>
      </c>
      <c r="AN87" s="138">
        <f t="shared" si="92"/>
        <v>56</v>
      </c>
      <c r="AO87" s="226">
        <v>111</v>
      </c>
      <c r="AP87" s="138">
        <f t="shared" si="92"/>
        <v>44</v>
      </c>
      <c r="AQ87" s="335">
        <v>95</v>
      </c>
      <c r="AR87" s="185">
        <f t="shared" si="92"/>
        <v>64</v>
      </c>
      <c r="AS87" s="242">
        <f t="shared" si="70"/>
        <v>96.726315789473688</v>
      </c>
      <c r="AT87" s="138">
        <f t="shared" si="75"/>
        <v>113</v>
      </c>
    </row>
    <row r="88" spans="1:46" x14ac:dyDescent="0.2">
      <c r="A88" s="64">
        <v>84</v>
      </c>
      <c r="B88" s="26" t="s">
        <v>209</v>
      </c>
      <c r="C88" s="290">
        <v>85</v>
      </c>
      <c r="D88" s="138">
        <f t="shared" si="71"/>
        <v>132</v>
      </c>
      <c r="E88" s="290">
        <v>100</v>
      </c>
      <c r="F88" s="138">
        <f t="shared" si="71"/>
        <v>94</v>
      </c>
      <c r="G88" s="131">
        <v>80</v>
      </c>
      <c r="H88" s="185">
        <f t="shared" si="71"/>
        <v>113</v>
      </c>
      <c r="I88" s="131">
        <v>90</v>
      </c>
      <c r="J88" s="185">
        <f t="shared" si="72"/>
        <v>100</v>
      </c>
      <c r="K88" s="351">
        <v>125</v>
      </c>
      <c r="L88" s="138">
        <f t="shared" si="72"/>
        <v>19</v>
      </c>
      <c r="M88" s="223">
        <v>95</v>
      </c>
      <c r="N88" s="138">
        <f t="shared" si="72"/>
        <v>142</v>
      </c>
      <c r="O88" s="242">
        <v>91.333333333333329</v>
      </c>
      <c r="P88" s="185">
        <f t="shared" si="73"/>
        <v>149</v>
      </c>
      <c r="Q88" s="131">
        <v>87</v>
      </c>
      <c r="R88" s="138">
        <f t="shared" si="73"/>
        <v>147</v>
      </c>
      <c r="S88" s="131">
        <v>90</v>
      </c>
      <c r="T88" s="185">
        <f t="shared" ref="T88:AR88" si="93">RANK(S88,S$5:S$164,0)</f>
        <v>150</v>
      </c>
      <c r="U88" s="281">
        <v>100</v>
      </c>
      <c r="V88" s="138">
        <f t="shared" si="93"/>
        <v>138</v>
      </c>
      <c r="W88" s="252">
        <v>85</v>
      </c>
      <c r="X88" s="138">
        <f t="shared" si="93"/>
        <v>154</v>
      </c>
      <c r="Y88" s="252">
        <v>90</v>
      </c>
      <c r="Z88" s="138">
        <f t="shared" si="93"/>
        <v>129</v>
      </c>
      <c r="AA88" s="252">
        <v>98</v>
      </c>
      <c r="AB88" s="185">
        <f t="shared" si="93"/>
        <v>71</v>
      </c>
      <c r="AC88" s="131">
        <v>85</v>
      </c>
      <c r="AD88" s="185">
        <f t="shared" si="93"/>
        <v>86</v>
      </c>
      <c r="AE88" s="308">
        <v>95</v>
      </c>
      <c r="AF88" s="185">
        <f t="shared" si="93"/>
        <v>132</v>
      </c>
      <c r="AG88" s="316">
        <v>78</v>
      </c>
      <c r="AH88" s="185">
        <f t="shared" si="93"/>
        <v>79</v>
      </c>
      <c r="AI88" s="217">
        <v>78.8</v>
      </c>
      <c r="AJ88" s="138">
        <f t="shared" si="93"/>
        <v>148</v>
      </c>
      <c r="AK88" s="549" t="s">
        <v>788</v>
      </c>
      <c r="AL88" s="138">
        <f t="shared" si="93"/>
        <v>19</v>
      </c>
      <c r="AM88" s="131">
        <v>80</v>
      </c>
      <c r="AN88" s="138">
        <f t="shared" si="93"/>
        <v>100</v>
      </c>
      <c r="AO88" s="226">
        <v>98</v>
      </c>
      <c r="AP88" s="138">
        <f t="shared" si="93"/>
        <v>124</v>
      </c>
      <c r="AQ88" s="335">
        <v>80</v>
      </c>
      <c r="AR88" s="185">
        <f t="shared" si="93"/>
        <v>148</v>
      </c>
      <c r="AS88" s="242">
        <f t="shared" si="70"/>
        <v>91.217543859649126</v>
      </c>
      <c r="AT88" s="138">
        <f t="shared" si="75"/>
        <v>149</v>
      </c>
    </row>
    <row r="89" spans="1:46" x14ac:dyDescent="0.2">
      <c r="A89" s="64">
        <v>85</v>
      </c>
      <c r="B89" s="24" t="s">
        <v>210</v>
      </c>
      <c r="C89" s="467">
        <v>110</v>
      </c>
      <c r="D89" s="138">
        <f t="shared" si="71"/>
        <v>10</v>
      </c>
      <c r="E89" s="467">
        <v>89</v>
      </c>
      <c r="F89" s="138">
        <f t="shared" si="71"/>
        <v>152</v>
      </c>
      <c r="G89" s="131">
        <v>100</v>
      </c>
      <c r="H89" s="185">
        <f t="shared" si="71"/>
        <v>7</v>
      </c>
      <c r="I89" s="131">
        <v>95</v>
      </c>
      <c r="J89" s="185">
        <f t="shared" si="72"/>
        <v>67</v>
      </c>
      <c r="K89" s="351">
        <v>120</v>
      </c>
      <c r="L89" s="138">
        <f t="shared" si="72"/>
        <v>40</v>
      </c>
      <c r="M89" s="223">
        <v>115</v>
      </c>
      <c r="N89" s="138">
        <f t="shared" si="72"/>
        <v>41</v>
      </c>
      <c r="O89" s="242">
        <v>109.5</v>
      </c>
      <c r="P89" s="185">
        <f t="shared" si="73"/>
        <v>48</v>
      </c>
      <c r="Q89" s="131">
        <v>100</v>
      </c>
      <c r="R89" s="138">
        <f t="shared" si="73"/>
        <v>80</v>
      </c>
      <c r="S89" s="131">
        <v>110</v>
      </c>
      <c r="T89" s="185">
        <f t="shared" ref="T89:AR89" si="94">RANK(S89,S$5:S$164,0)</f>
        <v>44</v>
      </c>
      <c r="U89" s="281">
        <v>130</v>
      </c>
      <c r="V89" s="138">
        <f t="shared" si="94"/>
        <v>5</v>
      </c>
      <c r="W89" s="252">
        <v>110</v>
      </c>
      <c r="X89" s="138">
        <f t="shared" si="94"/>
        <v>18</v>
      </c>
      <c r="Y89" s="252">
        <v>97</v>
      </c>
      <c r="Z89" s="138">
        <f t="shared" si="94"/>
        <v>88</v>
      </c>
      <c r="AA89" s="252">
        <v>100</v>
      </c>
      <c r="AB89" s="185">
        <f t="shared" si="94"/>
        <v>45</v>
      </c>
      <c r="AC89" s="131">
        <v>90</v>
      </c>
      <c r="AD89" s="185">
        <f t="shared" si="94"/>
        <v>45</v>
      </c>
      <c r="AE89" s="308">
        <v>105</v>
      </c>
      <c r="AF89" s="185">
        <f t="shared" si="94"/>
        <v>64</v>
      </c>
      <c r="AG89" s="316">
        <v>94</v>
      </c>
      <c r="AH89" s="185">
        <f t="shared" si="94"/>
        <v>52</v>
      </c>
      <c r="AI89" s="217">
        <v>86.4</v>
      </c>
      <c r="AJ89" s="138">
        <f t="shared" si="94"/>
        <v>108</v>
      </c>
      <c r="AK89" s="549" t="s">
        <v>784</v>
      </c>
      <c r="AL89" s="138">
        <f t="shared" si="94"/>
        <v>17</v>
      </c>
      <c r="AM89" s="131">
        <v>95</v>
      </c>
      <c r="AN89" s="138">
        <f t="shared" si="94"/>
        <v>18</v>
      </c>
      <c r="AO89" s="226">
        <v>120</v>
      </c>
      <c r="AP89" s="138">
        <f t="shared" si="94"/>
        <v>18</v>
      </c>
      <c r="AQ89" s="335">
        <v>95</v>
      </c>
      <c r="AR89" s="185">
        <f t="shared" si="94"/>
        <v>64</v>
      </c>
      <c r="AS89" s="242">
        <f t="shared" si="70"/>
        <v>104.04736842105264</v>
      </c>
      <c r="AT89" s="138">
        <f t="shared" si="75"/>
        <v>36</v>
      </c>
    </row>
    <row r="90" spans="1:46" x14ac:dyDescent="0.2">
      <c r="A90" s="64">
        <v>86</v>
      </c>
      <c r="B90" s="24" t="s">
        <v>213</v>
      </c>
      <c r="C90" s="467">
        <v>95</v>
      </c>
      <c r="D90" s="138">
        <f t="shared" si="71"/>
        <v>81</v>
      </c>
      <c r="E90" s="467">
        <v>114</v>
      </c>
      <c r="F90" s="138">
        <f t="shared" si="71"/>
        <v>27</v>
      </c>
      <c r="G90" s="131">
        <v>100</v>
      </c>
      <c r="H90" s="185">
        <f t="shared" si="71"/>
        <v>7</v>
      </c>
      <c r="I90" s="131">
        <v>97</v>
      </c>
      <c r="J90" s="185">
        <f t="shared" si="72"/>
        <v>59</v>
      </c>
      <c r="K90" s="351">
        <v>130</v>
      </c>
      <c r="L90" s="138">
        <f t="shared" si="72"/>
        <v>6</v>
      </c>
      <c r="M90" s="223">
        <v>110</v>
      </c>
      <c r="N90" s="138">
        <f t="shared" si="72"/>
        <v>63</v>
      </c>
      <c r="O90" s="242">
        <v>113.5</v>
      </c>
      <c r="P90" s="185">
        <f t="shared" si="73"/>
        <v>28</v>
      </c>
      <c r="Q90" s="131">
        <v>103</v>
      </c>
      <c r="R90" s="138">
        <f t="shared" si="73"/>
        <v>65</v>
      </c>
      <c r="S90" s="131">
        <v>110</v>
      </c>
      <c r="T90" s="185">
        <f t="shared" ref="T90:AR90" si="95">RANK(S90,S$5:S$164,0)</f>
        <v>44</v>
      </c>
      <c r="U90" s="281">
        <v>120</v>
      </c>
      <c r="V90" s="138">
        <f t="shared" si="95"/>
        <v>28</v>
      </c>
      <c r="W90" s="252">
        <v>103</v>
      </c>
      <c r="X90" s="138">
        <f t="shared" si="95"/>
        <v>49</v>
      </c>
      <c r="Y90" s="252">
        <v>107</v>
      </c>
      <c r="Z90" s="138">
        <f t="shared" si="95"/>
        <v>25</v>
      </c>
      <c r="AA90" s="252">
        <v>100</v>
      </c>
      <c r="AB90" s="185">
        <f t="shared" si="95"/>
        <v>45</v>
      </c>
      <c r="AC90" s="131">
        <v>90</v>
      </c>
      <c r="AD90" s="185">
        <f t="shared" si="95"/>
        <v>45</v>
      </c>
      <c r="AE90" s="309">
        <v>113.67</v>
      </c>
      <c r="AF90" s="185">
        <f t="shared" si="95"/>
        <v>34</v>
      </c>
      <c r="AG90" s="316">
        <v>103</v>
      </c>
      <c r="AH90" s="185">
        <f t="shared" si="95"/>
        <v>19</v>
      </c>
      <c r="AI90" s="217">
        <v>92</v>
      </c>
      <c r="AJ90" s="138">
        <f t="shared" si="95"/>
        <v>51</v>
      </c>
      <c r="AK90" s="549" t="s">
        <v>785</v>
      </c>
      <c r="AL90" s="138">
        <f t="shared" si="95"/>
        <v>9</v>
      </c>
      <c r="AM90" s="131">
        <v>95</v>
      </c>
      <c r="AN90" s="138">
        <f t="shared" si="95"/>
        <v>18</v>
      </c>
      <c r="AO90" s="226">
        <v>115</v>
      </c>
      <c r="AP90" s="138">
        <f t="shared" si="95"/>
        <v>27</v>
      </c>
      <c r="AQ90" s="335">
        <v>100</v>
      </c>
      <c r="AR90" s="185">
        <f t="shared" si="95"/>
        <v>26</v>
      </c>
      <c r="AS90" s="242">
        <f t="shared" si="70"/>
        <v>105.69315789473684</v>
      </c>
      <c r="AT90" s="138">
        <f t="shared" si="75"/>
        <v>27</v>
      </c>
    </row>
    <row r="91" spans="1:46" x14ac:dyDescent="0.2">
      <c r="A91" s="64">
        <v>87</v>
      </c>
      <c r="B91" s="24" t="s">
        <v>215</v>
      </c>
      <c r="C91" s="467">
        <v>95</v>
      </c>
      <c r="D91" s="138">
        <f t="shared" si="71"/>
        <v>81</v>
      </c>
      <c r="E91" s="467">
        <v>112</v>
      </c>
      <c r="F91" s="138">
        <f t="shared" si="71"/>
        <v>33</v>
      </c>
      <c r="G91" s="131">
        <v>95</v>
      </c>
      <c r="H91" s="185">
        <f t="shared" si="71"/>
        <v>30</v>
      </c>
      <c r="I91" s="131">
        <v>93</v>
      </c>
      <c r="J91" s="185">
        <f t="shared" si="72"/>
        <v>89</v>
      </c>
      <c r="K91" s="351">
        <v>130</v>
      </c>
      <c r="L91" s="138">
        <f t="shared" si="72"/>
        <v>6</v>
      </c>
      <c r="M91" s="223">
        <v>120</v>
      </c>
      <c r="N91" s="138">
        <f t="shared" si="72"/>
        <v>19</v>
      </c>
      <c r="O91" s="242">
        <v>109</v>
      </c>
      <c r="P91" s="185">
        <f t="shared" si="73"/>
        <v>49</v>
      </c>
      <c r="Q91" s="131">
        <v>100</v>
      </c>
      <c r="R91" s="138">
        <f t="shared" si="73"/>
        <v>80</v>
      </c>
      <c r="S91" s="131">
        <v>105</v>
      </c>
      <c r="T91" s="185">
        <f t="shared" ref="T91:AR91" si="96">RANK(S91,S$5:S$164,0)</f>
        <v>83</v>
      </c>
      <c r="U91" s="281">
        <v>117</v>
      </c>
      <c r="V91" s="138">
        <f t="shared" si="96"/>
        <v>47</v>
      </c>
      <c r="W91" s="252">
        <v>103</v>
      </c>
      <c r="X91" s="138">
        <f t="shared" si="96"/>
        <v>49</v>
      </c>
      <c r="Y91" s="252">
        <v>113</v>
      </c>
      <c r="Z91" s="138">
        <f t="shared" si="96"/>
        <v>5</v>
      </c>
      <c r="AA91" s="252">
        <v>93</v>
      </c>
      <c r="AB91" s="185">
        <f t="shared" si="96"/>
        <v>108</v>
      </c>
      <c r="AC91" s="131">
        <v>85</v>
      </c>
      <c r="AD91" s="185">
        <f t="shared" si="96"/>
        <v>86</v>
      </c>
      <c r="AE91" s="308">
        <v>106.67</v>
      </c>
      <c r="AF91" s="185">
        <f t="shared" si="96"/>
        <v>60</v>
      </c>
      <c r="AG91" s="316">
        <v>95</v>
      </c>
      <c r="AH91" s="185">
        <f t="shared" si="96"/>
        <v>47</v>
      </c>
      <c r="AI91" s="217">
        <v>85.2</v>
      </c>
      <c r="AJ91" s="138">
        <f t="shared" si="96"/>
        <v>113</v>
      </c>
      <c r="AK91" s="549" t="s">
        <v>788</v>
      </c>
      <c r="AL91" s="138">
        <f t="shared" si="96"/>
        <v>19</v>
      </c>
      <c r="AM91" s="131">
        <v>80</v>
      </c>
      <c r="AN91" s="138">
        <f t="shared" si="96"/>
        <v>100</v>
      </c>
      <c r="AO91" s="226">
        <v>113</v>
      </c>
      <c r="AP91" s="138">
        <f t="shared" si="96"/>
        <v>35</v>
      </c>
      <c r="AQ91" s="335">
        <v>85</v>
      </c>
      <c r="AR91" s="185">
        <f t="shared" si="96"/>
        <v>132</v>
      </c>
      <c r="AS91" s="242">
        <f t="shared" si="70"/>
        <v>102.09842105263158</v>
      </c>
      <c r="AT91" s="138">
        <f t="shared" si="75"/>
        <v>57</v>
      </c>
    </row>
    <row r="92" spans="1:46" x14ac:dyDescent="0.2">
      <c r="A92" s="64">
        <v>88</v>
      </c>
      <c r="B92" s="24" t="s">
        <v>217</v>
      </c>
      <c r="C92" s="467">
        <v>110</v>
      </c>
      <c r="D92" s="138">
        <f t="shared" si="71"/>
        <v>10</v>
      </c>
      <c r="E92" s="467">
        <v>100</v>
      </c>
      <c r="F92" s="138">
        <f t="shared" si="71"/>
        <v>94</v>
      </c>
      <c r="G92" s="131">
        <v>95</v>
      </c>
      <c r="H92" s="185">
        <f t="shared" si="71"/>
        <v>30</v>
      </c>
      <c r="I92" s="131">
        <v>95</v>
      </c>
      <c r="J92" s="185">
        <f t="shared" si="72"/>
        <v>67</v>
      </c>
      <c r="K92" s="351">
        <v>140</v>
      </c>
      <c r="L92" s="138">
        <f t="shared" si="72"/>
        <v>2</v>
      </c>
      <c r="M92" s="223">
        <v>110</v>
      </c>
      <c r="N92" s="138">
        <f t="shared" si="72"/>
        <v>63</v>
      </c>
      <c r="O92" s="242">
        <v>102.5</v>
      </c>
      <c r="P92" s="185">
        <f t="shared" si="73"/>
        <v>87</v>
      </c>
      <c r="Q92" s="131">
        <v>104</v>
      </c>
      <c r="R92" s="138">
        <f t="shared" si="73"/>
        <v>62</v>
      </c>
      <c r="S92" s="131">
        <v>116</v>
      </c>
      <c r="T92" s="185">
        <f t="shared" ref="T92:AR92" si="97">RANK(S92,S$5:S$164,0)</f>
        <v>13</v>
      </c>
      <c r="U92" s="281">
        <v>105</v>
      </c>
      <c r="V92" s="138">
        <f t="shared" si="97"/>
        <v>119</v>
      </c>
      <c r="W92" s="252">
        <v>97</v>
      </c>
      <c r="X92" s="138">
        <f t="shared" si="97"/>
        <v>99</v>
      </c>
      <c r="Y92" s="252">
        <v>96</v>
      </c>
      <c r="Z92" s="138">
        <f t="shared" si="97"/>
        <v>96</v>
      </c>
      <c r="AA92" s="252">
        <v>90</v>
      </c>
      <c r="AB92" s="185">
        <f t="shared" si="97"/>
        <v>119</v>
      </c>
      <c r="AC92" s="131">
        <v>90</v>
      </c>
      <c r="AD92" s="185">
        <f t="shared" si="97"/>
        <v>45</v>
      </c>
      <c r="AE92" s="308">
        <v>117.67</v>
      </c>
      <c r="AF92" s="185">
        <f t="shared" si="97"/>
        <v>19</v>
      </c>
      <c r="AG92" s="316"/>
      <c r="AH92" s="185"/>
      <c r="AI92" s="217">
        <v>89.4</v>
      </c>
      <c r="AJ92" s="138">
        <f t="shared" si="97"/>
        <v>76</v>
      </c>
      <c r="AK92" s="549" t="s">
        <v>785</v>
      </c>
      <c r="AL92" s="138">
        <f t="shared" si="97"/>
        <v>9</v>
      </c>
      <c r="AM92" s="131">
        <v>80</v>
      </c>
      <c r="AN92" s="138">
        <f t="shared" si="97"/>
        <v>100</v>
      </c>
      <c r="AO92" s="226">
        <v>109</v>
      </c>
      <c r="AP92" s="138">
        <f t="shared" si="97"/>
        <v>59</v>
      </c>
      <c r="AQ92" s="336">
        <v>100</v>
      </c>
      <c r="AR92" s="185">
        <f t="shared" si="97"/>
        <v>26</v>
      </c>
      <c r="AS92" s="242">
        <f t="shared" si="70"/>
        <v>102.45105263157896</v>
      </c>
      <c r="AT92" s="138">
        <f t="shared" si="75"/>
        <v>55</v>
      </c>
    </row>
    <row r="93" spans="1:46" x14ac:dyDescent="0.2">
      <c r="A93" s="64">
        <v>89</v>
      </c>
      <c r="B93" s="24" t="s">
        <v>217</v>
      </c>
      <c r="C93" s="467">
        <v>100</v>
      </c>
      <c r="D93" s="138">
        <f t="shared" si="71"/>
        <v>29</v>
      </c>
      <c r="E93" s="467">
        <v>105</v>
      </c>
      <c r="F93" s="138">
        <f t="shared" si="71"/>
        <v>58</v>
      </c>
      <c r="G93" s="131">
        <v>85</v>
      </c>
      <c r="H93" s="185">
        <f t="shared" si="71"/>
        <v>91</v>
      </c>
      <c r="I93" s="131">
        <v>82</v>
      </c>
      <c r="J93" s="185">
        <f t="shared" si="72"/>
        <v>144</v>
      </c>
      <c r="K93" s="351">
        <v>120</v>
      </c>
      <c r="L93" s="138">
        <f t="shared" si="72"/>
        <v>40</v>
      </c>
      <c r="M93" s="223">
        <v>115</v>
      </c>
      <c r="N93" s="138">
        <f t="shared" si="72"/>
        <v>41</v>
      </c>
      <c r="O93" s="242">
        <v>106</v>
      </c>
      <c r="P93" s="185">
        <f t="shared" si="73"/>
        <v>71</v>
      </c>
      <c r="Q93" s="131">
        <v>95</v>
      </c>
      <c r="R93" s="138">
        <f t="shared" si="73"/>
        <v>114</v>
      </c>
      <c r="S93" s="131">
        <v>115</v>
      </c>
      <c r="T93" s="185">
        <f t="shared" ref="T93:AR93" si="98">RANK(S93,S$5:S$164,0)</f>
        <v>18</v>
      </c>
      <c r="U93" s="281">
        <v>110</v>
      </c>
      <c r="V93" s="138">
        <f t="shared" si="98"/>
        <v>94</v>
      </c>
      <c r="W93" s="252">
        <v>95</v>
      </c>
      <c r="X93" s="138">
        <f t="shared" si="98"/>
        <v>114</v>
      </c>
      <c r="Y93" s="252">
        <v>100</v>
      </c>
      <c r="Z93" s="138">
        <f t="shared" si="98"/>
        <v>69</v>
      </c>
      <c r="AA93" s="252">
        <v>80</v>
      </c>
      <c r="AB93" s="185">
        <f t="shared" si="98"/>
        <v>149</v>
      </c>
      <c r="AC93" s="131">
        <v>90</v>
      </c>
      <c r="AD93" s="185">
        <f t="shared" si="98"/>
        <v>45</v>
      </c>
      <c r="AE93" s="308">
        <v>102.33</v>
      </c>
      <c r="AF93" s="185">
        <f t="shared" si="98"/>
        <v>83</v>
      </c>
      <c r="AG93" s="316"/>
      <c r="AH93" s="185"/>
      <c r="AI93" s="217">
        <v>93.6</v>
      </c>
      <c r="AJ93" s="138">
        <f t="shared" si="98"/>
        <v>37</v>
      </c>
      <c r="AK93" s="549" t="s">
        <v>785</v>
      </c>
      <c r="AL93" s="138">
        <f t="shared" si="98"/>
        <v>9</v>
      </c>
      <c r="AM93" s="131">
        <v>85</v>
      </c>
      <c r="AN93" s="138">
        <f t="shared" si="98"/>
        <v>56</v>
      </c>
      <c r="AO93" s="226">
        <v>103</v>
      </c>
      <c r="AP93" s="138">
        <f t="shared" si="98"/>
        <v>92</v>
      </c>
      <c r="AQ93" s="336">
        <v>100</v>
      </c>
      <c r="AR93" s="185">
        <f t="shared" si="98"/>
        <v>26</v>
      </c>
      <c r="AS93" s="242">
        <f t="shared" si="70"/>
        <v>99.04894736842104</v>
      </c>
      <c r="AT93" s="138">
        <f t="shared" si="75"/>
        <v>91</v>
      </c>
    </row>
    <row r="94" spans="1:46" x14ac:dyDescent="0.2">
      <c r="A94" s="64">
        <v>90</v>
      </c>
      <c r="B94" s="24" t="s">
        <v>220</v>
      </c>
      <c r="C94" s="467">
        <v>95</v>
      </c>
      <c r="D94" s="139">
        <f t="shared" si="71"/>
        <v>81</v>
      </c>
      <c r="E94" s="467">
        <v>104</v>
      </c>
      <c r="F94" s="139">
        <f t="shared" si="71"/>
        <v>67</v>
      </c>
      <c r="G94" s="132">
        <v>80</v>
      </c>
      <c r="H94" s="186">
        <f t="shared" si="71"/>
        <v>113</v>
      </c>
      <c r="I94" s="132">
        <v>107</v>
      </c>
      <c r="J94" s="186">
        <f t="shared" si="72"/>
        <v>12</v>
      </c>
      <c r="K94" s="352">
        <v>140</v>
      </c>
      <c r="L94" s="139">
        <f t="shared" si="72"/>
        <v>2</v>
      </c>
      <c r="M94" s="224">
        <v>120</v>
      </c>
      <c r="N94" s="139">
        <f t="shared" si="72"/>
        <v>19</v>
      </c>
      <c r="O94" s="243">
        <v>117</v>
      </c>
      <c r="P94" s="186">
        <f t="shared" si="73"/>
        <v>10</v>
      </c>
      <c r="Q94" s="132">
        <v>100</v>
      </c>
      <c r="R94" s="139">
        <f t="shared" si="73"/>
        <v>80</v>
      </c>
      <c r="S94" s="132">
        <v>104</v>
      </c>
      <c r="T94" s="186">
        <f t="shared" ref="T94:AR94" si="99">RANK(S94,S$5:S$164,0)</f>
        <v>101</v>
      </c>
      <c r="U94" s="282">
        <v>110</v>
      </c>
      <c r="V94" s="139">
        <f t="shared" si="99"/>
        <v>94</v>
      </c>
      <c r="W94" s="253">
        <v>90</v>
      </c>
      <c r="X94" s="139">
        <f t="shared" si="99"/>
        <v>137</v>
      </c>
      <c r="Y94" s="253">
        <v>104</v>
      </c>
      <c r="Z94" s="139">
        <f t="shared" si="99"/>
        <v>36</v>
      </c>
      <c r="AA94" s="253">
        <v>93</v>
      </c>
      <c r="AB94" s="186">
        <f t="shared" si="99"/>
        <v>108</v>
      </c>
      <c r="AC94" s="132">
        <v>90</v>
      </c>
      <c r="AD94" s="186">
        <f t="shared" si="99"/>
        <v>45</v>
      </c>
      <c r="AE94" s="310">
        <v>90.67</v>
      </c>
      <c r="AF94" s="186">
        <f t="shared" si="99"/>
        <v>149</v>
      </c>
      <c r="AG94" s="317"/>
      <c r="AH94" s="186"/>
      <c r="AI94" s="218">
        <v>101.3</v>
      </c>
      <c r="AJ94" s="139">
        <f t="shared" si="99"/>
        <v>17</v>
      </c>
      <c r="AK94" s="550" t="s">
        <v>784</v>
      </c>
      <c r="AL94" s="139">
        <f t="shared" si="99"/>
        <v>17</v>
      </c>
      <c r="AM94" s="132">
        <v>85</v>
      </c>
      <c r="AN94" s="139">
        <f t="shared" si="99"/>
        <v>56</v>
      </c>
      <c r="AO94" s="227">
        <v>101</v>
      </c>
      <c r="AP94" s="139">
        <f t="shared" si="99"/>
        <v>103</v>
      </c>
      <c r="AQ94" s="435">
        <v>90</v>
      </c>
      <c r="AR94" s="186">
        <f t="shared" si="99"/>
        <v>100</v>
      </c>
      <c r="AS94" s="243">
        <f t="shared" si="70"/>
        <v>101.15631578947368</v>
      </c>
      <c r="AT94" s="139">
        <f t="shared" si="75"/>
        <v>67</v>
      </c>
    </row>
    <row r="95" spans="1:46" x14ac:dyDescent="0.2">
      <c r="A95" s="74">
        <v>91</v>
      </c>
      <c r="B95" s="104" t="s">
        <v>222</v>
      </c>
      <c r="C95" s="468">
        <v>120</v>
      </c>
      <c r="D95" s="137">
        <f t="shared" si="71"/>
        <v>2</v>
      </c>
      <c r="E95" s="468">
        <v>107</v>
      </c>
      <c r="F95" s="137">
        <f t="shared" si="71"/>
        <v>50</v>
      </c>
      <c r="G95" s="130">
        <v>90</v>
      </c>
      <c r="H95" s="184">
        <f t="shared" si="71"/>
        <v>58</v>
      </c>
      <c r="I95" s="130">
        <v>90</v>
      </c>
      <c r="J95" s="184">
        <f t="shared" si="72"/>
        <v>100</v>
      </c>
      <c r="K95" s="350">
        <v>126</v>
      </c>
      <c r="L95" s="137">
        <f t="shared" si="72"/>
        <v>18</v>
      </c>
      <c r="M95" s="222">
        <v>115</v>
      </c>
      <c r="N95" s="137">
        <f t="shared" si="72"/>
        <v>41</v>
      </c>
      <c r="O95" s="241">
        <v>123</v>
      </c>
      <c r="P95" s="184">
        <f t="shared" si="73"/>
        <v>4</v>
      </c>
      <c r="Q95" s="130">
        <v>125</v>
      </c>
      <c r="R95" s="137">
        <f t="shared" si="73"/>
        <v>2</v>
      </c>
      <c r="S95" s="130">
        <v>123</v>
      </c>
      <c r="T95" s="184">
        <f t="shared" ref="T95:AR95" si="100">RANK(S95,S$5:S$164,0)</f>
        <v>5</v>
      </c>
      <c r="U95" s="280">
        <v>130</v>
      </c>
      <c r="V95" s="137">
        <f t="shared" si="100"/>
        <v>5</v>
      </c>
      <c r="W95" s="258">
        <v>115</v>
      </c>
      <c r="X95" s="137">
        <f t="shared" si="100"/>
        <v>6</v>
      </c>
      <c r="Y95" s="251">
        <v>111</v>
      </c>
      <c r="Z95" s="137">
        <f t="shared" si="100"/>
        <v>10</v>
      </c>
      <c r="AA95" s="251">
        <v>110</v>
      </c>
      <c r="AB95" s="184">
        <f t="shared" si="100"/>
        <v>2</v>
      </c>
      <c r="AC95" s="130">
        <v>120</v>
      </c>
      <c r="AD95" s="184">
        <f t="shared" si="100"/>
        <v>1</v>
      </c>
      <c r="AE95" s="307">
        <v>99.67</v>
      </c>
      <c r="AF95" s="184">
        <f t="shared" si="100"/>
        <v>99</v>
      </c>
      <c r="AG95" s="315">
        <v>103</v>
      </c>
      <c r="AH95" s="184">
        <f t="shared" si="100"/>
        <v>19</v>
      </c>
      <c r="AI95" s="216">
        <v>92.8</v>
      </c>
      <c r="AJ95" s="137">
        <f t="shared" si="100"/>
        <v>43</v>
      </c>
      <c r="AK95" s="548" t="s">
        <v>793</v>
      </c>
      <c r="AL95" s="137">
        <f t="shared" si="100"/>
        <v>5</v>
      </c>
      <c r="AM95" s="130">
        <v>100</v>
      </c>
      <c r="AN95" s="137">
        <f t="shared" si="100"/>
        <v>7</v>
      </c>
      <c r="AO95" s="225">
        <v>123</v>
      </c>
      <c r="AP95" s="137">
        <f t="shared" si="100"/>
        <v>9</v>
      </c>
      <c r="AQ95" s="331">
        <v>100</v>
      </c>
      <c r="AR95" s="184">
        <f t="shared" si="100"/>
        <v>26</v>
      </c>
      <c r="AS95" s="241">
        <f t="shared" si="70"/>
        <v>111.60368421052632</v>
      </c>
      <c r="AT95" s="137">
        <f t="shared" si="75"/>
        <v>5</v>
      </c>
    </row>
    <row r="96" spans="1:46" x14ac:dyDescent="0.2">
      <c r="A96" s="64">
        <v>92</v>
      </c>
      <c r="B96" s="24" t="s">
        <v>224</v>
      </c>
      <c r="C96" s="467">
        <v>100</v>
      </c>
      <c r="D96" s="138">
        <f t="shared" si="71"/>
        <v>29</v>
      </c>
      <c r="E96" s="467">
        <v>135</v>
      </c>
      <c r="F96" s="138">
        <f t="shared" si="71"/>
        <v>2</v>
      </c>
      <c r="G96" s="131">
        <v>80</v>
      </c>
      <c r="H96" s="185">
        <f t="shared" si="71"/>
        <v>113</v>
      </c>
      <c r="I96" s="131">
        <v>115</v>
      </c>
      <c r="J96" s="185">
        <f t="shared" si="72"/>
        <v>1</v>
      </c>
      <c r="K96" s="351">
        <v>115</v>
      </c>
      <c r="L96" s="138">
        <f t="shared" si="72"/>
        <v>69</v>
      </c>
      <c r="M96" s="223">
        <v>130</v>
      </c>
      <c r="N96" s="138">
        <f t="shared" si="72"/>
        <v>3</v>
      </c>
      <c r="O96" s="242">
        <v>103</v>
      </c>
      <c r="P96" s="185">
        <f t="shared" si="73"/>
        <v>84</v>
      </c>
      <c r="Q96" s="131">
        <v>108</v>
      </c>
      <c r="R96" s="138">
        <f t="shared" si="73"/>
        <v>30</v>
      </c>
      <c r="S96" s="131">
        <v>112</v>
      </c>
      <c r="T96" s="185">
        <f t="shared" ref="T96:AR96" si="101">RANK(S96,S$5:S$164,0)</f>
        <v>39</v>
      </c>
      <c r="U96" s="281">
        <v>120</v>
      </c>
      <c r="V96" s="138">
        <f t="shared" si="101"/>
        <v>28</v>
      </c>
      <c r="W96" s="252">
        <v>97</v>
      </c>
      <c r="X96" s="138">
        <f t="shared" si="101"/>
        <v>99</v>
      </c>
      <c r="Y96" s="252">
        <v>97</v>
      </c>
      <c r="Z96" s="138">
        <f t="shared" si="101"/>
        <v>88</v>
      </c>
      <c r="AA96" s="252">
        <v>105</v>
      </c>
      <c r="AB96" s="185">
        <f t="shared" si="101"/>
        <v>19</v>
      </c>
      <c r="AC96" s="131">
        <v>90</v>
      </c>
      <c r="AD96" s="185">
        <f t="shared" si="101"/>
        <v>45</v>
      </c>
      <c r="AE96" s="308">
        <v>121.33</v>
      </c>
      <c r="AF96" s="185">
        <f t="shared" si="101"/>
        <v>7</v>
      </c>
      <c r="AG96" s="316">
        <v>104</v>
      </c>
      <c r="AH96" s="185">
        <f t="shared" si="101"/>
        <v>15</v>
      </c>
      <c r="AI96" s="217">
        <v>99.5</v>
      </c>
      <c r="AJ96" s="138">
        <f t="shared" si="101"/>
        <v>19</v>
      </c>
      <c r="AK96" s="549" t="s">
        <v>794</v>
      </c>
      <c r="AL96" s="138">
        <f t="shared" si="101"/>
        <v>18</v>
      </c>
      <c r="AM96" s="131">
        <v>95</v>
      </c>
      <c r="AN96" s="138">
        <f t="shared" si="101"/>
        <v>18</v>
      </c>
      <c r="AO96" s="226">
        <v>107</v>
      </c>
      <c r="AP96" s="138">
        <f t="shared" si="101"/>
        <v>64</v>
      </c>
      <c r="AQ96" s="333">
        <v>90</v>
      </c>
      <c r="AR96" s="185">
        <f t="shared" si="101"/>
        <v>100</v>
      </c>
      <c r="AS96" s="242">
        <f t="shared" si="70"/>
        <v>106.30684210526316</v>
      </c>
      <c r="AT96" s="138">
        <f t="shared" si="75"/>
        <v>23</v>
      </c>
    </row>
    <row r="97" spans="1:46" x14ac:dyDescent="0.2">
      <c r="A97" s="64">
        <v>93</v>
      </c>
      <c r="B97" s="24" t="s">
        <v>227</v>
      </c>
      <c r="C97" s="467">
        <v>110</v>
      </c>
      <c r="D97" s="138">
        <f t="shared" si="71"/>
        <v>10</v>
      </c>
      <c r="E97" s="467">
        <v>120</v>
      </c>
      <c r="F97" s="138">
        <f t="shared" si="71"/>
        <v>15</v>
      </c>
      <c r="G97" s="131">
        <v>90</v>
      </c>
      <c r="H97" s="185">
        <f t="shared" si="71"/>
        <v>58</v>
      </c>
      <c r="I97" s="131">
        <v>105</v>
      </c>
      <c r="J97" s="185">
        <f t="shared" si="72"/>
        <v>20</v>
      </c>
      <c r="K97" s="351">
        <v>115</v>
      </c>
      <c r="L97" s="138">
        <f t="shared" si="72"/>
        <v>69</v>
      </c>
      <c r="M97" s="223">
        <v>135</v>
      </c>
      <c r="N97" s="138">
        <f t="shared" si="72"/>
        <v>2</v>
      </c>
      <c r="O97" s="242">
        <v>124</v>
      </c>
      <c r="P97" s="185">
        <f t="shared" si="73"/>
        <v>3</v>
      </c>
      <c r="Q97" s="131">
        <v>128</v>
      </c>
      <c r="R97" s="138">
        <f t="shared" si="73"/>
        <v>1</v>
      </c>
      <c r="S97" s="131">
        <v>116</v>
      </c>
      <c r="T97" s="185">
        <f t="shared" ref="T97:AR97" si="102">RANK(S97,S$5:S$164,0)</f>
        <v>13</v>
      </c>
      <c r="U97" s="281">
        <v>125</v>
      </c>
      <c r="V97" s="138">
        <f t="shared" si="102"/>
        <v>13</v>
      </c>
      <c r="W97" s="252">
        <v>125</v>
      </c>
      <c r="X97" s="138">
        <f t="shared" si="102"/>
        <v>1</v>
      </c>
      <c r="Y97" s="252">
        <v>120</v>
      </c>
      <c r="Z97" s="138">
        <f t="shared" si="102"/>
        <v>1</v>
      </c>
      <c r="AA97" s="252">
        <v>107</v>
      </c>
      <c r="AB97" s="185">
        <f t="shared" si="102"/>
        <v>15</v>
      </c>
      <c r="AC97" s="131">
        <v>100</v>
      </c>
      <c r="AD97" s="185">
        <f t="shared" si="102"/>
        <v>8</v>
      </c>
      <c r="AE97" s="308">
        <v>99.67</v>
      </c>
      <c r="AF97" s="185">
        <f t="shared" si="102"/>
        <v>99</v>
      </c>
      <c r="AG97" s="316">
        <v>115</v>
      </c>
      <c r="AH97" s="185">
        <f t="shared" si="102"/>
        <v>2</v>
      </c>
      <c r="AI97" s="217">
        <v>94.6</v>
      </c>
      <c r="AJ97" s="138">
        <f t="shared" si="102"/>
        <v>32</v>
      </c>
      <c r="AK97" s="549" t="s">
        <v>785</v>
      </c>
      <c r="AL97" s="138">
        <f t="shared" si="102"/>
        <v>9</v>
      </c>
      <c r="AM97" s="131">
        <v>88</v>
      </c>
      <c r="AN97" s="138">
        <f t="shared" si="102"/>
        <v>53</v>
      </c>
      <c r="AO97" s="226">
        <v>124</v>
      </c>
      <c r="AP97" s="138">
        <f t="shared" si="102"/>
        <v>8</v>
      </c>
      <c r="AQ97" s="335">
        <v>100</v>
      </c>
      <c r="AR97" s="185">
        <f t="shared" si="102"/>
        <v>26</v>
      </c>
      <c r="AS97" s="242">
        <f t="shared" si="70"/>
        <v>111.90894736842105</v>
      </c>
      <c r="AT97" s="138">
        <f t="shared" si="75"/>
        <v>4</v>
      </c>
    </row>
    <row r="98" spans="1:46" x14ac:dyDescent="0.2">
      <c r="A98" s="64">
        <v>94</v>
      </c>
      <c r="B98" s="24" t="s">
        <v>229</v>
      </c>
      <c r="C98" s="467">
        <v>100</v>
      </c>
      <c r="D98" s="138">
        <f t="shared" si="71"/>
        <v>29</v>
      </c>
      <c r="E98" s="467">
        <v>131</v>
      </c>
      <c r="F98" s="138">
        <f t="shared" si="71"/>
        <v>4</v>
      </c>
      <c r="G98" s="131">
        <v>95</v>
      </c>
      <c r="H98" s="185">
        <f t="shared" si="71"/>
        <v>30</v>
      </c>
      <c r="I98" s="131">
        <v>100</v>
      </c>
      <c r="J98" s="185">
        <f t="shared" si="72"/>
        <v>38</v>
      </c>
      <c r="K98" s="351">
        <v>125</v>
      </c>
      <c r="L98" s="138">
        <f t="shared" si="72"/>
        <v>19</v>
      </c>
      <c r="M98" s="223">
        <v>120</v>
      </c>
      <c r="N98" s="138">
        <f t="shared" si="72"/>
        <v>19</v>
      </c>
      <c r="O98" s="242">
        <v>108.5</v>
      </c>
      <c r="P98" s="185">
        <f t="shared" si="73"/>
        <v>53</v>
      </c>
      <c r="Q98" s="131">
        <v>117</v>
      </c>
      <c r="R98" s="138">
        <f t="shared" si="73"/>
        <v>6</v>
      </c>
      <c r="S98" s="131">
        <v>120</v>
      </c>
      <c r="T98" s="185">
        <f t="shared" ref="T98:AR98" si="103">RANK(S98,S$5:S$164,0)</f>
        <v>7</v>
      </c>
      <c r="U98" s="281">
        <v>123</v>
      </c>
      <c r="V98" s="138">
        <f t="shared" si="103"/>
        <v>24</v>
      </c>
      <c r="W98" s="252">
        <v>113</v>
      </c>
      <c r="X98" s="138">
        <f t="shared" si="103"/>
        <v>13</v>
      </c>
      <c r="Y98" s="252">
        <v>105</v>
      </c>
      <c r="Z98" s="138">
        <f t="shared" si="103"/>
        <v>31</v>
      </c>
      <c r="AA98" s="252">
        <v>108</v>
      </c>
      <c r="AB98" s="185">
        <f t="shared" si="103"/>
        <v>10</v>
      </c>
      <c r="AC98" s="131">
        <v>90</v>
      </c>
      <c r="AD98" s="185">
        <f t="shared" si="103"/>
        <v>45</v>
      </c>
      <c r="AE98" s="308">
        <v>119</v>
      </c>
      <c r="AF98" s="185">
        <f t="shared" si="103"/>
        <v>14</v>
      </c>
      <c r="AG98" s="316"/>
      <c r="AH98" s="185"/>
      <c r="AI98" s="217">
        <v>114.6</v>
      </c>
      <c r="AJ98" s="138">
        <f t="shared" si="103"/>
        <v>2</v>
      </c>
      <c r="AK98" s="549">
        <v>112</v>
      </c>
      <c r="AL98" s="138">
        <f t="shared" si="103"/>
        <v>8</v>
      </c>
      <c r="AM98" s="131">
        <v>90</v>
      </c>
      <c r="AN98" s="138">
        <f t="shared" si="103"/>
        <v>45</v>
      </c>
      <c r="AO98" s="226">
        <v>111</v>
      </c>
      <c r="AP98" s="138">
        <f t="shared" si="103"/>
        <v>44</v>
      </c>
      <c r="AQ98" s="335">
        <v>105</v>
      </c>
      <c r="AR98" s="185">
        <f t="shared" si="103"/>
        <v>9</v>
      </c>
      <c r="AS98" s="242">
        <f t="shared" si="70"/>
        <v>110.35499999999999</v>
      </c>
      <c r="AT98" s="138">
        <f t="shared" si="75"/>
        <v>8</v>
      </c>
    </row>
    <row r="99" spans="1:46" x14ac:dyDescent="0.2">
      <c r="A99" s="64">
        <v>95</v>
      </c>
      <c r="B99" s="24" t="s">
        <v>229</v>
      </c>
      <c r="C99" s="467">
        <v>100</v>
      </c>
      <c r="D99" s="138">
        <f t="shared" si="71"/>
        <v>29</v>
      </c>
      <c r="E99" s="467">
        <v>122</v>
      </c>
      <c r="F99" s="138">
        <f t="shared" si="71"/>
        <v>12</v>
      </c>
      <c r="G99" s="131">
        <v>100</v>
      </c>
      <c r="H99" s="185">
        <f t="shared" si="71"/>
        <v>7</v>
      </c>
      <c r="I99" s="131">
        <v>96</v>
      </c>
      <c r="J99" s="185">
        <f t="shared" si="72"/>
        <v>63</v>
      </c>
      <c r="K99" s="351">
        <v>120</v>
      </c>
      <c r="L99" s="138">
        <f t="shared" si="72"/>
        <v>40</v>
      </c>
      <c r="M99" s="223">
        <v>125</v>
      </c>
      <c r="N99" s="138">
        <f t="shared" si="72"/>
        <v>7</v>
      </c>
      <c r="O99" s="242">
        <v>100</v>
      </c>
      <c r="P99" s="185">
        <f t="shared" si="73"/>
        <v>102</v>
      </c>
      <c r="Q99" s="131">
        <v>115</v>
      </c>
      <c r="R99" s="138">
        <f t="shared" si="73"/>
        <v>8</v>
      </c>
      <c r="S99" s="131">
        <v>115</v>
      </c>
      <c r="T99" s="185">
        <f t="shared" ref="T99:AR99" si="104">RANK(S99,S$5:S$164,0)</f>
        <v>18</v>
      </c>
      <c r="U99" s="281">
        <v>120</v>
      </c>
      <c r="V99" s="138">
        <f t="shared" si="104"/>
        <v>28</v>
      </c>
      <c r="W99" s="252">
        <v>112</v>
      </c>
      <c r="X99" s="138">
        <f t="shared" si="104"/>
        <v>14</v>
      </c>
      <c r="Y99" s="252">
        <v>115</v>
      </c>
      <c r="Z99" s="138">
        <f t="shared" si="104"/>
        <v>2</v>
      </c>
      <c r="AA99" s="252">
        <v>105</v>
      </c>
      <c r="AB99" s="185">
        <f t="shared" si="104"/>
        <v>19</v>
      </c>
      <c r="AC99" s="131">
        <v>90</v>
      </c>
      <c r="AD99" s="185">
        <f t="shared" si="104"/>
        <v>45</v>
      </c>
      <c r="AE99" s="308">
        <v>115.67</v>
      </c>
      <c r="AF99" s="185">
        <f t="shared" si="104"/>
        <v>24</v>
      </c>
      <c r="AG99" s="316"/>
      <c r="AH99" s="185"/>
      <c r="AI99" s="217">
        <v>101.8</v>
      </c>
      <c r="AJ99" s="138">
        <f t="shared" si="104"/>
        <v>15</v>
      </c>
      <c r="AK99" s="549" t="s">
        <v>783</v>
      </c>
      <c r="AL99" s="138">
        <f t="shared" si="104"/>
        <v>16</v>
      </c>
      <c r="AM99" s="131">
        <v>80</v>
      </c>
      <c r="AN99" s="138">
        <f t="shared" si="104"/>
        <v>100</v>
      </c>
      <c r="AO99" s="226">
        <v>112</v>
      </c>
      <c r="AP99" s="138">
        <f t="shared" si="104"/>
        <v>38</v>
      </c>
      <c r="AQ99" s="335">
        <v>105</v>
      </c>
      <c r="AR99" s="185">
        <f t="shared" si="104"/>
        <v>9</v>
      </c>
      <c r="AS99" s="242">
        <f t="shared" si="70"/>
        <v>107.86684210526317</v>
      </c>
      <c r="AT99" s="138">
        <f t="shared" si="75"/>
        <v>16</v>
      </c>
    </row>
    <row r="100" spans="1:46" x14ac:dyDescent="0.2">
      <c r="A100" s="64">
        <v>96</v>
      </c>
      <c r="B100" s="24" t="s">
        <v>229</v>
      </c>
      <c r="C100" s="467">
        <v>105</v>
      </c>
      <c r="D100" s="138">
        <f t="shared" si="71"/>
        <v>22</v>
      </c>
      <c r="E100" s="467">
        <v>124</v>
      </c>
      <c r="F100" s="138">
        <f t="shared" si="71"/>
        <v>9</v>
      </c>
      <c r="G100" s="131">
        <v>90</v>
      </c>
      <c r="H100" s="185">
        <f t="shared" si="71"/>
        <v>58</v>
      </c>
      <c r="I100" s="131">
        <v>100</v>
      </c>
      <c r="J100" s="185">
        <f t="shared" si="72"/>
        <v>38</v>
      </c>
      <c r="K100" s="351">
        <v>120</v>
      </c>
      <c r="L100" s="138">
        <f t="shared" si="72"/>
        <v>40</v>
      </c>
      <c r="M100" s="223">
        <v>110</v>
      </c>
      <c r="N100" s="138">
        <f t="shared" si="72"/>
        <v>63</v>
      </c>
      <c r="O100" s="242">
        <v>90</v>
      </c>
      <c r="P100" s="185">
        <f t="shared" si="73"/>
        <v>151</v>
      </c>
      <c r="Q100" s="131">
        <v>108</v>
      </c>
      <c r="R100" s="138">
        <f t="shared" si="73"/>
        <v>30</v>
      </c>
      <c r="S100" s="131">
        <v>115</v>
      </c>
      <c r="T100" s="185">
        <f t="shared" ref="T100:AR100" si="105">RANK(S100,S$5:S$164,0)</f>
        <v>18</v>
      </c>
      <c r="U100" s="281">
        <v>117</v>
      </c>
      <c r="V100" s="138">
        <f t="shared" si="105"/>
        <v>47</v>
      </c>
      <c r="W100" s="252">
        <v>105</v>
      </c>
      <c r="X100" s="138">
        <f t="shared" si="105"/>
        <v>35</v>
      </c>
      <c r="Y100" s="252">
        <v>105</v>
      </c>
      <c r="Z100" s="138">
        <f t="shared" si="105"/>
        <v>31</v>
      </c>
      <c r="AA100" s="252">
        <v>100</v>
      </c>
      <c r="AB100" s="185">
        <f t="shared" si="105"/>
        <v>45</v>
      </c>
      <c r="AC100" s="131">
        <v>90</v>
      </c>
      <c r="AD100" s="185">
        <f t="shared" si="105"/>
        <v>45</v>
      </c>
      <c r="AE100" s="309">
        <v>109.33</v>
      </c>
      <c r="AF100" s="185">
        <f t="shared" si="105"/>
        <v>50</v>
      </c>
      <c r="AG100" s="316"/>
      <c r="AH100" s="185"/>
      <c r="AI100" s="217">
        <v>89.8</v>
      </c>
      <c r="AJ100" s="138">
        <f t="shared" si="105"/>
        <v>70</v>
      </c>
      <c r="AK100" s="549" t="s">
        <v>785</v>
      </c>
      <c r="AL100" s="138">
        <f t="shared" si="105"/>
        <v>9</v>
      </c>
      <c r="AM100" s="131">
        <v>75</v>
      </c>
      <c r="AN100" s="138">
        <f t="shared" si="105"/>
        <v>111</v>
      </c>
      <c r="AO100" s="226">
        <v>103</v>
      </c>
      <c r="AP100" s="138">
        <f t="shared" si="105"/>
        <v>92</v>
      </c>
      <c r="AQ100" s="335">
        <v>105</v>
      </c>
      <c r="AR100" s="185">
        <f t="shared" si="105"/>
        <v>9</v>
      </c>
      <c r="AS100" s="242">
        <f t="shared" si="70"/>
        <v>103.21736842105263</v>
      </c>
      <c r="AT100" s="138">
        <f t="shared" si="75"/>
        <v>46</v>
      </c>
    </row>
    <row r="101" spans="1:46" x14ac:dyDescent="0.2">
      <c r="A101" s="64">
        <v>97</v>
      </c>
      <c r="B101" s="24" t="s">
        <v>229</v>
      </c>
      <c r="C101" s="467">
        <v>85</v>
      </c>
      <c r="D101" s="138">
        <f t="shared" si="71"/>
        <v>132</v>
      </c>
      <c r="E101" s="467">
        <v>123</v>
      </c>
      <c r="F101" s="138">
        <f t="shared" si="71"/>
        <v>10</v>
      </c>
      <c r="G101" s="131">
        <v>90</v>
      </c>
      <c r="H101" s="185">
        <f t="shared" si="71"/>
        <v>58</v>
      </c>
      <c r="I101" s="131">
        <v>92</v>
      </c>
      <c r="J101" s="185">
        <f t="shared" si="72"/>
        <v>94</v>
      </c>
      <c r="K101" s="351">
        <v>95</v>
      </c>
      <c r="L101" s="138">
        <f t="shared" si="72"/>
        <v>150</v>
      </c>
      <c r="M101" s="223">
        <v>115</v>
      </c>
      <c r="N101" s="138">
        <f t="shared" si="72"/>
        <v>41</v>
      </c>
      <c r="O101" s="242">
        <v>94</v>
      </c>
      <c r="P101" s="185">
        <f t="shared" si="73"/>
        <v>135</v>
      </c>
      <c r="Q101" s="131">
        <v>92</v>
      </c>
      <c r="R101" s="138">
        <f t="shared" si="73"/>
        <v>127</v>
      </c>
      <c r="S101" s="131">
        <v>112</v>
      </c>
      <c r="T101" s="185">
        <f t="shared" ref="T101:AR101" si="106">RANK(S101,S$5:S$164,0)</f>
        <v>39</v>
      </c>
      <c r="U101" s="281">
        <v>115</v>
      </c>
      <c r="V101" s="138">
        <f t="shared" si="106"/>
        <v>52</v>
      </c>
      <c r="W101" s="252">
        <v>100</v>
      </c>
      <c r="X101" s="138">
        <f t="shared" si="106"/>
        <v>76</v>
      </c>
      <c r="Y101" s="252">
        <v>107</v>
      </c>
      <c r="Z101" s="138">
        <f t="shared" si="106"/>
        <v>25</v>
      </c>
      <c r="AA101" s="252">
        <v>100</v>
      </c>
      <c r="AB101" s="185">
        <f t="shared" si="106"/>
        <v>45</v>
      </c>
      <c r="AC101" s="131">
        <v>85</v>
      </c>
      <c r="AD101" s="185">
        <f t="shared" si="106"/>
        <v>86</v>
      </c>
      <c r="AE101" s="308">
        <v>100.67</v>
      </c>
      <c r="AF101" s="185">
        <f t="shared" si="106"/>
        <v>94</v>
      </c>
      <c r="AG101" s="316"/>
      <c r="AH101" s="185"/>
      <c r="AI101" s="217">
        <v>97</v>
      </c>
      <c r="AJ101" s="138">
        <f t="shared" si="106"/>
        <v>21</v>
      </c>
      <c r="AK101" s="549" t="s">
        <v>787</v>
      </c>
      <c r="AL101" s="138">
        <f t="shared" si="106"/>
        <v>14</v>
      </c>
      <c r="AM101" s="131">
        <v>98</v>
      </c>
      <c r="AN101" s="138">
        <f t="shared" si="106"/>
        <v>16</v>
      </c>
      <c r="AO101" s="226">
        <v>98</v>
      </c>
      <c r="AP101" s="138">
        <f t="shared" si="106"/>
        <v>124</v>
      </c>
      <c r="AQ101" s="335">
        <v>105</v>
      </c>
      <c r="AR101" s="185">
        <f t="shared" si="106"/>
        <v>9</v>
      </c>
      <c r="AS101" s="242">
        <f t="shared" ref="AS101:AS132" si="107">AVERAGE(C101,E101,G101,I101,K101,M101,O101,Q101,S101,U101,W101,Y101,AA101,AC101,AE101,AI101,AM101,AO101,AQ101,AK101)</f>
        <v>100.19315789473684</v>
      </c>
      <c r="AT101" s="138">
        <f t="shared" si="75"/>
        <v>77</v>
      </c>
    </row>
    <row r="102" spans="1:46" x14ac:dyDescent="0.2">
      <c r="A102" s="64">
        <v>98</v>
      </c>
      <c r="B102" s="24" t="s">
        <v>224</v>
      </c>
      <c r="C102" s="467">
        <v>100</v>
      </c>
      <c r="D102" s="138">
        <f t="shared" si="71"/>
        <v>29</v>
      </c>
      <c r="E102" s="467">
        <v>121</v>
      </c>
      <c r="F102" s="138">
        <f t="shared" si="71"/>
        <v>13</v>
      </c>
      <c r="G102" s="131">
        <v>100</v>
      </c>
      <c r="H102" s="185">
        <f t="shared" si="71"/>
        <v>7</v>
      </c>
      <c r="I102" s="131">
        <v>90</v>
      </c>
      <c r="J102" s="185">
        <f t="shared" si="72"/>
        <v>100</v>
      </c>
      <c r="K102" s="351">
        <v>105</v>
      </c>
      <c r="L102" s="138">
        <f t="shared" si="72"/>
        <v>123</v>
      </c>
      <c r="M102" s="223">
        <v>120</v>
      </c>
      <c r="N102" s="138">
        <f t="shared" si="72"/>
        <v>19</v>
      </c>
      <c r="O102" s="242">
        <v>110.5</v>
      </c>
      <c r="P102" s="185">
        <f t="shared" si="73"/>
        <v>43</v>
      </c>
      <c r="Q102" s="131">
        <v>108</v>
      </c>
      <c r="R102" s="138">
        <f t="shared" si="73"/>
        <v>30</v>
      </c>
      <c r="S102" s="131">
        <v>110</v>
      </c>
      <c r="T102" s="185">
        <f t="shared" ref="T102:AR102" si="108">RANK(S102,S$5:S$164,0)</f>
        <v>44</v>
      </c>
      <c r="U102" s="281">
        <v>125</v>
      </c>
      <c r="V102" s="138">
        <f t="shared" si="108"/>
        <v>13</v>
      </c>
      <c r="W102" s="252">
        <v>105</v>
      </c>
      <c r="X102" s="138">
        <f t="shared" si="108"/>
        <v>35</v>
      </c>
      <c r="Y102" s="252">
        <v>104</v>
      </c>
      <c r="Z102" s="138">
        <f t="shared" si="108"/>
        <v>36</v>
      </c>
      <c r="AA102" s="252">
        <v>98</v>
      </c>
      <c r="AB102" s="185">
        <f t="shared" si="108"/>
        <v>71</v>
      </c>
      <c r="AC102" s="131">
        <v>95</v>
      </c>
      <c r="AD102" s="185">
        <f t="shared" si="108"/>
        <v>21</v>
      </c>
      <c r="AE102" s="308">
        <v>103.33</v>
      </c>
      <c r="AF102" s="185">
        <f t="shared" si="108"/>
        <v>76</v>
      </c>
      <c r="AG102" s="316">
        <v>108</v>
      </c>
      <c r="AH102" s="185">
        <f t="shared" si="108"/>
        <v>8</v>
      </c>
      <c r="AI102" s="217">
        <v>103.8</v>
      </c>
      <c r="AJ102" s="138">
        <f t="shared" si="108"/>
        <v>9</v>
      </c>
      <c r="AK102" s="549" t="s">
        <v>793</v>
      </c>
      <c r="AL102" s="138">
        <f t="shared" si="108"/>
        <v>5</v>
      </c>
      <c r="AM102" s="131">
        <v>100</v>
      </c>
      <c r="AN102" s="138">
        <f t="shared" si="108"/>
        <v>7</v>
      </c>
      <c r="AO102" s="226">
        <v>112</v>
      </c>
      <c r="AP102" s="138">
        <f t="shared" si="108"/>
        <v>38</v>
      </c>
      <c r="AQ102" s="336">
        <v>90</v>
      </c>
      <c r="AR102" s="185">
        <f t="shared" si="108"/>
        <v>100</v>
      </c>
      <c r="AS102" s="242">
        <f t="shared" si="107"/>
        <v>105.29631578947368</v>
      </c>
      <c r="AT102" s="138">
        <f t="shared" si="75"/>
        <v>28</v>
      </c>
    </row>
    <row r="103" spans="1:46" x14ac:dyDescent="0.2">
      <c r="A103" s="64">
        <v>99</v>
      </c>
      <c r="B103" s="24" t="s">
        <v>224</v>
      </c>
      <c r="C103" s="467">
        <v>95</v>
      </c>
      <c r="D103" s="138">
        <f t="shared" si="71"/>
        <v>81</v>
      </c>
      <c r="E103" s="467">
        <v>125</v>
      </c>
      <c r="F103" s="138">
        <f t="shared" si="71"/>
        <v>7</v>
      </c>
      <c r="G103" s="131">
        <v>100</v>
      </c>
      <c r="H103" s="185">
        <f t="shared" si="71"/>
        <v>7</v>
      </c>
      <c r="I103" s="131">
        <v>60</v>
      </c>
      <c r="J103" s="185">
        <f t="shared" si="72"/>
        <v>159</v>
      </c>
      <c r="K103" s="351">
        <v>120</v>
      </c>
      <c r="L103" s="138">
        <f t="shared" si="72"/>
        <v>40</v>
      </c>
      <c r="M103" s="223">
        <v>115</v>
      </c>
      <c r="N103" s="138">
        <f t="shared" si="72"/>
        <v>41</v>
      </c>
      <c r="O103" s="242">
        <v>106.5</v>
      </c>
      <c r="P103" s="185">
        <f t="shared" si="73"/>
        <v>67</v>
      </c>
      <c r="Q103" s="131">
        <v>102</v>
      </c>
      <c r="R103" s="138">
        <f t="shared" si="73"/>
        <v>75</v>
      </c>
      <c r="S103" s="131">
        <v>111</v>
      </c>
      <c r="T103" s="185">
        <f t="shared" ref="T103:AR103" si="109">RANK(S103,S$5:S$164,0)</f>
        <v>42</v>
      </c>
      <c r="U103" s="281">
        <v>125</v>
      </c>
      <c r="V103" s="138">
        <f t="shared" si="109"/>
        <v>13</v>
      </c>
      <c r="W103" s="252">
        <v>100</v>
      </c>
      <c r="X103" s="138">
        <f t="shared" si="109"/>
        <v>76</v>
      </c>
      <c r="Y103" s="252">
        <v>108</v>
      </c>
      <c r="Z103" s="138">
        <f t="shared" si="109"/>
        <v>18</v>
      </c>
      <c r="AA103" s="252">
        <v>97</v>
      </c>
      <c r="AB103" s="185">
        <f t="shared" si="109"/>
        <v>77</v>
      </c>
      <c r="AC103" s="131">
        <v>95</v>
      </c>
      <c r="AD103" s="185">
        <f t="shared" si="109"/>
        <v>21</v>
      </c>
      <c r="AE103" s="308">
        <v>104.33</v>
      </c>
      <c r="AF103" s="185">
        <f t="shared" si="109"/>
        <v>72</v>
      </c>
      <c r="AG103" s="316">
        <v>105</v>
      </c>
      <c r="AH103" s="185">
        <f t="shared" si="109"/>
        <v>10</v>
      </c>
      <c r="AI103" s="217">
        <v>97.2</v>
      </c>
      <c r="AJ103" s="138">
        <f t="shared" si="109"/>
        <v>20</v>
      </c>
      <c r="AK103" s="549" t="s">
        <v>785</v>
      </c>
      <c r="AL103" s="138">
        <f t="shared" si="109"/>
        <v>9</v>
      </c>
      <c r="AM103" s="131">
        <v>88</v>
      </c>
      <c r="AN103" s="138">
        <f t="shared" si="109"/>
        <v>53</v>
      </c>
      <c r="AO103" s="226">
        <v>108</v>
      </c>
      <c r="AP103" s="138">
        <f t="shared" si="109"/>
        <v>63</v>
      </c>
      <c r="AQ103" s="336">
        <v>90</v>
      </c>
      <c r="AR103" s="185">
        <f t="shared" si="109"/>
        <v>100</v>
      </c>
      <c r="AS103" s="242">
        <f t="shared" si="107"/>
        <v>102.47526315789473</v>
      </c>
      <c r="AT103" s="138">
        <f t="shared" si="75"/>
        <v>54</v>
      </c>
    </row>
    <row r="104" spans="1:46" x14ac:dyDescent="0.2">
      <c r="A104" s="65">
        <v>100</v>
      </c>
      <c r="B104" s="106" t="s">
        <v>236</v>
      </c>
      <c r="C104" s="469">
        <v>50</v>
      </c>
      <c r="D104" s="139">
        <f t="shared" si="71"/>
        <v>160</v>
      </c>
      <c r="E104" s="469">
        <v>118</v>
      </c>
      <c r="F104" s="139">
        <f t="shared" si="71"/>
        <v>18</v>
      </c>
      <c r="G104" s="132">
        <v>55</v>
      </c>
      <c r="H104" s="186">
        <f t="shared" si="71"/>
        <v>160</v>
      </c>
      <c r="I104" s="132">
        <v>95</v>
      </c>
      <c r="J104" s="186">
        <f t="shared" si="72"/>
        <v>67</v>
      </c>
      <c r="K104" s="352">
        <v>100</v>
      </c>
      <c r="L104" s="139">
        <f t="shared" si="72"/>
        <v>139</v>
      </c>
      <c r="M104" s="224">
        <v>70</v>
      </c>
      <c r="N104" s="139">
        <f t="shared" si="72"/>
        <v>159</v>
      </c>
      <c r="O104" s="243">
        <v>65.5</v>
      </c>
      <c r="P104" s="186">
        <f t="shared" si="73"/>
        <v>159</v>
      </c>
      <c r="Q104" s="132">
        <v>70</v>
      </c>
      <c r="R104" s="139">
        <f t="shared" si="73"/>
        <v>160</v>
      </c>
      <c r="S104" s="132">
        <v>65</v>
      </c>
      <c r="T104" s="186">
        <f t="shared" ref="T104:AR104" si="110">RANK(S104,S$5:S$164,0)</f>
        <v>160</v>
      </c>
      <c r="U104" s="282">
        <v>75</v>
      </c>
      <c r="V104" s="139">
        <f t="shared" si="110"/>
        <v>160</v>
      </c>
      <c r="W104" s="253">
        <v>70</v>
      </c>
      <c r="X104" s="139">
        <f t="shared" si="110"/>
        <v>160</v>
      </c>
      <c r="Y104" s="253">
        <v>56</v>
      </c>
      <c r="Z104" s="139">
        <f t="shared" si="110"/>
        <v>160</v>
      </c>
      <c r="AA104" s="253">
        <v>60</v>
      </c>
      <c r="AB104" s="186">
        <f t="shared" si="110"/>
        <v>160</v>
      </c>
      <c r="AC104" s="132">
        <v>55</v>
      </c>
      <c r="AD104" s="186">
        <f t="shared" si="110"/>
        <v>153</v>
      </c>
      <c r="AE104" s="310">
        <v>63.33</v>
      </c>
      <c r="AF104" s="186">
        <f t="shared" si="110"/>
        <v>160</v>
      </c>
      <c r="AG104" s="317"/>
      <c r="AH104" s="186"/>
      <c r="AI104" s="218">
        <v>56.2</v>
      </c>
      <c r="AJ104" s="139">
        <f t="shared" si="110"/>
        <v>160</v>
      </c>
      <c r="AK104" s="550">
        <v>70</v>
      </c>
      <c r="AL104" s="139">
        <f t="shared" si="110"/>
        <v>26</v>
      </c>
      <c r="AM104" s="132">
        <v>65</v>
      </c>
      <c r="AN104" s="139">
        <f t="shared" si="110"/>
        <v>129</v>
      </c>
      <c r="AO104" s="227">
        <v>59</v>
      </c>
      <c r="AP104" s="139">
        <f t="shared" si="110"/>
        <v>160</v>
      </c>
      <c r="AQ104" s="435">
        <v>60</v>
      </c>
      <c r="AR104" s="186">
        <f t="shared" si="110"/>
        <v>160</v>
      </c>
      <c r="AS104" s="243">
        <f t="shared" si="107"/>
        <v>68.901499999999999</v>
      </c>
      <c r="AT104" s="139">
        <f t="shared" si="75"/>
        <v>160</v>
      </c>
    </row>
    <row r="105" spans="1:46" x14ac:dyDescent="0.2">
      <c r="A105" s="64">
        <v>101</v>
      </c>
      <c r="B105" s="1" t="s">
        <v>10</v>
      </c>
      <c r="C105" s="459">
        <v>90</v>
      </c>
      <c r="D105" s="137">
        <f t="shared" si="71"/>
        <v>111</v>
      </c>
      <c r="E105" s="459">
        <v>68</v>
      </c>
      <c r="F105" s="137">
        <f t="shared" si="71"/>
        <v>159</v>
      </c>
      <c r="G105" s="130">
        <v>95</v>
      </c>
      <c r="H105" s="184">
        <f t="shared" si="71"/>
        <v>30</v>
      </c>
      <c r="I105" s="130">
        <v>75</v>
      </c>
      <c r="J105" s="184">
        <f t="shared" si="72"/>
        <v>153</v>
      </c>
      <c r="K105" s="350">
        <v>115</v>
      </c>
      <c r="L105" s="137">
        <f t="shared" si="72"/>
        <v>69</v>
      </c>
      <c r="M105" s="222">
        <v>115</v>
      </c>
      <c r="N105" s="137">
        <f t="shared" si="72"/>
        <v>41</v>
      </c>
      <c r="O105" s="241">
        <v>114.5</v>
      </c>
      <c r="P105" s="184">
        <f t="shared" si="73"/>
        <v>19</v>
      </c>
      <c r="Q105" s="130">
        <v>112</v>
      </c>
      <c r="R105" s="137">
        <f t="shared" si="73"/>
        <v>13</v>
      </c>
      <c r="S105" s="130">
        <v>110</v>
      </c>
      <c r="T105" s="184">
        <f t="shared" ref="T105:AR105" si="111">RANK(S105,S$5:S$164,0)</f>
        <v>44</v>
      </c>
      <c r="U105" s="280">
        <v>120</v>
      </c>
      <c r="V105" s="137">
        <f t="shared" si="111"/>
        <v>28</v>
      </c>
      <c r="W105" s="258">
        <v>120</v>
      </c>
      <c r="X105" s="137">
        <f t="shared" si="111"/>
        <v>3</v>
      </c>
      <c r="Y105" s="251">
        <v>104</v>
      </c>
      <c r="Z105" s="137">
        <f t="shared" si="111"/>
        <v>36</v>
      </c>
      <c r="AA105" s="251">
        <v>109</v>
      </c>
      <c r="AB105" s="184">
        <f t="shared" si="111"/>
        <v>9</v>
      </c>
      <c r="AC105" s="130">
        <v>105</v>
      </c>
      <c r="AD105" s="184">
        <f t="shared" si="111"/>
        <v>3</v>
      </c>
      <c r="AE105" s="307">
        <v>117.33</v>
      </c>
      <c r="AF105" s="184">
        <f t="shared" si="111"/>
        <v>20</v>
      </c>
      <c r="AG105" s="315">
        <v>104</v>
      </c>
      <c r="AH105" s="184">
        <f t="shared" si="111"/>
        <v>15</v>
      </c>
      <c r="AI105" s="216">
        <v>105.8</v>
      </c>
      <c r="AJ105" s="137">
        <f t="shared" si="111"/>
        <v>6</v>
      </c>
      <c r="AK105" s="548" t="s">
        <v>785</v>
      </c>
      <c r="AL105" s="137">
        <f t="shared" si="111"/>
        <v>9</v>
      </c>
      <c r="AM105" s="130">
        <v>105</v>
      </c>
      <c r="AN105" s="137">
        <f t="shared" si="111"/>
        <v>1</v>
      </c>
      <c r="AO105" s="225">
        <v>114</v>
      </c>
      <c r="AP105" s="137">
        <f t="shared" si="111"/>
        <v>33</v>
      </c>
      <c r="AQ105" s="331">
        <v>100</v>
      </c>
      <c r="AR105" s="184">
        <f t="shared" si="111"/>
        <v>26</v>
      </c>
      <c r="AS105" s="241">
        <f t="shared" si="107"/>
        <v>104.98052631578946</v>
      </c>
      <c r="AT105" s="137">
        <f t="shared" si="75"/>
        <v>29</v>
      </c>
    </row>
    <row r="106" spans="1:46" x14ac:dyDescent="0.2">
      <c r="A106" s="64">
        <v>102</v>
      </c>
      <c r="B106" s="1" t="s">
        <v>13</v>
      </c>
      <c r="C106" s="459">
        <v>80</v>
      </c>
      <c r="D106" s="138">
        <f t="shared" si="71"/>
        <v>147</v>
      </c>
      <c r="E106" s="459">
        <v>134</v>
      </c>
      <c r="F106" s="138">
        <f t="shared" si="71"/>
        <v>3</v>
      </c>
      <c r="G106" s="131">
        <v>75</v>
      </c>
      <c r="H106" s="185">
        <f t="shared" si="71"/>
        <v>143</v>
      </c>
      <c r="I106" s="131">
        <v>102</v>
      </c>
      <c r="J106" s="185">
        <f t="shared" si="72"/>
        <v>31</v>
      </c>
      <c r="K106" s="351">
        <v>120</v>
      </c>
      <c r="L106" s="138">
        <f t="shared" si="72"/>
        <v>40</v>
      </c>
      <c r="M106" s="223">
        <v>95</v>
      </c>
      <c r="N106" s="138">
        <f t="shared" si="72"/>
        <v>142</v>
      </c>
      <c r="O106" s="242">
        <v>91.5</v>
      </c>
      <c r="P106" s="185">
        <f t="shared" si="73"/>
        <v>145</v>
      </c>
      <c r="Q106" s="131">
        <v>78</v>
      </c>
      <c r="R106" s="138">
        <f t="shared" si="73"/>
        <v>159</v>
      </c>
      <c r="S106" s="131">
        <v>85</v>
      </c>
      <c r="T106" s="185">
        <f t="shared" ref="T106:AR106" si="112">RANK(S106,S$5:S$164,0)</f>
        <v>155</v>
      </c>
      <c r="U106" s="281">
        <v>100</v>
      </c>
      <c r="V106" s="138">
        <f t="shared" si="112"/>
        <v>138</v>
      </c>
      <c r="W106" s="252">
        <v>85</v>
      </c>
      <c r="X106" s="138">
        <f t="shared" si="112"/>
        <v>154</v>
      </c>
      <c r="Y106" s="252">
        <v>101</v>
      </c>
      <c r="Z106" s="138">
        <f t="shared" si="112"/>
        <v>58</v>
      </c>
      <c r="AA106" s="252">
        <v>95</v>
      </c>
      <c r="AB106" s="185">
        <f t="shared" si="112"/>
        <v>84</v>
      </c>
      <c r="AC106" s="131">
        <v>95</v>
      </c>
      <c r="AD106" s="185">
        <f t="shared" si="112"/>
        <v>21</v>
      </c>
      <c r="AE106" s="308">
        <v>91.33</v>
      </c>
      <c r="AF106" s="185">
        <f t="shared" si="112"/>
        <v>145</v>
      </c>
      <c r="AG106" s="316"/>
      <c r="AH106" s="185"/>
      <c r="AI106" s="217">
        <v>82</v>
      </c>
      <c r="AJ106" s="138">
        <f t="shared" si="112"/>
        <v>134</v>
      </c>
      <c r="AK106" s="549" t="s">
        <v>789</v>
      </c>
      <c r="AL106" s="138">
        <f t="shared" si="112"/>
        <v>22</v>
      </c>
      <c r="AM106" s="131">
        <v>75</v>
      </c>
      <c r="AN106" s="138">
        <f t="shared" si="112"/>
        <v>111</v>
      </c>
      <c r="AO106" s="226">
        <v>80</v>
      </c>
      <c r="AP106" s="138">
        <f t="shared" si="112"/>
        <v>158</v>
      </c>
      <c r="AQ106" s="333">
        <v>90</v>
      </c>
      <c r="AR106" s="185">
        <f t="shared" si="112"/>
        <v>100</v>
      </c>
      <c r="AS106" s="242">
        <f t="shared" si="107"/>
        <v>92.359473684210528</v>
      </c>
      <c r="AT106" s="138">
        <f t="shared" si="75"/>
        <v>144</v>
      </c>
    </row>
    <row r="107" spans="1:46" x14ac:dyDescent="0.2">
      <c r="A107" s="64">
        <v>103</v>
      </c>
      <c r="B107" s="1" t="s">
        <v>15</v>
      </c>
      <c r="C107" s="459">
        <v>85</v>
      </c>
      <c r="D107" s="138">
        <f t="shared" si="71"/>
        <v>132</v>
      </c>
      <c r="E107" s="459">
        <v>95</v>
      </c>
      <c r="F107" s="138">
        <f t="shared" si="71"/>
        <v>143</v>
      </c>
      <c r="G107" s="131">
        <v>90</v>
      </c>
      <c r="H107" s="185">
        <f t="shared" si="71"/>
        <v>58</v>
      </c>
      <c r="I107" s="131">
        <v>95</v>
      </c>
      <c r="J107" s="185">
        <f t="shared" si="72"/>
        <v>67</v>
      </c>
      <c r="K107" s="351">
        <v>110</v>
      </c>
      <c r="L107" s="138">
        <f t="shared" si="72"/>
        <v>93</v>
      </c>
      <c r="M107" s="223">
        <v>110</v>
      </c>
      <c r="N107" s="138">
        <f t="shared" si="72"/>
        <v>63</v>
      </c>
      <c r="O107" s="242">
        <v>112</v>
      </c>
      <c r="P107" s="185">
        <f t="shared" si="73"/>
        <v>36</v>
      </c>
      <c r="Q107" s="131">
        <v>107</v>
      </c>
      <c r="R107" s="138">
        <f t="shared" si="73"/>
        <v>47</v>
      </c>
      <c r="S107" s="131">
        <v>103</v>
      </c>
      <c r="T107" s="185">
        <f t="shared" ref="T107:AR107" si="113">RANK(S107,S$5:S$164,0)</f>
        <v>105</v>
      </c>
      <c r="U107" s="281">
        <v>120</v>
      </c>
      <c r="V107" s="138">
        <f t="shared" si="113"/>
        <v>28</v>
      </c>
      <c r="W107" s="252">
        <v>105</v>
      </c>
      <c r="X107" s="138">
        <f t="shared" si="113"/>
        <v>35</v>
      </c>
      <c r="Y107" s="252">
        <v>105</v>
      </c>
      <c r="Z107" s="138">
        <f t="shared" si="113"/>
        <v>31</v>
      </c>
      <c r="AA107" s="252">
        <v>87</v>
      </c>
      <c r="AB107" s="185">
        <f t="shared" si="113"/>
        <v>139</v>
      </c>
      <c r="AC107" s="131">
        <v>95</v>
      </c>
      <c r="AD107" s="185">
        <f t="shared" si="113"/>
        <v>21</v>
      </c>
      <c r="AE107" s="308">
        <v>102.33</v>
      </c>
      <c r="AF107" s="185">
        <f t="shared" si="113"/>
        <v>83</v>
      </c>
      <c r="AG107" s="316">
        <v>98</v>
      </c>
      <c r="AH107" s="185">
        <f t="shared" si="113"/>
        <v>32</v>
      </c>
      <c r="AI107" s="217">
        <v>89.6</v>
      </c>
      <c r="AJ107" s="138">
        <f t="shared" si="113"/>
        <v>75</v>
      </c>
      <c r="AK107" s="549" t="s">
        <v>785</v>
      </c>
      <c r="AL107" s="138">
        <f t="shared" si="113"/>
        <v>9</v>
      </c>
      <c r="AM107" s="131">
        <v>85</v>
      </c>
      <c r="AN107" s="138">
        <f t="shared" si="113"/>
        <v>56</v>
      </c>
      <c r="AO107" s="226">
        <v>122</v>
      </c>
      <c r="AP107" s="138">
        <f t="shared" si="113"/>
        <v>13</v>
      </c>
      <c r="AQ107" s="335">
        <v>105</v>
      </c>
      <c r="AR107" s="185">
        <f t="shared" si="113"/>
        <v>9</v>
      </c>
      <c r="AS107" s="242">
        <f t="shared" si="107"/>
        <v>101.20684210526315</v>
      </c>
      <c r="AT107" s="138">
        <f t="shared" si="75"/>
        <v>66</v>
      </c>
    </row>
    <row r="108" spans="1:46" x14ac:dyDescent="0.2">
      <c r="A108" s="64">
        <v>104</v>
      </c>
      <c r="B108" s="1" t="s">
        <v>17</v>
      </c>
      <c r="C108" s="459">
        <v>110</v>
      </c>
      <c r="D108" s="138">
        <f t="shared" si="71"/>
        <v>10</v>
      </c>
      <c r="E108" s="459">
        <v>66</v>
      </c>
      <c r="F108" s="138">
        <f t="shared" si="71"/>
        <v>160</v>
      </c>
      <c r="G108" s="131">
        <v>80</v>
      </c>
      <c r="H108" s="185">
        <f t="shared" si="71"/>
        <v>113</v>
      </c>
      <c r="I108" s="131">
        <v>95</v>
      </c>
      <c r="J108" s="185">
        <f t="shared" si="72"/>
        <v>67</v>
      </c>
      <c r="K108" s="351">
        <v>130</v>
      </c>
      <c r="L108" s="138">
        <f t="shared" si="72"/>
        <v>6</v>
      </c>
      <c r="M108" s="223">
        <v>110</v>
      </c>
      <c r="N108" s="138">
        <f t="shared" si="72"/>
        <v>63</v>
      </c>
      <c r="O108" s="242">
        <v>104</v>
      </c>
      <c r="P108" s="185">
        <f t="shared" si="73"/>
        <v>77</v>
      </c>
      <c r="Q108" s="131">
        <v>108</v>
      </c>
      <c r="R108" s="138">
        <f t="shared" si="73"/>
        <v>30</v>
      </c>
      <c r="S108" s="131">
        <v>105</v>
      </c>
      <c r="T108" s="185">
        <f t="shared" ref="T108:AR108" si="114">RANK(S108,S$5:S$164,0)</f>
        <v>83</v>
      </c>
      <c r="U108" s="281">
        <v>115</v>
      </c>
      <c r="V108" s="138">
        <f t="shared" si="114"/>
        <v>52</v>
      </c>
      <c r="W108" s="252">
        <v>104</v>
      </c>
      <c r="X108" s="138">
        <f t="shared" si="114"/>
        <v>46</v>
      </c>
      <c r="Y108" s="252">
        <v>93</v>
      </c>
      <c r="Z108" s="138">
        <f t="shared" si="114"/>
        <v>113</v>
      </c>
      <c r="AA108" s="252">
        <v>96</v>
      </c>
      <c r="AB108" s="185">
        <f t="shared" si="114"/>
        <v>81</v>
      </c>
      <c r="AC108" s="131">
        <v>80</v>
      </c>
      <c r="AD108" s="185">
        <f t="shared" si="114"/>
        <v>109</v>
      </c>
      <c r="AE108" s="308">
        <v>96.67</v>
      </c>
      <c r="AF108" s="185">
        <f t="shared" si="114"/>
        <v>123</v>
      </c>
      <c r="AG108" s="316"/>
      <c r="AH108" s="185"/>
      <c r="AI108" s="217">
        <v>85</v>
      </c>
      <c r="AJ108" s="138">
        <f t="shared" si="114"/>
        <v>114</v>
      </c>
      <c r="AK108" s="549" t="s">
        <v>785</v>
      </c>
      <c r="AL108" s="138">
        <f t="shared" si="114"/>
        <v>9</v>
      </c>
      <c r="AM108" s="131">
        <v>85</v>
      </c>
      <c r="AN108" s="138">
        <f t="shared" si="114"/>
        <v>56</v>
      </c>
      <c r="AO108" s="226">
        <v>100</v>
      </c>
      <c r="AP108" s="138">
        <f t="shared" si="114"/>
        <v>108</v>
      </c>
      <c r="AQ108" s="335">
        <v>100</v>
      </c>
      <c r="AR108" s="185">
        <f t="shared" si="114"/>
        <v>26</v>
      </c>
      <c r="AS108" s="242">
        <f t="shared" si="107"/>
        <v>98.035263157894747</v>
      </c>
      <c r="AT108" s="138">
        <f t="shared" si="75"/>
        <v>100</v>
      </c>
    </row>
    <row r="109" spans="1:46" x14ac:dyDescent="0.2">
      <c r="A109" s="64">
        <v>105</v>
      </c>
      <c r="B109" s="1" t="s">
        <v>19</v>
      </c>
      <c r="C109" s="459">
        <v>95</v>
      </c>
      <c r="D109" s="138">
        <f t="shared" si="71"/>
        <v>81</v>
      </c>
      <c r="E109" s="459">
        <v>115</v>
      </c>
      <c r="F109" s="138">
        <f t="shared" si="71"/>
        <v>24</v>
      </c>
      <c r="G109" s="131">
        <v>90</v>
      </c>
      <c r="H109" s="185">
        <f t="shared" si="71"/>
        <v>58</v>
      </c>
      <c r="I109" s="131">
        <v>87</v>
      </c>
      <c r="J109" s="185">
        <f t="shared" si="72"/>
        <v>120</v>
      </c>
      <c r="K109" s="351">
        <v>115</v>
      </c>
      <c r="L109" s="138">
        <f t="shared" si="72"/>
        <v>69</v>
      </c>
      <c r="M109" s="223">
        <v>105</v>
      </c>
      <c r="N109" s="138">
        <f t="shared" si="72"/>
        <v>90</v>
      </c>
      <c r="O109" s="242">
        <v>101</v>
      </c>
      <c r="P109" s="185">
        <f t="shared" si="73"/>
        <v>95</v>
      </c>
      <c r="Q109" s="131">
        <v>97</v>
      </c>
      <c r="R109" s="138">
        <f t="shared" si="73"/>
        <v>101</v>
      </c>
      <c r="S109" s="131">
        <v>100</v>
      </c>
      <c r="T109" s="185">
        <f t="shared" ref="T109:AR109" si="115">RANK(S109,S$5:S$164,0)</f>
        <v>120</v>
      </c>
      <c r="U109" s="281">
        <v>105</v>
      </c>
      <c r="V109" s="138">
        <f t="shared" si="115"/>
        <v>119</v>
      </c>
      <c r="W109" s="252">
        <v>103</v>
      </c>
      <c r="X109" s="138">
        <f t="shared" si="115"/>
        <v>49</v>
      </c>
      <c r="Y109" s="252">
        <v>97</v>
      </c>
      <c r="Z109" s="138">
        <f t="shared" si="115"/>
        <v>88</v>
      </c>
      <c r="AA109" s="252">
        <v>90</v>
      </c>
      <c r="AB109" s="185">
        <f t="shared" si="115"/>
        <v>119</v>
      </c>
      <c r="AC109" s="131"/>
      <c r="AD109" s="185"/>
      <c r="AE109" s="308">
        <v>110.33</v>
      </c>
      <c r="AF109" s="185">
        <f t="shared" si="115"/>
        <v>46</v>
      </c>
      <c r="AG109" s="316">
        <v>95</v>
      </c>
      <c r="AH109" s="185">
        <f t="shared" si="115"/>
        <v>47</v>
      </c>
      <c r="AI109" s="217">
        <v>88.8</v>
      </c>
      <c r="AJ109" s="138">
        <f t="shared" si="115"/>
        <v>83</v>
      </c>
      <c r="AK109" s="549" t="s">
        <v>785</v>
      </c>
      <c r="AL109" s="138">
        <f t="shared" si="115"/>
        <v>9</v>
      </c>
      <c r="AM109" s="131">
        <v>85</v>
      </c>
      <c r="AN109" s="138">
        <f t="shared" si="115"/>
        <v>56</v>
      </c>
      <c r="AO109" s="226">
        <v>105</v>
      </c>
      <c r="AP109" s="138">
        <f t="shared" si="115"/>
        <v>77</v>
      </c>
      <c r="AQ109" s="335">
        <v>100</v>
      </c>
      <c r="AR109" s="185">
        <f t="shared" si="115"/>
        <v>26</v>
      </c>
      <c r="AS109" s="242">
        <f t="shared" si="107"/>
        <v>99.396111111111111</v>
      </c>
      <c r="AT109" s="138">
        <f t="shared" si="75"/>
        <v>86</v>
      </c>
    </row>
    <row r="110" spans="1:46" x14ac:dyDescent="0.2">
      <c r="A110" s="64">
        <v>106</v>
      </c>
      <c r="B110" s="1" t="s">
        <v>21</v>
      </c>
      <c r="C110" s="459">
        <v>95</v>
      </c>
      <c r="D110" s="138">
        <f t="shared" si="71"/>
        <v>81</v>
      </c>
      <c r="E110" s="459">
        <v>98</v>
      </c>
      <c r="F110" s="138">
        <f t="shared" si="71"/>
        <v>123</v>
      </c>
      <c r="G110" s="131">
        <v>80</v>
      </c>
      <c r="H110" s="185">
        <f t="shared" si="71"/>
        <v>113</v>
      </c>
      <c r="I110" s="131">
        <v>75</v>
      </c>
      <c r="J110" s="185">
        <f t="shared" si="72"/>
        <v>153</v>
      </c>
      <c r="K110" s="351">
        <v>115</v>
      </c>
      <c r="L110" s="138">
        <f t="shared" si="72"/>
        <v>69</v>
      </c>
      <c r="M110" s="223">
        <v>105</v>
      </c>
      <c r="N110" s="138">
        <f t="shared" si="72"/>
        <v>90</v>
      </c>
      <c r="O110" s="242">
        <v>84</v>
      </c>
      <c r="P110" s="185">
        <f t="shared" si="73"/>
        <v>155</v>
      </c>
      <c r="Q110" s="131">
        <v>92</v>
      </c>
      <c r="R110" s="138">
        <f t="shared" si="73"/>
        <v>127</v>
      </c>
      <c r="S110" s="131">
        <v>81</v>
      </c>
      <c r="T110" s="185">
        <f t="shared" ref="T110:AR110" si="116">RANK(S110,S$5:S$164,0)</f>
        <v>156</v>
      </c>
      <c r="U110" s="281">
        <v>128</v>
      </c>
      <c r="V110" s="138">
        <f t="shared" si="116"/>
        <v>8</v>
      </c>
      <c r="W110" s="252">
        <v>93</v>
      </c>
      <c r="X110" s="138">
        <f t="shared" si="116"/>
        <v>127</v>
      </c>
      <c r="Y110" s="252">
        <v>87</v>
      </c>
      <c r="Z110" s="138">
        <f t="shared" si="116"/>
        <v>137</v>
      </c>
      <c r="AA110" s="252">
        <v>82</v>
      </c>
      <c r="AB110" s="185">
        <f t="shared" si="116"/>
        <v>147</v>
      </c>
      <c r="AC110" s="131">
        <v>80</v>
      </c>
      <c r="AD110" s="185">
        <f t="shared" si="116"/>
        <v>109</v>
      </c>
      <c r="AE110" s="309">
        <v>121</v>
      </c>
      <c r="AF110" s="185">
        <f t="shared" si="116"/>
        <v>8</v>
      </c>
      <c r="AG110" s="316">
        <v>115</v>
      </c>
      <c r="AH110" s="185">
        <f t="shared" si="116"/>
        <v>2</v>
      </c>
      <c r="AI110" s="217">
        <v>86.8</v>
      </c>
      <c r="AJ110" s="138">
        <f t="shared" si="116"/>
        <v>100</v>
      </c>
      <c r="AK110" s="549" t="s">
        <v>789</v>
      </c>
      <c r="AL110" s="138">
        <f t="shared" si="116"/>
        <v>22</v>
      </c>
      <c r="AM110" s="131">
        <v>65</v>
      </c>
      <c r="AN110" s="138">
        <f t="shared" si="116"/>
        <v>129</v>
      </c>
      <c r="AO110" s="226">
        <v>112</v>
      </c>
      <c r="AP110" s="138">
        <f t="shared" si="116"/>
        <v>38</v>
      </c>
      <c r="AQ110" s="335">
        <v>95</v>
      </c>
      <c r="AR110" s="185">
        <f t="shared" si="116"/>
        <v>64</v>
      </c>
      <c r="AS110" s="242">
        <f t="shared" si="107"/>
        <v>93.410526315789468</v>
      </c>
      <c r="AT110" s="138">
        <f t="shared" si="75"/>
        <v>137</v>
      </c>
    </row>
    <row r="111" spans="1:46" x14ac:dyDescent="0.2">
      <c r="A111" s="64">
        <v>107</v>
      </c>
      <c r="B111" s="24" t="s">
        <v>238</v>
      </c>
      <c r="C111" s="467">
        <v>95</v>
      </c>
      <c r="D111" s="138">
        <f t="shared" si="71"/>
        <v>81</v>
      </c>
      <c r="E111" s="467">
        <v>103</v>
      </c>
      <c r="F111" s="138">
        <f t="shared" si="71"/>
        <v>78</v>
      </c>
      <c r="G111" s="131">
        <v>60</v>
      </c>
      <c r="H111" s="185">
        <f t="shared" si="71"/>
        <v>158</v>
      </c>
      <c r="I111" s="131">
        <v>74</v>
      </c>
      <c r="J111" s="185">
        <f t="shared" si="72"/>
        <v>157</v>
      </c>
      <c r="K111" s="351">
        <v>125</v>
      </c>
      <c r="L111" s="138">
        <f t="shared" si="72"/>
        <v>19</v>
      </c>
      <c r="M111" s="223">
        <v>95</v>
      </c>
      <c r="N111" s="138">
        <f t="shared" si="72"/>
        <v>142</v>
      </c>
      <c r="O111" s="242">
        <v>83.5</v>
      </c>
      <c r="P111" s="185">
        <f t="shared" si="73"/>
        <v>156</v>
      </c>
      <c r="Q111" s="131">
        <v>82</v>
      </c>
      <c r="R111" s="138">
        <f t="shared" si="73"/>
        <v>155</v>
      </c>
      <c r="S111" s="131">
        <v>80</v>
      </c>
      <c r="T111" s="185">
        <f t="shared" ref="T111:AR111" si="117">RANK(S111,S$5:S$164,0)</f>
        <v>157</v>
      </c>
      <c r="U111" s="281">
        <v>85</v>
      </c>
      <c r="V111" s="138">
        <f t="shared" si="117"/>
        <v>159</v>
      </c>
      <c r="W111" s="252">
        <v>80</v>
      </c>
      <c r="X111" s="138">
        <f t="shared" si="117"/>
        <v>157</v>
      </c>
      <c r="Y111" s="252">
        <v>75</v>
      </c>
      <c r="Z111" s="138">
        <f t="shared" si="117"/>
        <v>157</v>
      </c>
      <c r="AA111" s="252">
        <v>80</v>
      </c>
      <c r="AB111" s="185">
        <f t="shared" si="117"/>
        <v>149</v>
      </c>
      <c r="AC111" s="131">
        <v>100</v>
      </c>
      <c r="AD111" s="185">
        <f t="shared" si="117"/>
        <v>8</v>
      </c>
      <c r="AE111" s="308">
        <v>79.33</v>
      </c>
      <c r="AF111" s="185">
        <f t="shared" si="117"/>
        <v>157</v>
      </c>
      <c r="AG111" s="316">
        <v>62</v>
      </c>
      <c r="AH111" s="185">
        <f t="shared" si="117"/>
        <v>83</v>
      </c>
      <c r="AI111" s="217">
        <v>70</v>
      </c>
      <c r="AJ111" s="138">
        <f t="shared" si="117"/>
        <v>158</v>
      </c>
      <c r="AK111" s="549">
        <v>72</v>
      </c>
      <c r="AL111" s="138">
        <f t="shared" si="117"/>
        <v>25</v>
      </c>
      <c r="AM111" s="131">
        <v>70</v>
      </c>
      <c r="AN111" s="138">
        <f t="shared" si="117"/>
        <v>124</v>
      </c>
      <c r="AO111" s="226">
        <v>85</v>
      </c>
      <c r="AP111" s="138">
        <f t="shared" si="117"/>
        <v>157</v>
      </c>
      <c r="AQ111" s="335">
        <v>70</v>
      </c>
      <c r="AR111" s="185">
        <f t="shared" si="117"/>
        <v>157</v>
      </c>
      <c r="AS111" s="242">
        <f t="shared" si="107"/>
        <v>83.191499999999991</v>
      </c>
      <c r="AT111" s="138">
        <f t="shared" si="75"/>
        <v>158</v>
      </c>
    </row>
    <row r="112" spans="1:46" x14ac:dyDescent="0.2">
      <c r="A112" s="64">
        <v>108</v>
      </c>
      <c r="B112" s="24" t="s">
        <v>239</v>
      </c>
      <c r="C112" s="467">
        <v>85</v>
      </c>
      <c r="D112" s="138">
        <f t="shared" si="71"/>
        <v>132</v>
      </c>
      <c r="E112" s="467">
        <v>90</v>
      </c>
      <c r="F112" s="138">
        <f t="shared" si="71"/>
        <v>151</v>
      </c>
      <c r="G112" s="131">
        <v>60</v>
      </c>
      <c r="H112" s="185">
        <f t="shared" si="71"/>
        <v>158</v>
      </c>
      <c r="I112" s="131">
        <v>88</v>
      </c>
      <c r="J112" s="185">
        <f t="shared" si="72"/>
        <v>118</v>
      </c>
      <c r="K112" s="351">
        <v>110</v>
      </c>
      <c r="L112" s="138">
        <f t="shared" si="72"/>
        <v>93</v>
      </c>
      <c r="M112" s="223">
        <v>85</v>
      </c>
      <c r="N112" s="138">
        <f t="shared" si="72"/>
        <v>158</v>
      </c>
      <c r="O112" s="242">
        <v>82.5</v>
      </c>
      <c r="P112" s="185">
        <f t="shared" si="73"/>
        <v>157</v>
      </c>
      <c r="Q112" s="131">
        <v>80</v>
      </c>
      <c r="R112" s="138">
        <f t="shared" si="73"/>
        <v>156</v>
      </c>
      <c r="S112" s="131">
        <v>80</v>
      </c>
      <c r="T112" s="185">
        <f t="shared" ref="T112:AR112" si="118">RANK(S112,S$5:S$164,0)</f>
        <v>157</v>
      </c>
      <c r="U112" s="281">
        <v>87</v>
      </c>
      <c r="V112" s="138">
        <f t="shared" si="118"/>
        <v>158</v>
      </c>
      <c r="W112" s="252">
        <v>77</v>
      </c>
      <c r="X112" s="138">
        <f t="shared" si="118"/>
        <v>158</v>
      </c>
      <c r="Y112" s="252">
        <v>80</v>
      </c>
      <c r="Z112" s="138">
        <f t="shared" si="118"/>
        <v>151</v>
      </c>
      <c r="AA112" s="252">
        <v>83</v>
      </c>
      <c r="AB112" s="185">
        <f t="shared" si="118"/>
        <v>145</v>
      </c>
      <c r="AC112" s="131">
        <v>60</v>
      </c>
      <c r="AD112" s="185">
        <f t="shared" si="118"/>
        <v>151</v>
      </c>
      <c r="AE112" s="308">
        <v>77.67</v>
      </c>
      <c r="AF112" s="185">
        <f t="shared" si="118"/>
        <v>158</v>
      </c>
      <c r="AG112" s="316">
        <v>60</v>
      </c>
      <c r="AH112" s="185">
        <f t="shared" si="118"/>
        <v>84</v>
      </c>
      <c r="AI112" s="217">
        <v>60</v>
      </c>
      <c r="AJ112" s="138">
        <f t="shared" si="118"/>
        <v>159</v>
      </c>
      <c r="AK112" s="549" t="s">
        <v>788</v>
      </c>
      <c r="AL112" s="138">
        <f t="shared" si="118"/>
        <v>19</v>
      </c>
      <c r="AM112" s="131">
        <v>75</v>
      </c>
      <c r="AN112" s="138">
        <f t="shared" si="118"/>
        <v>111</v>
      </c>
      <c r="AO112" s="226">
        <v>75</v>
      </c>
      <c r="AP112" s="138">
        <f t="shared" si="118"/>
        <v>159</v>
      </c>
      <c r="AQ112" s="336">
        <v>70</v>
      </c>
      <c r="AR112" s="185">
        <f t="shared" si="118"/>
        <v>157</v>
      </c>
      <c r="AS112" s="242">
        <f t="shared" si="107"/>
        <v>79.219473684210527</v>
      </c>
      <c r="AT112" s="138">
        <f t="shared" si="75"/>
        <v>159</v>
      </c>
    </row>
    <row r="113" spans="1:46" x14ac:dyDescent="0.2">
      <c r="A113" s="64">
        <v>109</v>
      </c>
      <c r="B113" s="24" t="s">
        <v>240</v>
      </c>
      <c r="C113" s="467">
        <v>85</v>
      </c>
      <c r="D113" s="138">
        <f t="shared" si="71"/>
        <v>132</v>
      </c>
      <c r="E113" s="467">
        <v>81</v>
      </c>
      <c r="F113" s="138">
        <f t="shared" si="71"/>
        <v>156</v>
      </c>
      <c r="G113" s="131">
        <v>70</v>
      </c>
      <c r="H113" s="185">
        <f t="shared" si="71"/>
        <v>155</v>
      </c>
      <c r="I113" s="131">
        <v>105</v>
      </c>
      <c r="J113" s="185">
        <f t="shared" si="72"/>
        <v>20</v>
      </c>
      <c r="K113" s="351">
        <v>120</v>
      </c>
      <c r="L113" s="138">
        <f t="shared" si="72"/>
        <v>40</v>
      </c>
      <c r="M113" s="223">
        <v>105</v>
      </c>
      <c r="N113" s="138">
        <f t="shared" si="72"/>
        <v>90</v>
      </c>
      <c r="O113" s="242">
        <v>91.5</v>
      </c>
      <c r="P113" s="185">
        <f t="shared" si="73"/>
        <v>145</v>
      </c>
      <c r="Q113" s="131">
        <v>103</v>
      </c>
      <c r="R113" s="138">
        <f t="shared" si="73"/>
        <v>65</v>
      </c>
      <c r="S113" s="131">
        <v>109</v>
      </c>
      <c r="T113" s="185">
        <f t="shared" ref="T113:AR113" si="119">RANK(S113,S$5:S$164,0)</f>
        <v>68</v>
      </c>
      <c r="U113" s="281">
        <v>112</v>
      </c>
      <c r="V113" s="138">
        <f t="shared" si="119"/>
        <v>92</v>
      </c>
      <c r="W113" s="252">
        <v>95</v>
      </c>
      <c r="X113" s="138">
        <f t="shared" si="119"/>
        <v>114</v>
      </c>
      <c r="Y113" s="252">
        <v>93</v>
      </c>
      <c r="Z113" s="138">
        <f t="shared" si="119"/>
        <v>113</v>
      </c>
      <c r="AA113" s="252">
        <v>80</v>
      </c>
      <c r="AB113" s="185">
        <f t="shared" si="119"/>
        <v>149</v>
      </c>
      <c r="AC113" s="131">
        <v>65</v>
      </c>
      <c r="AD113" s="185">
        <f t="shared" si="119"/>
        <v>148</v>
      </c>
      <c r="AE113" s="308">
        <v>103.33</v>
      </c>
      <c r="AF113" s="185">
        <f t="shared" si="119"/>
        <v>76</v>
      </c>
      <c r="AG113" s="316">
        <v>94</v>
      </c>
      <c r="AH113" s="185">
        <f t="shared" si="119"/>
        <v>52</v>
      </c>
      <c r="AI113" s="217">
        <v>79.8</v>
      </c>
      <c r="AJ113" s="138">
        <f t="shared" si="119"/>
        <v>145</v>
      </c>
      <c r="AK113" s="549" t="s">
        <v>789</v>
      </c>
      <c r="AL113" s="138">
        <f t="shared" si="119"/>
        <v>22</v>
      </c>
      <c r="AM113" s="131">
        <v>100</v>
      </c>
      <c r="AN113" s="138">
        <f t="shared" si="119"/>
        <v>7</v>
      </c>
      <c r="AO113" s="226">
        <v>96</v>
      </c>
      <c r="AP113" s="138">
        <f t="shared" si="119"/>
        <v>135</v>
      </c>
      <c r="AQ113" s="336">
        <v>90</v>
      </c>
      <c r="AR113" s="185">
        <f t="shared" si="119"/>
        <v>100</v>
      </c>
      <c r="AS113" s="242">
        <f t="shared" si="107"/>
        <v>93.875263157894736</v>
      </c>
      <c r="AT113" s="138">
        <f t="shared" si="75"/>
        <v>132</v>
      </c>
    </row>
    <row r="114" spans="1:46" x14ac:dyDescent="0.2">
      <c r="A114" s="64">
        <v>110</v>
      </c>
      <c r="B114" s="24" t="s">
        <v>241</v>
      </c>
      <c r="C114" s="467">
        <v>80</v>
      </c>
      <c r="D114" s="139">
        <f t="shared" si="71"/>
        <v>147</v>
      </c>
      <c r="E114" s="467">
        <v>112</v>
      </c>
      <c r="F114" s="139">
        <f t="shared" si="71"/>
        <v>33</v>
      </c>
      <c r="G114" s="132">
        <v>80</v>
      </c>
      <c r="H114" s="186">
        <f t="shared" si="71"/>
        <v>113</v>
      </c>
      <c r="I114" s="132">
        <v>107</v>
      </c>
      <c r="J114" s="186">
        <f t="shared" si="72"/>
        <v>12</v>
      </c>
      <c r="K114" s="352">
        <v>115</v>
      </c>
      <c r="L114" s="139">
        <f t="shared" si="72"/>
        <v>69</v>
      </c>
      <c r="M114" s="224">
        <v>105</v>
      </c>
      <c r="N114" s="139">
        <f t="shared" si="72"/>
        <v>90</v>
      </c>
      <c r="O114" s="243">
        <v>90</v>
      </c>
      <c r="P114" s="186">
        <f t="shared" si="73"/>
        <v>151</v>
      </c>
      <c r="Q114" s="132">
        <v>102</v>
      </c>
      <c r="R114" s="139">
        <f t="shared" si="73"/>
        <v>75</v>
      </c>
      <c r="S114" s="132">
        <v>100</v>
      </c>
      <c r="T114" s="186">
        <f t="shared" ref="T114:AR114" si="120">RANK(S114,S$5:S$164,0)</f>
        <v>120</v>
      </c>
      <c r="U114" s="282">
        <v>100</v>
      </c>
      <c r="V114" s="139">
        <f t="shared" si="120"/>
        <v>138</v>
      </c>
      <c r="W114" s="253">
        <v>83</v>
      </c>
      <c r="X114" s="139">
        <f t="shared" si="120"/>
        <v>156</v>
      </c>
      <c r="Y114" s="253">
        <v>92</v>
      </c>
      <c r="Z114" s="139">
        <f t="shared" si="120"/>
        <v>123</v>
      </c>
      <c r="AA114" s="253">
        <v>92</v>
      </c>
      <c r="AB114" s="186">
        <f t="shared" si="120"/>
        <v>116</v>
      </c>
      <c r="AC114" s="132">
        <v>95</v>
      </c>
      <c r="AD114" s="186">
        <f t="shared" si="120"/>
        <v>21</v>
      </c>
      <c r="AE114" s="310">
        <v>90.67</v>
      </c>
      <c r="AF114" s="186">
        <f t="shared" si="120"/>
        <v>149</v>
      </c>
      <c r="AG114" s="317">
        <v>96</v>
      </c>
      <c r="AH114" s="186">
        <f t="shared" si="120"/>
        <v>42</v>
      </c>
      <c r="AI114" s="218">
        <v>84</v>
      </c>
      <c r="AJ114" s="139">
        <f t="shared" si="120"/>
        <v>120</v>
      </c>
      <c r="AK114" s="550" t="s">
        <v>784</v>
      </c>
      <c r="AL114" s="139">
        <f t="shared" si="120"/>
        <v>17</v>
      </c>
      <c r="AM114" s="132">
        <v>90</v>
      </c>
      <c r="AN114" s="139">
        <f t="shared" si="120"/>
        <v>45</v>
      </c>
      <c r="AO114" s="227">
        <v>105</v>
      </c>
      <c r="AP114" s="139">
        <f t="shared" si="120"/>
        <v>77</v>
      </c>
      <c r="AQ114" s="435">
        <v>75</v>
      </c>
      <c r="AR114" s="186">
        <f t="shared" si="120"/>
        <v>155</v>
      </c>
      <c r="AS114" s="243">
        <f t="shared" si="107"/>
        <v>94.614210526315787</v>
      </c>
      <c r="AT114" s="139">
        <f t="shared" si="75"/>
        <v>128</v>
      </c>
    </row>
    <row r="115" spans="1:46" x14ac:dyDescent="0.2">
      <c r="A115" s="74">
        <v>111</v>
      </c>
      <c r="B115" s="104" t="s">
        <v>243</v>
      </c>
      <c r="C115" s="468">
        <v>80</v>
      </c>
      <c r="D115" s="137">
        <f t="shared" si="71"/>
        <v>147</v>
      </c>
      <c r="E115" s="468">
        <v>100</v>
      </c>
      <c r="F115" s="137">
        <f t="shared" si="71"/>
        <v>94</v>
      </c>
      <c r="G115" s="130">
        <v>80</v>
      </c>
      <c r="H115" s="184">
        <f t="shared" si="71"/>
        <v>113</v>
      </c>
      <c r="I115" s="130">
        <v>95</v>
      </c>
      <c r="J115" s="184">
        <f t="shared" si="72"/>
        <v>67</v>
      </c>
      <c r="K115" s="350">
        <v>105</v>
      </c>
      <c r="L115" s="137">
        <f t="shared" si="72"/>
        <v>123</v>
      </c>
      <c r="M115" s="222">
        <v>100</v>
      </c>
      <c r="N115" s="137">
        <f t="shared" si="72"/>
        <v>116</v>
      </c>
      <c r="O115" s="241">
        <v>98</v>
      </c>
      <c r="P115" s="184">
        <f t="shared" si="73"/>
        <v>120</v>
      </c>
      <c r="Q115" s="130">
        <v>107</v>
      </c>
      <c r="R115" s="137">
        <f t="shared" si="73"/>
        <v>47</v>
      </c>
      <c r="S115" s="130">
        <v>101</v>
      </c>
      <c r="T115" s="184">
        <f t="shared" ref="T115:AR115" si="121">RANK(S115,S$5:S$164,0)</f>
        <v>115</v>
      </c>
      <c r="U115" s="280">
        <v>110</v>
      </c>
      <c r="V115" s="137">
        <f t="shared" si="121"/>
        <v>94</v>
      </c>
      <c r="W115" s="258">
        <v>90</v>
      </c>
      <c r="X115" s="137">
        <f t="shared" si="121"/>
        <v>137</v>
      </c>
      <c r="Y115" s="251">
        <v>97</v>
      </c>
      <c r="Z115" s="137">
        <f t="shared" si="121"/>
        <v>88</v>
      </c>
      <c r="AA115" s="251">
        <v>102</v>
      </c>
      <c r="AB115" s="184">
        <f t="shared" si="121"/>
        <v>38</v>
      </c>
      <c r="AC115" s="130">
        <v>90</v>
      </c>
      <c r="AD115" s="184">
        <f t="shared" si="121"/>
        <v>45</v>
      </c>
      <c r="AE115" s="307">
        <v>98.67</v>
      </c>
      <c r="AF115" s="184">
        <f t="shared" si="121"/>
        <v>104</v>
      </c>
      <c r="AG115" s="315">
        <v>99</v>
      </c>
      <c r="AH115" s="184">
        <f t="shared" si="121"/>
        <v>29</v>
      </c>
      <c r="AI115" s="216">
        <v>91.8</v>
      </c>
      <c r="AJ115" s="137">
        <f t="shared" si="121"/>
        <v>53</v>
      </c>
      <c r="AK115" s="548" t="s">
        <v>785</v>
      </c>
      <c r="AL115" s="137">
        <f t="shared" si="121"/>
        <v>9</v>
      </c>
      <c r="AM115" s="130">
        <v>85</v>
      </c>
      <c r="AN115" s="137">
        <f t="shared" si="121"/>
        <v>56</v>
      </c>
      <c r="AO115" s="225">
        <v>100</v>
      </c>
      <c r="AP115" s="137">
        <f t="shared" si="121"/>
        <v>108</v>
      </c>
      <c r="AQ115" s="331">
        <v>85</v>
      </c>
      <c r="AR115" s="184">
        <f t="shared" si="121"/>
        <v>132</v>
      </c>
      <c r="AS115" s="241">
        <f t="shared" si="107"/>
        <v>95.551052631578955</v>
      </c>
      <c r="AT115" s="137">
        <f t="shared" si="75"/>
        <v>122</v>
      </c>
    </row>
    <row r="116" spans="1:46" x14ac:dyDescent="0.2">
      <c r="A116" s="64">
        <v>112</v>
      </c>
      <c r="B116" s="24" t="s">
        <v>244</v>
      </c>
      <c r="C116" s="467">
        <v>95</v>
      </c>
      <c r="D116" s="138">
        <f t="shared" si="71"/>
        <v>81</v>
      </c>
      <c r="E116" s="467">
        <v>114</v>
      </c>
      <c r="F116" s="138">
        <f t="shared" si="71"/>
        <v>27</v>
      </c>
      <c r="G116" s="131">
        <v>85</v>
      </c>
      <c r="H116" s="185">
        <f t="shared" si="71"/>
        <v>91</v>
      </c>
      <c r="I116" s="131">
        <v>103</v>
      </c>
      <c r="J116" s="185">
        <f t="shared" si="72"/>
        <v>30</v>
      </c>
      <c r="K116" s="351">
        <v>115</v>
      </c>
      <c r="L116" s="138">
        <f t="shared" si="72"/>
        <v>69</v>
      </c>
      <c r="M116" s="223">
        <v>115</v>
      </c>
      <c r="N116" s="138">
        <f t="shared" si="72"/>
        <v>41</v>
      </c>
      <c r="O116" s="242">
        <v>107.5</v>
      </c>
      <c r="P116" s="185">
        <f t="shared" si="73"/>
        <v>60</v>
      </c>
      <c r="Q116" s="131">
        <v>113</v>
      </c>
      <c r="R116" s="138">
        <f t="shared" si="73"/>
        <v>10</v>
      </c>
      <c r="S116" s="131">
        <v>110</v>
      </c>
      <c r="T116" s="185">
        <f t="shared" ref="T116:AR116" si="122">RANK(S116,S$5:S$164,0)</f>
        <v>44</v>
      </c>
      <c r="U116" s="281">
        <v>115</v>
      </c>
      <c r="V116" s="138">
        <f t="shared" si="122"/>
        <v>52</v>
      </c>
      <c r="W116" s="252">
        <v>105</v>
      </c>
      <c r="X116" s="138">
        <f t="shared" si="122"/>
        <v>35</v>
      </c>
      <c r="Y116" s="252">
        <v>107</v>
      </c>
      <c r="Z116" s="138">
        <f t="shared" si="122"/>
        <v>25</v>
      </c>
      <c r="AA116" s="252">
        <v>100</v>
      </c>
      <c r="AB116" s="185">
        <f t="shared" si="122"/>
        <v>45</v>
      </c>
      <c r="AC116" s="131">
        <v>100</v>
      </c>
      <c r="AD116" s="185">
        <f t="shared" si="122"/>
        <v>8</v>
      </c>
      <c r="AE116" s="308">
        <v>106</v>
      </c>
      <c r="AF116" s="185">
        <f t="shared" si="122"/>
        <v>61</v>
      </c>
      <c r="AG116" s="316"/>
      <c r="AH116" s="185"/>
      <c r="AI116" s="217">
        <v>90.4</v>
      </c>
      <c r="AJ116" s="138">
        <f t="shared" si="122"/>
        <v>64</v>
      </c>
      <c r="AK116" s="549" t="s">
        <v>783</v>
      </c>
      <c r="AL116" s="138">
        <f t="shared" si="122"/>
        <v>16</v>
      </c>
      <c r="AM116" s="131">
        <v>85</v>
      </c>
      <c r="AN116" s="138">
        <f t="shared" si="122"/>
        <v>56</v>
      </c>
      <c r="AO116" s="226">
        <v>105</v>
      </c>
      <c r="AP116" s="138">
        <f t="shared" si="122"/>
        <v>77</v>
      </c>
      <c r="AQ116" s="333">
        <v>100</v>
      </c>
      <c r="AR116" s="185">
        <f t="shared" si="122"/>
        <v>26</v>
      </c>
      <c r="AS116" s="242">
        <f t="shared" si="107"/>
        <v>103.73157894736842</v>
      </c>
      <c r="AT116" s="138">
        <f t="shared" si="75"/>
        <v>40</v>
      </c>
    </row>
    <row r="117" spans="1:46" x14ac:dyDescent="0.2">
      <c r="A117" s="64">
        <v>113</v>
      </c>
      <c r="B117" s="6" t="s">
        <v>246</v>
      </c>
      <c r="C117" s="68">
        <v>80</v>
      </c>
      <c r="D117" s="138">
        <f t="shared" si="71"/>
        <v>147</v>
      </c>
      <c r="E117" s="68">
        <v>100</v>
      </c>
      <c r="F117" s="138">
        <f t="shared" si="71"/>
        <v>94</v>
      </c>
      <c r="G117" s="131">
        <v>85</v>
      </c>
      <c r="H117" s="185">
        <f t="shared" si="71"/>
        <v>91</v>
      </c>
      <c r="I117" s="131">
        <v>85</v>
      </c>
      <c r="J117" s="185">
        <f t="shared" si="72"/>
        <v>130</v>
      </c>
      <c r="K117" s="351">
        <v>90</v>
      </c>
      <c r="L117" s="138">
        <f t="shared" si="72"/>
        <v>157</v>
      </c>
      <c r="M117" s="223">
        <v>110</v>
      </c>
      <c r="N117" s="138">
        <f t="shared" si="72"/>
        <v>63</v>
      </c>
      <c r="O117" s="242">
        <v>98</v>
      </c>
      <c r="P117" s="185">
        <f t="shared" si="73"/>
        <v>120</v>
      </c>
      <c r="Q117" s="131">
        <v>92</v>
      </c>
      <c r="R117" s="138">
        <f t="shared" si="73"/>
        <v>127</v>
      </c>
      <c r="S117" s="131">
        <v>100</v>
      </c>
      <c r="T117" s="185">
        <f t="shared" ref="T117:AR117" si="123">RANK(S117,S$5:S$164,0)</f>
        <v>120</v>
      </c>
      <c r="U117" s="281">
        <v>110</v>
      </c>
      <c r="V117" s="138">
        <f t="shared" si="123"/>
        <v>94</v>
      </c>
      <c r="W117" s="252">
        <v>97</v>
      </c>
      <c r="X117" s="138">
        <f t="shared" si="123"/>
        <v>99</v>
      </c>
      <c r="Y117" s="252">
        <v>100</v>
      </c>
      <c r="Z117" s="138">
        <f t="shared" si="123"/>
        <v>69</v>
      </c>
      <c r="AA117" s="252">
        <v>102</v>
      </c>
      <c r="AB117" s="185">
        <f t="shared" si="123"/>
        <v>38</v>
      </c>
      <c r="AC117" s="131">
        <v>85</v>
      </c>
      <c r="AD117" s="185">
        <f t="shared" si="123"/>
        <v>86</v>
      </c>
      <c r="AE117" s="308">
        <v>95.33</v>
      </c>
      <c r="AF117" s="185">
        <f t="shared" si="123"/>
        <v>130</v>
      </c>
      <c r="AG117" s="316">
        <v>97</v>
      </c>
      <c r="AH117" s="185">
        <f t="shared" si="123"/>
        <v>39</v>
      </c>
      <c r="AI117" s="217">
        <v>82.6</v>
      </c>
      <c r="AJ117" s="138">
        <f t="shared" si="123"/>
        <v>129</v>
      </c>
      <c r="AK117" s="549" t="s">
        <v>789</v>
      </c>
      <c r="AL117" s="138">
        <f t="shared" si="123"/>
        <v>22</v>
      </c>
      <c r="AM117" s="131">
        <v>65</v>
      </c>
      <c r="AN117" s="138">
        <f t="shared" si="123"/>
        <v>129</v>
      </c>
      <c r="AO117" s="226">
        <v>105</v>
      </c>
      <c r="AP117" s="138">
        <f t="shared" si="123"/>
        <v>77</v>
      </c>
      <c r="AQ117" s="335">
        <v>90</v>
      </c>
      <c r="AR117" s="185">
        <f t="shared" si="123"/>
        <v>100</v>
      </c>
      <c r="AS117" s="242">
        <f t="shared" si="107"/>
        <v>93.259473684210519</v>
      </c>
      <c r="AT117" s="138">
        <f t="shared" si="75"/>
        <v>138</v>
      </c>
    </row>
    <row r="118" spans="1:46" x14ac:dyDescent="0.2">
      <c r="A118" s="64">
        <v>114</v>
      </c>
      <c r="B118" s="6" t="s">
        <v>247</v>
      </c>
      <c r="C118" s="68">
        <v>90</v>
      </c>
      <c r="D118" s="138">
        <f t="shared" si="71"/>
        <v>111</v>
      </c>
      <c r="E118" s="68">
        <v>100</v>
      </c>
      <c r="F118" s="138">
        <f t="shared" si="71"/>
        <v>94</v>
      </c>
      <c r="G118" s="131">
        <v>100</v>
      </c>
      <c r="H118" s="185">
        <f t="shared" si="71"/>
        <v>7</v>
      </c>
      <c r="I118" s="131">
        <v>85</v>
      </c>
      <c r="J118" s="185">
        <f t="shared" si="72"/>
        <v>130</v>
      </c>
      <c r="K118" s="351">
        <v>90</v>
      </c>
      <c r="L118" s="138">
        <f t="shared" si="72"/>
        <v>157</v>
      </c>
      <c r="M118" s="223">
        <v>115</v>
      </c>
      <c r="N118" s="138">
        <f t="shared" si="72"/>
        <v>41</v>
      </c>
      <c r="O118" s="242">
        <v>112.5</v>
      </c>
      <c r="P118" s="185">
        <f t="shared" si="73"/>
        <v>33</v>
      </c>
      <c r="Q118" s="131">
        <v>100</v>
      </c>
      <c r="R118" s="138">
        <f t="shared" si="73"/>
        <v>80</v>
      </c>
      <c r="S118" s="131">
        <v>108</v>
      </c>
      <c r="T118" s="185">
        <f t="shared" ref="T118:AR118" si="124">RANK(S118,S$5:S$164,0)</f>
        <v>74</v>
      </c>
      <c r="U118" s="281">
        <v>115</v>
      </c>
      <c r="V118" s="138">
        <f t="shared" si="124"/>
        <v>52</v>
      </c>
      <c r="W118" s="252">
        <v>104</v>
      </c>
      <c r="X118" s="138">
        <f t="shared" si="124"/>
        <v>46</v>
      </c>
      <c r="Y118" s="252">
        <v>100</v>
      </c>
      <c r="Z118" s="138">
        <f t="shared" si="124"/>
        <v>69</v>
      </c>
      <c r="AA118" s="252">
        <v>95</v>
      </c>
      <c r="AB118" s="185">
        <f t="shared" si="124"/>
        <v>84</v>
      </c>
      <c r="AC118" s="131">
        <v>100</v>
      </c>
      <c r="AD118" s="185">
        <f t="shared" si="124"/>
        <v>8</v>
      </c>
      <c r="AE118" s="308">
        <v>125</v>
      </c>
      <c r="AF118" s="185">
        <f t="shared" si="124"/>
        <v>2</v>
      </c>
      <c r="AG118" s="316">
        <v>97</v>
      </c>
      <c r="AH118" s="185">
        <f t="shared" si="124"/>
        <v>39</v>
      </c>
      <c r="AI118" s="217">
        <v>96.6</v>
      </c>
      <c r="AJ118" s="138">
        <f t="shared" si="124"/>
        <v>23</v>
      </c>
      <c r="AK118" s="549" t="s">
        <v>789</v>
      </c>
      <c r="AL118" s="138">
        <f t="shared" si="124"/>
        <v>22</v>
      </c>
      <c r="AM118" s="131">
        <v>78</v>
      </c>
      <c r="AN118" s="138">
        <f t="shared" si="124"/>
        <v>109</v>
      </c>
      <c r="AO118" s="226">
        <v>110</v>
      </c>
      <c r="AP118" s="138">
        <f t="shared" si="124"/>
        <v>50</v>
      </c>
      <c r="AQ118" s="335">
        <v>95</v>
      </c>
      <c r="AR118" s="185">
        <f t="shared" si="124"/>
        <v>64</v>
      </c>
      <c r="AS118" s="242">
        <f t="shared" si="107"/>
        <v>101.00526315789473</v>
      </c>
      <c r="AT118" s="138">
        <f t="shared" si="75"/>
        <v>71</v>
      </c>
    </row>
    <row r="119" spans="1:46" x14ac:dyDescent="0.2">
      <c r="A119" s="64">
        <v>115</v>
      </c>
      <c r="B119" s="6" t="s">
        <v>248</v>
      </c>
      <c r="C119" s="68">
        <v>80</v>
      </c>
      <c r="D119" s="138">
        <f t="shared" si="71"/>
        <v>147</v>
      </c>
      <c r="E119" s="68">
        <v>104</v>
      </c>
      <c r="F119" s="138">
        <f t="shared" si="71"/>
        <v>67</v>
      </c>
      <c r="G119" s="131">
        <v>75</v>
      </c>
      <c r="H119" s="185">
        <f t="shared" si="71"/>
        <v>143</v>
      </c>
      <c r="I119" s="131">
        <v>85</v>
      </c>
      <c r="J119" s="185">
        <f t="shared" si="72"/>
        <v>130</v>
      </c>
      <c r="K119" s="351">
        <v>90</v>
      </c>
      <c r="L119" s="138">
        <f t="shared" si="72"/>
        <v>157</v>
      </c>
      <c r="M119" s="223">
        <v>105</v>
      </c>
      <c r="N119" s="138">
        <f t="shared" si="72"/>
        <v>90</v>
      </c>
      <c r="O119" s="242">
        <v>111</v>
      </c>
      <c r="P119" s="185">
        <f t="shared" si="73"/>
        <v>42</v>
      </c>
      <c r="Q119" s="131">
        <v>97</v>
      </c>
      <c r="R119" s="138">
        <f t="shared" si="73"/>
        <v>101</v>
      </c>
      <c r="S119" s="131">
        <v>95</v>
      </c>
      <c r="T119" s="185">
        <f t="shared" ref="T119:AR119" si="125">RANK(S119,S$5:S$164,0)</f>
        <v>140</v>
      </c>
      <c r="U119" s="281">
        <v>115</v>
      </c>
      <c r="V119" s="138">
        <f t="shared" si="125"/>
        <v>52</v>
      </c>
      <c r="W119" s="252">
        <v>103</v>
      </c>
      <c r="X119" s="138">
        <f t="shared" si="125"/>
        <v>49</v>
      </c>
      <c r="Y119" s="252">
        <v>96</v>
      </c>
      <c r="Z119" s="138">
        <f t="shared" si="125"/>
        <v>96</v>
      </c>
      <c r="AA119" s="252">
        <v>95</v>
      </c>
      <c r="AB119" s="185">
        <f t="shared" si="125"/>
        <v>84</v>
      </c>
      <c r="AC119" s="131">
        <v>80</v>
      </c>
      <c r="AD119" s="185">
        <f t="shared" si="125"/>
        <v>109</v>
      </c>
      <c r="AE119" s="308">
        <v>98</v>
      </c>
      <c r="AF119" s="185">
        <f t="shared" si="125"/>
        <v>111</v>
      </c>
      <c r="AG119" s="316">
        <v>85</v>
      </c>
      <c r="AH119" s="185">
        <f t="shared" si="125"/>
        <v>77</v>
      </c>
      <c r="AI119" s="217">
        <v>87.4</v>
      </c>
      <c r="AJ119" s="138">
        <f t="shared" si="125"/>
        <v>93</v>
      </c>
      <c r="AK119" s="549" t="s">
        <v>785</v>
      </c>
      <c r="AL119" s="138">
        <f t="shared" si="125"/>
        <v>9</v>
      </c>
      <c r="AM119" s="131">
        <v>78</v>
      </c>
      <c r="AN119" s="138">
        <f t="shared" si="125"/>
        <v>109</v>
      </c>
      <c r="AO119" s="226">
        <v>107</v>
      </c>
      <c r="AP119" s="138">
        <f t="shared" si="125"/>
        <v>64</v>
      </c>
      <c r="AQ119" s="335">
        <v>90</v>
      </c>
      <c r="AR119" s="185">
        <f t="shared" si="125"/>
        <v>100</v>
      </c>
      <c r="AS119" s="242">
        <f t="shared" si="107"/>
        <v>94.284210526315789</v>
      </c>
      <c r="AT119" s="138">
        <f t="shared" si="75"/>
        <v>130</v>
      </c>
    </row>
    <row r="120" spans="1:46" x14ac:dyDescent="0.2">
      <c r="A120" s="64">
        <v>116</v>
      </c>
      <c r="B120" s="6" t="s">
        <v>249</v>
      </c>
      <c r="C120" s="68">
        <v>80</v>
      </c>
      <c r="D120" s="138">
        <f t="shared" si="71"/>
        <v>147</v>
      </c>
      <c r="E120" s="68">
        <v>100</v>
      </c>
      <c r="F120" s="138">
        <f t="shared" si="71"/>
        <v>94</v>
      </c>
      <c r="G120" s="131">
        <v>100</v>
      </c>
      <c r="H120" s="185">
        <f t="shared" si="71"/>
        <v>7</v>
      </c>
      <c r="I120" s="131">
        <v>95</v>
      </c>
      <c r="J120" s="185">
        <f t="shared" si="72"/>
        <v>67</v>
      </c>
      <c r="K120" s="351">
        <v>115</v>
      </c>
      <c r="L120" s="138">
        <f t="shared" si="72"/>
        <v>69</v>
      </c>
      <c r="M120" s="223">
        <v>110</v>
      </c>
      <c r="N120" s="138">
        <f t="shared" si="72"/>
        <v>63</v>
      </c>
      <c r="O120" s="242">
        <v>111.66666666666667</v>
      </c>
      <c r="P120" s="185">
        <f t="shared" si="73"/>
        <v>39</v>
      </c>
      <c r="Q120" s="131">
        <v>108</v>
      </c>
      <c r="R120" s="138">
        <f t="shared" si="73"/>
        <v>30</v>
      </c>
      <c r="S120" s="131">
        <v>105</v>
      </c>
      <c r="T120" s="185">
        <f t="shared" ref="T120:AR120" si="126">RANK(S120,S$5:S$164,0)</f>
        <v>83</v>
      </c>
      <c r="U120" s="281">
        <v>105</v>
      </c>
      <c r="V120" s="138">
        <f t="shared" si="126"/>
        <v>119</v>
      </c>
      <c r="W120" s="252">
        <v>115</v>
      </c>
      <c r="X120" s="138">
        <f t="shared" si="126"/>
        <v>6</v>
      </c>
      <c r="Y120" s="252">
        <v>108</v>
      </c>
      <c r="Z120" s="138">
        <f t="shared" si="126"/>
        <v>18</v>
      </c>
      <c r="AA120" s="252">
        <v>100</v>
      </c>
      <c r="AB120" s="185">
        <f t="shared" si="126"/>
        <v>45</v>
      </c>
      <c r="AC120" s="131">
        <v>80</v>
      </c>
      <c r="AD120" s="185">
        <f t="shared" si="126"/>
        <v>109</v>
      </c>
      <c r="AE120" s="309">
        <v>102</v>
      </c>
      <c r="AF120" s="185">
        <f t="shared" si="126"/>
        <v>88</v>
      </c>
      <c r="AG120" s="316">
        <v>98</v>
      </c>
      <c r="AH120" s="185">
        <f t="shared" si="126"/>
        <v>32</v>
      </c>
      <c r="AI120" s="217">
        <v>95.2</v>
      </c>
      <c r="AJ120" s="138">
        <f t="shared" si="126"/>
        <v>30</v>
      </c>
      <c r="AK120" s="549" t="s">
        <v>787</v>
      </c>
      <c r="AL120" s="138">
        <f t="shared" si="126"/>
        <v>14</v>
      </c>
      <c r="AM120" s="131">
        <v>85</v>
      </c>
      <c r="AN120" s="138">
        <f t="shared" si="126"/>
        <v>56</v>
      </c>
      <c r="AO120" s="226">
        <v>115</v>
      </c>
      <c r="AP120" s="138">
        <f t="shared" si="126"/>
        <v>27</v>
      </c>
      <c r="AQ120" s="335">
        <v>85</v>
      </c>
      <c r="AR120" s="185">
        <f t="shared" si="126"/>
        <v>132</v>
      </c>
      <c r="AS120" s="242">
        <f t="shared" si="107"/>
        <v>100.78245614035087</v>
      </c>
      <c r="AT120" s="138">
        <f t="shared" si="75"/>
        <v>72</v>
      </c>
    </row>
    <row r="121" spans="1:46" x14ac:dyDescent="0.2">
      <c r="A121" s="64">
        <v>117</v>
      </c>
      <c r="B121" s="6" t="s">
        <v>250</v>
      </c>
      <c r="C121" s="68">
        <v>80</v>
      </c>
      <c r="D121" s="138">
        <f t="shared" si="71"/>
        <v>147</v>
      </c>
      <c r="E121" s="68">
        <v>104</v>
      </c>
      <c r="F121" s="138">
        <f t="shared" si="71"/>
        <v>67</v>
      </c>
      <c r="G121" s="131">
        <v>100</v>
      </c>
      <c r="H121" s="185">
        <f t="shared" si="71"/>
        <v>7</v>
      </c>
      <c r="I121" s="131">
        <v>85</v>
      </c>
      <c r="J121" s="185">
        <f t="shared" si="72"/>
        <v>130</v>
      </c>
      <c r="K121" s="351">
        <v>115</v>
      </c>
      <c r="L121" s="138">
        <f t="shared" si="72"/>
        <v>69</v>
      </c>
      <c r="M121" s="223">
        <v>120</v>
      </c>
      <c r="N121" s="138">
        <f t="shared" si="72"/>
        <v>19</v>
      </c>
      <c r="O121" s="242">
        <v>105</v>
      </c>
      <c r="P121" s="185">
        <f t="shared" si="73"/>
        <v>75</v>
      </c>
      <c r="Q121" s="131">
        <v>108</v>
      </c>
      <c r="R121" s="138">
        <f t="shared" si="73"/>
        <v>30</v>
      </c>
      <c r="S121" s="131">
        <v>120</v>
      </c>
      <c r="T121" s="185">
        <f t="shared" ref="T121:AR121" si="127">RANK(S121,S$5:S$164,0)</f>
        <v>7</v>
      </c>
      <c r="U121" s="281">
        <v>123</v>
      </c>
      <c r="V121" s="138">
        <f t="shared" si="127"/>
        <v>24</v>
      </c>
      <c r="W121" s="252">
        <v>110</v>
      </c>
      <c r="X121" s="138">
        <f t="shared" si="127"/>
        <v>18</v>
      </c>
      <c r="Y121" s="252">
        <v>95</v>
      </c>
      <c r="Z121" s="138">
        <f t="shared" si="127"/>
        <v>100</v>
      </c>
      <c r="AA121" s="252">
        <v>94</v>
      </c>
      <c r="AB121" s="185">
        <f t="shared" si="127"/>
        <v>105</v>
      </c>
      <c r="AC121" s="131">
        <v>90</v>
      </c>
      <c r="AD121" s="185">
        <f t="shared" si="127"/>
        <v>45</v>
      </c>
      <c r="AE121" s="308">
        <v>108.33</v>
      </c>
      <c r="AF121" s="185">
        <f t="shared" si="127"/>
        <v>52</v>
      </c>
      <c r="AG121" s="316">
        <v>115</v>
      </c>
      <c r="AH121" s="185">
        <f t="shared" si="127"/>
        <v>2</v>
      </c>
      <c r="AI121" s="217">
        <v>93.8</v>
      </c>
      <c r="AJ121" s="138">
        <f t="shared" si="127"/>
        <v>36</v>
      </c>
      <c r="AK121" s="549" t="s">
        <v>782</v>
      </c>
      <c r="AL121" s="138">
        <f t="shared" si="127"/>
        <v>7</v>
      </c>
      <c r="AM121" s="131">
        <v>100</v>
      </c>
      <c r="AN121" s="138">
        <f t="shared" si="127"/>
        <v>7</v>
      </c>
      <c r="AO121" s="226">
        <v>125</v>
      </c>
      <c r="AP121" s="138">
        <f t="shared" si="127"/>
        <v>6</v>
      </c>
      <c r="AQ121" s="335">
        <v>100</v>
      </c>
      <c r="AR121" s="185">
        <f t="shared" si="127"/>
        <v>26</v>
      </c>
      <c r="AS121" s="242">
        <f t="shared" si="107"/>
        <v>104.00684210526315</v>
      </c>
      <c r="AT121" s="138">
        <f t="shared" si="75"/>
        <v>37</v>
      </c>
    </row>
    <row r="122" spans="1:46" x14ac:dyDescent="0.2">
      <c r="A122" s="64">
        <v>118</v>
      </c>
      <c r="B122" s="8" t="s">
        <v>251</v>
      </c>
      <c r="C122" s="470">
        <v>80</v>
      </c>
      <c r="D122" s="138">
        <f t="shared" si="71"/>
        <v>147</v>
      </c>
      <c r="E122" s="470">
        <v>113</v>
      </c>
      <c r="F122" s="138">
        <f t="shared" si="71"/>
        <v>30</v>
      </c>
      <c r="G122" s="131">
        <v>90</v>
      </c>
      <c r="H122" s="185">
        <f t="shared" si="71"/>
        <v>58</v>
      </c>
      <c r="I122" s="131">
        <v>95</v>
      </c>
      <c r="J122" s="185">
        <f t="shared" si="72"/>
        <v>67</v>
      </c>
      <c r="K122" s="351">
        <v>125</v>
      </c>
      <c r="L122" s="138">
        <f t="shared" si="72"/>
        <v>19</v>
      </c>
      <c r="M122" s="223">
        <v>120</v>
      </c>
      <c r="N122" s="138">
        <f t="shared" si="72"/>
        <v>19</v>
      </c>
      <c r="O122" s="242">
        <v>105.5</v>
      </c>
      <c r="P122" s="185">
        <f t="shared" si="73"/>
        <v>73</v>
      </c>
      <c r="Q122" s="131">
        <v>92</v>
      </c>
      <c r="R122" s="138">
        <f t="shared" si="73"/>
        <v>127</v>
      </c>
      <c r="S122" s="131">
        <v>104</v>
      </c>
      <c r="T122" s="185">
        <f t="shared" ref="T122:AR122" si="128">RANK(S122,S$5:S$164,0)</f>
        <v>101</v>
      </c>
      <c r="U122" s="281">
        <v>110</v>
      </c>
      <c r="V122" s="138">
        <f t="shared" si="128"/>
        <v>94</v>
      </c>
      <c r="W122" s="252">
        <v>103</v>
      </c>
      <c r="X122" s="138">
        <f t="shared" si="128"/>
        <v>49</v>
      </c>
      <c r="Y122" s="252">
        <v>93</v>
      </c>
      <c r="Z122" s="138">
        <f t="shared" si="128"/>
        <v>113</v>
      </c>
      <c r="AA122" s="252">
        <v>93</v>
      </c>
      <c r="AB122" s="185">
        <f t="shared" si="128"/>
        <v>108</v>
      </c>
      <c r="AC122" s="131">
        <v>80</v>
      </c>
      <c r="AD122" s="185">
        <f t="shared" si="128"/>
        <v>109</v>
      </c>
      <c r="AE122" s="308">
        <v>111</v>
      </c>
      <c r="AF122" s="185">
        <f t="shared" si="128"/>
        <v>42</v>
      </c>
      <c r="AG122" s="316">
        <v>91</v>
      </c>
      <c r="AH122" s="185">
        <f t="shared" si="128"/>
        <v>59</v>
      </c>
      <c r="AI122" s="217">
        <v>81.599999999999994</v>
      </c>
      <c r="AJ122" s="138">
        <f t="shared" si="128"/>
        <v>136</v>
      </c>
      <c r="AK122" s="549" t="s">
        <v>788</v>
      </c>
      <c r="AL122" s="138">
        <f t="shared" si="128"/>
        <v>19</v>
      </c>
      <c r="AM122" s="131">
        <v>95</v>
      </c>
      <c r="AN122" s="138">
        <f t="shared" si="128"/>
        <v>18</v>
      </c>
      <c r="AO122" s="226">
        <v>100</v>
      </c>
      <c r="AP122" s="138">
        <f t="shared" si="128"/>
        <v>108</v>
      </c>
      <c r="AQ122" s="336">
        <v>90</v>
      </c>
      <c r="AR122" s="185">
        <f t="shared" si="128"/>
        <v>100</v>
      </c>
      <c r="AS122" s="242">
        <f t="shared" si="107"/>
        <v>99.005263157894731</v>
      </c>
      <c r="AT122" s="138">
        <f t="shared" si="75"/>
        <v>93</v>
      </c>
    </row>
    <row r="123" spans="1:46" x14ac:dyDescent="0.2">
      <c r="A123" s="64">
        <v>119</v>
      </c>
      <c r="B123" s="8" t="s">
        <v>253</v>
      </c>
      <c r="C123" s="470">
        <v>80</v>
      </c>
      <c r="D123" s="138">
        <f t="shared" si="71"/>
        <v>147</v>
      </c>
      <c r="E123" s="470">
        <v>100</v>
      </c>
      <c r="F123" s="138">
        <f t="shared" si="71"/>
        <v>94</v>
      </c>
      <c r="G123" s="131">
        <v>100</v>
      </c>
      <c r="H123" s="185">
        <f t="shared" si="71"/>
        <v>7</v>
      </c>
      <c r="I123" s="131">
        <v>92</v>
      </c>
      <c r="J123" s="185">
        <f t="shared" si="72"/>
        <v>94</v>
      </c>
      <c r="K123" s="351">
        <v>105</v>
      </c>
      <c r="L123" s="138">
        <f t="shared" si="72"/>
        <v>123</v>
      </c>
      <c r="M123" s="223">
        <v>125</v>
      </c>
      <c r="N123" s="138">
        <f t="shared" si="72"/>
        <v>7</v>
      </c>
      <c r="O123" s="242">
        <v>123</v>
      </c>
      <c r="P123" s="185">
        <f t="shared" si="73"/>
        <v>4</v>
      </c>
      <c r="Q123" s="131">
        <v>113</v>
      </c>
      <c r="R123" s="138">
        <f t="shared" si="73"/>
        <v>10</v>
      </c>
      <c r="S123" s="131">
        <v>115</v>
      </c>
      <c r="T123" s="185">
        <f t="shared" ref="T123:AR123" si="129">RANK(S123,S$5:S$164,0)</f>
        <v>18</v>
      </c>
      <c r="U123" s="281">
        <v>120</v>
      </c>
      <c r="V123" s="138">
        <f t="shared" si="129"/>
        <v>28</v>
      </c>
      <c r="W123" s="252">
        <v>105</v>
      </c>
      <c r="X123" s="138">
        <f t="shared" si="129"/>
        <v>35</v>
      </c>
      <c r="Y123" s="252">
        <v>109</v>
      </c>
      <c r="Z123" s="138">
        <f t="shared" si="129"/>
        <v>15</v>
      </c>
      <c r="AA123" s="252">
        <v>105</v>
      </c>
      <c r="AB123" s="185">
        <f t="shared" si="129"/>
        <v>19</v>
      </c>
      <c r="AC123" s="131">
        <v>95</v>
      </c>
      <c r="AD123" s="185">
        <f t="shared" si="129"/>
        <v>21</v>
      </c>
      <c r="AE123" s="308">
        <v>115</v>
      </c>
      <c r="AF123" s="185">
        <f t="shared" si="129"/>
        <v>26</v>
      </c>
      <c r="AG123" s="316">
        <v>102</v>
      </c>
      <c r="AH123" s="185">
        <f t="shared" si="129"/>
        <v>21</v>
      </c>
      <c r="AI123" s="217">
        <v>91.6</v>
      </c>
      <c r="AJ123" s="138">
        <f t="shared" si="129"/>
        <v>56</v>
      </c>
      <c r="AK123" s="549" t="s">
        <v>785</v>
      </c>
      <c r="AL123" s="138">
        <f t="shared" si="129"/>
        <v>9</v>
      </c>
      <c r="AM123" s="131">
        <v>95</v>
      </c>
      <c r="AN123" s="138">
        <f t="shared" si="129"/>
        <v>18</v>
      </c>
      <c r="AO123" s="226">
        <v>121</v>
      </c>
      <c r="AP123" s="138">
        <f t="shared" si="129"/>
        <v>15</v>
      </c>
      <c r="AQ123" s="336">
        <v>100</v>
      </c>
      <c r="AR123" s="185">
        <f t="shared" si="129"/>
        <v>26</v>
      </c>
      <c r="AS123" s="242">
        <f t="shared" si="107"/>
        <v>105.76842105263158</v>
      </c>
      <c r="AT123" s="138">
        <f t="shared" si="75"/>
        <v>26</v>
      </c>
    </row>
    <row r="124" spans="1:46" x14ac:dyDescent="0.2">
      <c r="A124" s="65">
        <v>120</v>
      </c>
      <c r="B124" s="110" t="s">
        <v>256</v>
      </c>
      <c r="C124" s="471">
        <v>70</v>
      </c>
      <c r="D124" s="139">
        <f t="shared" si="71"/>
        <v>159</v>
      </c>
      <c r="E124" s="471">
        <v>111</v>
      </c>
      <c r="F124" s="139">
        <f t="shared" si="71"/>
        <v>36</v>
      </c>
      <c r="G124" s="132">
        <v>85</v>
      </c>
      <c r="H124" s="186">
        <f t="shared" si="71"/>
        <v>91</v>
      </c>
      <c r="I124" s="132">
        <v>100</v>
      </c>
      <c r="J124" s="186">
        <f t="shared" si="72"/>
        <v>38</v>
      </c>
      <c r="K124" s="352">
        <v>125</v>
      </c>
      <c r="L124" s="139">
        <f t="shared" si="72"/>
        <v>19</v>
      </c>
      <c r="M124" s="224">
        <v>115</v>
      </c>
      <c r="N124" s="139">
        <f t="shared" si="72"/>
        <v>41</v>
      </c>
      <c r="O124" s="243">
        <v>108.5</v>
      </c>
      <c r="P124" s="186">
        <f t="shared" si="73"/>
        <v>53</v>
      </c>
      <c r="Q124" s="132">
        <v>101</v>
      </c>
      <c r="R124" s="139">
        <f t="shared" si="73"/>
        <v>79</v>
      </c>
      <c r="S124" s="132">
        <v>100</v>
      </c>
      <c r="T124" s="186">
        <f t="shared" ref="T124:AR124" si="130">RANK(S124,S$5:S$164,0)</f>
        <v>120</v>
      </c>
      <c r="U124" s="282">
        <v>115</v>
      </c>
      <c r="V124" s="139">
        <f t="shared" si="130"/>
        <v>52</v>
      </c>
      <c r="W124" s="253">
        <v>90</v>
      </c>
      <c r="X124" s="139">
        <f t="shared" si="130"/>
        <v>137</v>
      </c>
      <c r="Y124" s="253">
        <v>82</v>
      </c>
      <c r="Z124" s="139">
        <f t="shared" si="130"/>
        <v>148</v>
      </c>
      <c r="AA124" s="253">
        <v>93</v>
      </c>
      <c r="AB124" s="186">
        <f t="shared" si="130"/>
        <v>108</v>
      </c>
      <c r="AC124" s="132">
        <v>70</v>
      </c>
      <c r="AD124" s="186">
        <f t="shared" si="130"/>
        <v>135</v>
      </c>
      <c r="AE124" s="310">
        <v>97.33</v>
      </c>
      <c r="AF124" s="186">
        <f t="shared" si="130"/>
        <v>119</v>
      </c>
      <c r="AG124" s="317">
        <v>86</v>
      </c>
      <c r="AH124" s="186">
        <f t="shared" si="130"/>
        <v>75</v>
      </c>
      <c r="AI124" s="218">
        <v>90.2</v>
      </c>
      <c r="AJ124" s="139">
        <f t="shared" si="130"/>
        <v>65</v>
      </c>
      <c r="AK124" s="550" t="s">
        <v>787</v>
      </c>
      <c r="AL124" s="139">
        <f t="shared" si="130"/>
        <v>14</v>
      </c>
      <c r="AM124" s="132">
        <v>95</v>
      </c>
      <c r="AN124" s="139">
        <f t="shared" si="130"/>
        <v>18</v>
      </c>
      <c r="AO124" s="227">
        <v>110</v>
      </c>
      <c r="AP124" s="139">
        <f t="shared" si="130"/>
        <v>50</v>
      </c>
      <c r="AQ124" s="435">
        <v>95</v>
      </c>
      <c r="AR124" s="186">
        <f t="shared" si="130"/>
        <v>64</v>
      </c>
      <c r="AS124" s="243">
        <f t="shared" si="107"/>
        <v>97.5278947368421</v>
      </c>
      <c r="AT124" s="139">
        <f t="shared" si="75"/>
        <v>106</v>
      </c>
    </row>
    <row r="125" spans="1:46" x14ac:dyDescent="0.2">
      <c r="A125" s="64">
        <v>121</v>
      </c>
      <c r="B125" s="8" t="s">
        <v>257</v>
      </c>
      <c r="C125" s="470">
        <v>100</v>
      </c>
      <c r="D125" s="137">
        <f t="shared" si="71"/>
        <v>29</v>
      </c>
      <c r="E125" s="470">
        <v>97</v>
      </c>
      <c r="F125" s="137">
        <f t="shared" si="71"/>
        <v>134</v>
      </c>
      <c r="G125" s="130">
        <v>95</v>
      </c>
      <c r="H125" s="184">
        <f t="shared" si="71"/>
        <v>30</v>
      </c>
      <c r="I125" s="130">
        <v>87</v>
      </c>
      <c r="J125" s="184">
        <f t="shared" si="72"/>
        <v>120</v>
      </c>
      <c r="K125" s="350">
        <v>125</v>
      </c>
      <c r="L125" s="137">
        <f t="shared" si="72"/>
        <v>19</v>
      </c>
      <c r="M125" s="222">
        <v>100</v>
      </c>
      <c r="N125" s="137">
        <f t="shared" si="72"/>
        <v>116</v>
      </c>
      <c r="O125" s="241">
        <v>116</v>
      </c>
      <c r="P125" s="184">
        <f t="shared" si="73"/>
        <v>14</v>
      </c>
      <c r="Q125" s="130">
        <v>107</v>
      </c>
      <c r="R125" s="137">
        <f t="shared" si="73"/>
        <v>47</v>
      </c>
      <c r="S125" s="130">
        <v>113</v>
      </c>
      <c r="T125" s="184">
        <f t="shared" ref="T125:AR125" si="131">RANK(S125,S$5:S$164,0)</f>
        <v>36</v>
      </c>
      <c r="U125" s="280">
        <v>125</v>
      </c>
      <c r="V125" s="137">
        <f t="shared" si="131"/>
        <v>13</v>
      </c>
      <c r="W125" s="258">
        <v>110</v>
      </c>
      <c r="X125" s="137">
        <f t="shared" si="131"/>
        <v>18</v>
      </c>
      <c r="Y125" s="251">
        <v>104</v>
      </c>
      <c r="Z125" s="137">
        <f t="shared" si="131"/>
        <v>36</v>
      </c>
      <c r="AA125" s="251">
        <v>110</v>
      </c>
      <c r="AB125" s="184">
        <f t="shared" si="131"/>
        <v>2</v>
      </c>
      <c r="AC125" s="130">
        <v>90</v>
      </c>
      <c r="AD125" s="184">
        <f t="shared" si="131"/>
        <v>45</v>
      </c>
      <c r="AE125" s="307">
        <v>100.33</v>
      </c>
      <c r="AF125" s="184">
        <f t="shared" si="131"/>
        <v>97</v>
      </c>
      <c r="AG125" s="315">
        <v>92</v>
      </c>
      <c r="AH125" s="184">
        <f t="shared" si="131"/>
        <v>57</v>
      </c>
      <c r="AI125" s="216">
        <v>81</v>
      </c>
      <c r="AJ125" s="137">
        <f t="shared" si="131"/>
        <v>141</v>
      </c>
      <c r="AK125" s="548" t="s">
        <v>785</v>
      </c>
      <c r="AL125" s="137">
        <f t="shared" si="131"/>
        <v>9</v>
      </c>
      <c r="AM125" s="130">
        <v>93</v>
      </c>
      <c r="AN125" s="137">
        <f t="shared" si="131"/>
        <v>43</v>
      </c>
      <c r="AO125" s="225">
        <v>115</v>
      </c>
      <c r="AP125" s="137">
        <f t="shared" si="131"/>
        <v>27</v>
      </c>
      <c r="AQ125" s="331">
        <v>95</v>
      </c>
      <c r="AR125" s="184">
        <f t="shared" si="131"/>
        <v>64</v>
      </c>
      <c r="AS125" s="241">
        <f t="shared" si="107"/>
        <v>103.33315789473684</v>
      </c>
      <c r="AT125" s="137">
        <f t="shared" si="75"/>
        <v>45</v>
      </c>
    </row>
    <row r="126" spans="1:46" x14ac:dyDescent="0.2">
      <c r="A126" s="64">
        <v>122</v>
      </c>
      <c r="B126" s="8" t="s">
        <v>259</v>
      </c>
      <c r="C126" s="470">
        <v>100</v>
      </c>
      <c r="D126" s="138">
        <f t="shared" si="71"/>
        <v>29</v>
      </c>
      <c r="E126" s="470">
        <v>100</v>
      </c>
      <c r="F126" s="138">
        <f t="shared" si="71"/>
        <v>94</v>
      </c>
      <c r="G126" s="131">
        <v>80</v>
      </c>
      <c r="H126" s="185">
        <f t="shared" si="71"/>
        <v>113</v>
      </c>
      <c r="I126" s="131">
        <v>95</v>
      </c>
      <c r="J126" s="185">
        <f t="shared" si="72"/>
        <v>67</v>
      </c>
      <c r="K126" s="351">
        <v>105</v>
      </c>
      <c r="L126" s="138">
        <f t="shared" si="72"/>
        <v>123</v>
      </c>
      <c r="M126" s="223">
        <v>105</v>
      </c>
      <c r="N126" s="138">
        <f t="shared" si="72"/>
        <v>90</v>
      </c>
      <c r="O126" s="242">
        <v>96.5</v>
      </c>
      <c r="P126" s="185">
        <f t="shared" si="73"/>
        <v>128</v>
      </c>
      <c r="Q126" s="131">
        <v>102</v>
      </c>
      <c r="R126" s="138">
        <f t="shared" si="73"/>
        <v>75</v>
      </c>
      <c r="S126" s="131">
        <v>100</v>
      </c>
      <c r="T126" s="185">
        <f t="shared" ref="T126:AR126" si="132">RANK(S126,S$5:S$164,0)</f>
        <v>120</v>
      </c>
      <c r="U126" s="281">
        <v>100</v>
      </c>
      <c r="V126" s="138">
        <f t="shared" si="132"/>
        <v>138</v>
      </c>
      <c r="W126" s="252">
        <v>98</v>
      </c>
      <c r="X126" s="138">
        <f t="shared" si="132"/>
        <v>92</v>
      </c>
      <c r="Y126" s="252">
        <v>94</v>
      </c>
      <c r="Z126" s="138">
        <f t="shared" si="132"/>
        <v>106</v>
      </c>
      <c r="AA126" s="252">
        <v>95</v>
      </c>
      <c r="AB126" s="185">
        <f t="shared" si="132"/>
        <v>84</v>
      </c>
      <c r="AC126" s="131">
        <v>85</v>
      </c>
      <c r="AD126" s="185">
        <f t="shared" si="132"/>
        <v>86</v>
      </c>
      <c r="AE126" s="308">
        <v>102</v>
      </c>
      <c r="AF126" s="185">
        <f t="shared" si="132"/>
        <v>88</v>
      </c>
      <c r="AG126" s="316">
        <v>90</v>
      </c>
      <c r="AH126" s="185">
        <f t="shared" si="132"/>
        <v>62</v>
      </c>
      <c r="AI126" s="217">
        <v>80.599999999999994</v>
      </c>
      <c r="AJ126" s="138">
        <f t="shared" si="132"/>
        <v>142</v>
      </c>
      <c r="AK126" s="549" t="s">
        <v>787</v>
      </c>
      <c r="AL126" s="138">
        <f t="shared" si="132"/>
        <v>14</v>
      </c>
      <c r="AM126" s="131">
        <v>85</v>
      </c>
      <c r="AN126" s="138">
        <f t="shared" si="132"/>
        <v>56</v>
      </c>
      <c r="AO126" s="226">
        <v>105</v>
      </c>
      <c r="AP126" s="138">
        <f t="shared" si="132"/>
        <v>77</v>
      </c>
      <c r="AQ126" s="333">
        <v>85</v>
      </c>
      <c r="AR126" s="185">
        <f t="shared" si="132"/>
        <v>132</v>
      </c>
      <c r="AS126" s="242">
        <f t="shared" si="107"/>
        <v>95.426315789473676</v>
      </c>
      <c r="AT126" s="138">
        <f t="shared" si="75"/>
        <v>124</v>
      </c>
    </row>
    <row r="127" spans="1:46" x14ac:dyDescent="0.2">
      <c r="A127" s="64">
        <v>123</v>
      </c>
      <c r="B127" s="8" t="s">
        <v>260</v>
      </c>
      <c r="C127" s="470">
        <v>90</v>
      </c>
      <c r="D127" s="138">
        <f t="shared" si="71"/>
        <v>111</v>
      </c>
      <c r="E127" s="470">
        <v>96</v>
      </c>
      <c r="F127" s="138">
        <f t="shared" si="71"/>
        <v>138</v>
      </c>
      <c r="G127" s="131">
        <v>95</v>
      </c>
      <c r="H127" s="185">
        <f t="shared" si="71"/>
        <v>30</v>
      </c>
      <c r="I127" s="131">
        <v>95</v>
      </c>
      <c r="J127" s="185">
        <f t="shared" si="72"/>
        <v>67</v>
      </c>
      <c r="K127" s="351">
        <v>120</v>
      </c>
      <c r="L127" s="138">
        <f t="shared" si="72"/>
        <v>40</v>
      </c>
      <c r="M127" s="223">
        <v>120</v>
      </c>
      <c r="N127" s="138">
        <f t="shared" si="72"/>
        <v>19</v>
      </c>
      <c r="O127" s="242">
        <v>114.5</v>
      </c>
      <c r="P127" s="185">
        <f t="shared" si="73"/>
        <v>19</v>
      </c>
      <c r="Q127" s="131">
        <v>112</v>
      </c>
      <c r="R127" s="138">
        <f t="shared" si="73"/>
        <v>13</v>
      </c>
      <c r="S127" s="131">
        <v>105</v>
      </c>
      <c r="T127" s="185">
        <f t="shared" ref="T127:AR127" si="133">RANK(S127,S$5:S$164,0)</f>
        <v>83</v>
      </c>
      <c r="U127" s="281">
        <v>115</v>
      </c>
      <c r="V127" s="138">
        <f t="shared" si="133"/>
        <v>52</v>
      </c>
      <c r="W127" s="252">
        <v>103</v>
      </c>
      <c r="X127" s="138">
        <f t="shared" si="133"/>
        <v>49</v>
      </c>
      <c r="Y127" s="252">
        <v>99</v>
      </c>
      <c r="Z127" s="138">
        <f t="shared" si="133"/>
        <v>78</v>
      </c>
      <c r="AA127" s="252">
        <v>100</v>
      </c>
      <c r="AB127" s="185">
        <f t="shared" si="133"/>
        <v>45</v>
      </c>
      <c r="AC127" s="131">
        <v>85</v>
      </c>
      <c r="AD127" s="185">
        <f t="shared" si="133"/>
        <v>86</v>
      </c>
      <c r="AE127" s="308">
        <v>102.33</v>
      </c>
      <c r="AF127" s="185">
        <f t="shared" si="133"/>
        <v>83</v>
      </c>
      <c r="AG127" s="316">
        <v>98</v>
      </c>
      <c r="AH127" s="185">
        <f t="shared" si="133"/>
        <v>32</v>
      </c>
      <c r="AI127" s="217">
        <v>83.4</v>
      </c>
      <c r="AJ127" s="138">
        <f t="shared" si="133"/>
        <v>126</v>
      </c>
      <c r="AK127" s="549" t="s">
        <v>785</v>
      </c>
      <c r="AL127" s="138">
        <f t="shared" si="133"/>
        <v>9</v>
      </c>
      <c r="AM127" s="131">
        <v>90</v>
      </c>
      <c r="AN127" s="138">
        <f t="shared" si="133"/>
        <v>45</v>
      </c>
      <c r="AO127" s="226">
        <v>110</v>
      </c>
      <c r="AP127" s="138">
        <f t="shared" si="133"/>
        <v>50</v>
      </c>
      <c r="AQ127" s="335">
        <v>90</v>
      </c>
      <c r="AR127" s="185">
        <f t="shared" si="133"/>
        <v>100</v>
      </c>
      <c r="AS127" s="242">
        <f t="shared" si="107"/>
        <v>101.32789473684211</v>
      </c>
      <c r="AT127" s="138">
        <f t="shared" si="75"/>
        <v>65</v>
      </c>
    </row>
    <row r="128" spans="1:46" x14ac:dyDescent="0.2">
      <c r="A128" s="64">
        <v>124</v>
      </c>
      <c r="B128" s="8" t="s">
        <v>260</v>
      </c>
      <c r="C128" s="470">
        <v>90</v>
      </c>
      <c r="D128" s="138">
        <f t="shared" si="71"/>
        <v>111</v>
      </c>
      <c r="E128" s="470">
        <v>98</v>
      </c>
      <c r="F128" s="138">
        <f t="shared" si="71"/>
        <v>123</v>
      </c>
      <c r="G128" s="131">
        <v>105</v>
      </c>
      <c r="H128" s="185">
        <f t="shared" si="71"/>
        <v>2</v>
      </c>
      <c r="I128" s="131">
        <v>95</v>
      </c>
      <c r="J128" s="185">
        <f t="shared" si="72"/>
        <v>67</v>
      </c>
      <c r="K128" s="351">
        <v>140</v>
      </c>
      <c r="L128" s="138">
        <f t="shared" si="72"/>
        <v>2</v>
      </c>
      <c r="M128" s="223">
        <v>140</v>
      </c>
      <c r="N128" s="138">
        <f t="shared" si="72"/>
        <v>1</v>
      </c>
      <c r="O128" s="242">
        <v>134</v>
      </c>
      <c r="P128" s="185">
        <f t="shared" si="73"/>
        <v>1</v>
      </c>
      <c r="Q128" s="131">
        <v>120</v>
      </c>
      <c r="R128" s="138">
        <f t="shared" si="73"/>
        <v>5</v>
      </c>
      <c r="S128" s="131">
        <v>102</v>
      </c>
      <c r="T128" s="185">
        <f t="shared" ref="T128:AR128" si="134">RANK(S128,S$5:S$164,0)</f>
        <v>112</v>
      </c>
      <c r="U128" s="281">
        <v>138</v>
      </c>
      <c r="V128" s="138">
        <f t="shared" si="134"/>
        <v>1</v>
      </c>
      <c r="W128" s="252">
        <v>123</v>
      </c>
      <c r="X128" s="138">
        <f t="shared" si="134"/>
        <v>2</v>
      </c>
      <c r="Y128" s="252">
        <v>102</v>
      </c>
      <c r="Z128" s="138">
        <f t="shared" si="134"/>
        <v>52</v>
      </c>
      <c r="AA128" s="252">
        <v>120</v>
      </c>
      <c r="AB128" s="185">
        <f t="shared" si="134"/>
        <v>1</v>
      </c>
      <c r="AC128" s="131">
        <v>105</v>
      </c>
      <c r="AD128" s="185">
        <f t="shared" si="134"/>
        <v>3</v>
      </c>
      <c r="AE128" s="308">
        <v>105</v>
      </c>
      <c r="AF128" s="185">
        <f t="shared" si="134"/>
        <v>64</v>
      </c>
      <c r="AG128" s="316">
        <v>107</v>
      </c>
      <c r="AH128" s="185">
        <f t="shared" si="134"/>
        <v>9</v>
      </c>
      <c r="AI128" s="217">
        <v>121.6</v>
      </c>
      <c r="AJ128" s="138">
        <f t="shared" si="134"/>
        <v>1</v>
      </c>
      <c r="AK128" s="549" t="s">
        <v>791</v>
      </c>
      <c r="AL128" s="138">
        <f t="shared" si="134"/>
        <v>3</v>
      </c>
      <c r="AM128" s="131">
        <v>100</v>
      </c>
      <c r="AN128" s="138">
        <f t="shared" si="134"/>
        <v>7</v>
      </c>
      <c r="AO128" s="226">
        <v>132</v>
      </c>
      <c r="AP128" s="138">
        <f t="shared" si="134"/>
        <v>2</v>
      </c>
      <c r="AQ128" s="335">
        <v>110</v>
      </c>
      <c r="AR128" s="185">
        <f t="shared" si="134"/>
        <v>3</v>
      </c>
      <c r="AS128" s="242">
        <f t="shared" si="107"/>
        <v>114.76842105263158</v>
      </c>
      <c r="AT128" s="138">
        <f t="shared" si="75"/>
        <v>3</v>
      </c>
    </row>
    <row r="129" spans="1:46" x14ac:dyDescent="0.2">
      <c r="A129" s="64">
        <v>125</v>
      </c>
      <c r="B129" s="8" t="s">
        <v>263</v>
      </c>
      <c r="C129" s="470">
        <v>100</v>
      </c>
      <c r="D129" s="138">
        <f t="shared" si="71"/>
        <v>29</v>
      </c>
      <c r="E129" s="470">
        <v>128</v>
      </c>
      <c r="F129" s="138">
        <f t="shared" si="71"/>
        <v>5</v>
      </c>
      <c r="G129" s="131">
        <v>95</v>
      </c>
      <c r="H129" s="185">
        <f t="shared" si="71"/>
        <v>30</v>
      </c>
      <c r="I129" s="131">
        <v>100</v>
      </c>
      <c r="J129" s="185">
        <f t="shared" si="72"/>
        <v>38</v>
      </c>
      <c r="K129" s="351">
        <v>110</v>
      </c>
      <c r="L129" s="138">
        <f t="shared" si="72"/>
        <v>93</v>
      </c>
      <c r="M129" s="223">
        <v>115</v>
      </c>
      <c r="N129" s="138">
        <f t="shared" si="72"/>
        <v>41</v>
      </c>
      <c r="O129" s="242">
        <v>104</v>
      </c>
      <c r="P129" s="185">
        <f t="shared" si="73"/>
        <v>77</v>
      </c>
      <c r="Q129" s="131">
        <v>98</v>
      </c>
      <c r="R129" s="138">
        <f t="shared" si="73"/>
        <v>90</v>
      </c>
      <c r="S129" s="131">
        <v>105</v>
      </c>
      <c r="T129" s="185">
        <f t="shared" ref="T129:AR129" si="135">RANK(S129,S$5:S$164,0)</f>
        <v>83</v>
      </c>
      <c r="U129" s="281">
        <v>115</v>
      </c>
      <c r="V129" s="138">
        <f t="shared" si="135"/>
        <v>52</v>
      </c>
      <c r="W129" s="252">
        <v>100</v>
      </c>
      <c r="X129" s="138">
        <f t="shared" si="135"/>
        <v>76</v>
      </c>
      <c r="Y129" s="252">
        <v>96</v>
      </c>
      <c r="Z129" s="138">
        <f t="shared" si="135"/>
        <v>96</v>
      </c>
      <c r="AA129" s="252">
        <v>108</v>
      </c>
      <c r="AB129" s="185">
        <f t="shared" si="135"/>
        <v>10</v>
      </c>
      <c r="AC129" s="131">
        <v>90</v>
      </c>
      <c r="AD129" s="185">
        <f t="shared" si="135"/>
        <v>45</v>
      </c>
      <c r="AE129" s="308">
        <v>98.33</v>
      </c>
      <c r="AF129" s="185">
        <f t="shared" si="135"/>
        <v>109</v>
      </c>
      <c r="AG129" s="316">
        <v>93</v>
      </c>
      <c r="AH129" s="185">
        <f t="shared" si="135"/>
        <v>55</v>
      </c>
      <c r="AI129" s="217">
        <v>88.4</v>
      </c>
      <c r="AJ129" s="138">
        <f t="shared" si="135"/>
        <v>88</v>
      </c>
      <c r="AK129" s="549" t="s">
        <v>788</v>
      </c>
      <c r="AL129" s="138">
        <f t="shared" si="135"/>
        <v>19</v>
      </c>
      <c r="AM129" s="131">
        <v>95</v>
      </c>
      <c r="AN129" s="138">
        <f t="shared" si="135"/>
        <v>18</v>
      </c>
      <c r="AO129" s="226">
        <v>104</v>
      </c>
      <c r="AP129" s="138">
        <f t="shared" si="135"/>
        <v>85</v>
      </c>
      <c r="AQ129" s="335">
        <v>85</v>
      </c>
      <c r="AR129" s="185">
        <f t="shared" si="135"/>
        <v>132</v>
      </c>
      <c r="AS129" s="242">
        <f t="shared" si="107"/>
        <v>101.82789473684211</v>
      </c>
      <c r="AT129" s="138">
        <f t="shared" si="75"/>
        <v>60</v>
      </c>
    </row>
    <row r="130" spans="1:46" x14ac:dyDescent="0.2">
      <c r="A130" s="64">
        <v>126</v>
      </c>
      <c r="B130" s="8" t="s">
        <v>253</v>
      </c>
      <c r="C130" s="470">
        <v>90</v>
      </c>
      <c r="D130" s="138">
        <f t="shared" si="71"/>
        <v>111</v>
      </c>
      <c r="E130" s="470">
        <v>95</v>
      </c>
      <c r="F130" s="138">
        <f t="shared" si="71"/>
        <v>143</v>
      </c>
      <c r="G130" s="131">
        <v>80</v>
      </c>
      <c r="H130" s="185">
        <f t="shared" si="71"/>
        <v>113</v>
      </c>
      <c r="I130" s="131">
        <v>95</v>
      </c>
      <c r="J130" s="185">
        <f t="shared" si="72"/>
        <v>67</v>
      </c>
      <c r="K130" s="351">
        <v>120</v>
      </c>
      <c r="L130" s="138">
        <f t="shared" si="72"/>
        <v>40</v>
      </c>
      <c r="M130" s="223">
        <v>115</v>
      </c>
      <c r="N130" s="138">
        <f t="shared" si="72"/>
        <v>41</v>
      </c>
      <c r="O130" s="242">
        <v>101.5</v>
      </c>
      <c r="P130" s="185">
        <f t="shared" si="73"/>
        <v>93</v>
      </c>
      <c r="Q130" s="131">
        <v>103</v>
      </c>
      <c r="R130" s="138">
        <f t="shared" si="73"/>
        <v>65</v>
      </c>
      <c r="S130" s="131">
        <v>110</v>
      </c>
      <c r="T130" s="185">
        <f t="shared" ref="T130:AR130" si="136">RANK(S130,S$5:S$164,0)</f>
        <v>44</v>
      </c>
      <c r="U130" s="281">
        <v>120</v>
      </c>
      <c r="V130" s="138">
        <f t="shared" si="136"/>
        <v>28</v>
      </c>
      <c r="W130" s="252">
        <v>98</v>
      </c>
      <c r="X130" s="138">
        <f t="shared" si="136"/>
        <v>92</v>
      </c>
      <c r="Y130" s="252">
        <v>95</v>
      </c>
      <c r="Z130" s="138">
        <f t="shared" si="136"/>
        <v>100</v>
      </c>
      <c r="AA130" s="252">
        <v>110</v>
      </c>
      <c r="AB130" s="185">
        <f t="shared" si="136"/>
        <v>2</v>
      </c>
      <c r="AC130" s="131">
        <v>85</v>
      </c>
      <c r="AD130" s="185">
        <f t="shared" si="136"/>
        <v>86</v>
      </c>
      <c r="AE130" s="309">
        <v>97</v>
      </c>
      <c r="AF130" s="185">
        <f t="shared" si="136"/>
        <v>121</v>
      </c>
      <c r="AG130" s="316">
        <v>100</v>
      </c>
      <c r="AH130" s="185">
        <f t="shared" si="136"/>
        <v>24</v>
      </c>
      <c r="AI130" s="217">
        <v>91.4</v>
      </c>
      <c r="AJ130" s="138">
        <f t="shared" si="136"/>
        <v>60</v>
      </c>
      <c r="AK130" s="549" t="s">
        <v>785</v>
      </c>
      <c r="AL130" s="138">
        <f t="shared" si="136"/>
        <v>9</v>
      </c>
      <c r="AM130" s="131">
        <v>95</v>
      </c>
      <c r="AN130" s="138">
        <f t="shared" si="136"/>
        <v>18</v>
      </c>
      <c r="AO130" s="226">
        <v>110</v>
      </c>
      <c r="AP130" s="138">
        <f t="shared" si="136"/>
        <v>50</v>
      </c>
      <c r="AQ130" s="335">
        <v>90</v>
      </c>
      <c r="AR130" s="185">
        <f t="shared" si="136"/>
        <v>100</v>
      </c>
      <c r="AS130" s="242">
        <f t="shared" si="107"/>
        <v>100.04736842105264</v>
      </c>
      <c r="AT130" s="138">
        <f t="shared" si="75"/>
        <v>78</v>
      </c>
    </row>
    <row r="131" spans="1:46" x14ac:dyDescent="0.2">
      <c r="A131" s="64">
        <v>127</v>
      </c>
      <c r="B131" s="8" t="s">
        <v>265</v>
      </c>
      <c r="C131" s="470">
        <v>85</v>
      </c>
      <c r="D131" s="138">
        <f t="shared" si="71"/>
        <v>132</v>
      </c>
      <c r="E131" s="470">
        <v>100</v>
      </c>
      <c r="F131" s="138">
        <f t="shared" si="71"/>
        <v>94</v>
      </c>
      <c r="G131" s="131">
        <v>90</v>
      </c>
      <c r="H131" s="185">
        <f t="shared" si="71"/>
        <v>58</v>
      </c>
      <c r="I131" s="131">
        <v>100</v>
      </c>
      <c r="J131" s="185">
        <f t="shared" si="72"/>
        <v>38</v>
      </c>
      <c r="K131" s="351">
        <v>120</v>
      </c>
      <c r="L131" s="138">
        <f t="shared" si="72"/>
        <v>40</v>
      </c>
      <c r="M131" s="223">
        <v>120</v>
      </c>
      <c r="N131" s="138">
        <f t="shared" si="72"/>
        <v>19</v>
      </c>
      <c r="O131" s="242">
        <v>109</v>
      </c>
      <c r="P131" s="185">
        <f t="shared" si="73"/>
        <v>49</v>
      </c>
      <c r="Q131" s="131">
        <v>110</v>
      </c>
      <c r="R131" s="138">
        <f t="shared" si="73"/>
        <v>18</v>
      </c>
      <c r="S131" s="131">
        <v>109</v>
      </c>
      <c r="T131" s="185">
        <f t="shared" ref="T131:AR131" si="137">RANK(S131,S$5:S$164,0)</f>
        <v>68</v>
      </c>
      <c r="U131" s="281">
        <v>117</v>
      </c>
      <c r="V131" s="138">
        <f t="shared" si="137"/>
        <v>47</v>
      </c>
      <c r="W131" s="252">
        <v>93</v>
      </c>
      <c r="X131" s="138">
        <f t="shared" si="137"/>
        <v>127</v>
      </c>
      <c r="Y131" s="252">
        <v>101</v>
      </c>
      <c r="Z131" s="138">
        <f t="shared" si="137"/>
        <v>58</v>
      </c>
      <c r="AA131" s="252">
        <v>103</v>
      </c>
      <c r="AB131" s="185">
        <f t="shared" si="137"/>
        <v>33</v>
      </c>
      <c r="AC131" s="131">
        <v>85</v>
      </c>
      <c r="AD131" s="185">
        <f t="shared" si="137"/>
        <v>86</v>
      </c>
      <c r="AE131" s="308">
        <v>98.33</v>
      </c>
      <c r="AF131" s="185">
        <f t="shared" si="137"/>
        <v>109</v>
      </c>
      <c r="AG131" s="316">
        <v>98</v>
      </c>
      <c r="AH131" s="185">
        <f t="shared" si="137"/>
        <v>32</v>
      </c>
      <c r="AI131" s="217">
        <v>88.4</v>
      </c>
      <c r="AJ131" s="138">
        <f t="shared" si="137"/>
        <v>88</v>
      </c>
      <c r="AK131" s="549" t="s">
        <v>784</v>
      </c>
      <c r="AL131" s="138">
        <f t="shared" si="137"/>
        <v>17</v>
      </c>
      <c r="AM131" s="131">
        <v>85</v>
      </c>
      <c r="AN131" s="138">
        <f t="shared" si="137"/>
        <v>56</v>
      </c>
      <c r="AO131" s="226">
        <v>118</v>
      </c>
      <c r="AP131" s="138">
        <f t="shared" si="137"/>
        <v>20</v>
      </c>
      <c r="AQ131" s="335">
        <v>90</v>
      </c>
      <c r="AR131" s="185">
        <f t="shared" si="137"/>
        <v>100</v>
      </c>
      <c r="AS131" s="242">
        <f t="shared" si="107"/>
        <v>101.14368421052632</v>
      </c>
      <c r="AT131" s="138">
        <f t="shared" si="75"/>
        <v>69</v>
      </c>
    </row>
    <row r="132" spans="1:46" x14ac:dyDescent="0.2">
      <c r="A132" s="64">
        <v>128</v>
      </c>
      <c r="B132" s="8" t="s">
        <v>267</v>
      </c>
      <c r="C132" s="470">
        <v>85</v>
      </c>
      <c r="D132" s="138">
        <f t="shared" si="71"/>
        <v>132</v>
      </c>
      <c r="E132" s="470">
        <v>103</v>
      </c>
      <c r="F132" s="138">
        <f t="shared" si="71"/>
        <v>78</v>
      </c>
      <c r="G132" s="131">
        <v>80</v>
      </c>
      <c r="H132" s="185">
        <f t="shared" si="71"/>
        <v>113</v>
      </c>
      <c r="I132" s="131">
        <v>90</v>
      </c>
      <c r="J132" s="185">
        <f t="shared" si="72"/>
        <v>100</v>
      </c>
      <c r="K132" s="351">
        <v>95</v>
      </c>
      <c r="L132" s="138">
        <f t="shared" si="72"/>
        <v>150</v>
      </c>
      <c r="M132" s="223">
        <v>95</v>
      </c>
      <c r="N132" s="138">
        <f t="shared" si="72"/>
        <v>142</v>
      </c>
      <c r="O132" s="242">
        <v>98</v>
      </c>
      <c r="P132" s="185">
        <f t="shared" si="73"/>
        <v>120</v>
      </c>
      <c r="Q132" s="131">
        <v>97</v>
      </c>
      <c r="R132" s="138">
        <f t="shared" si="73"/>
        <v>101</v>
      </c>
      <c r="S132" s="131">
        <v>96</v>
      </c>
      <c r="T132" s="185">
        <f t="shared" ref="T132:AR132" si="138">RANK(S132,S$5:S$164,0)</f>
        <v>138</v>
      </c>
      <c r="U132" s="281">
        <v>100</v>
      </c>
      <c r="V132" s="138">
        <f t="shared" si="138"/>
        <v>138</v>
      </c>
      <c r="W132" s="252">
        <v>95</v>
      </c>
      <c r="X132" s="138">
        <f t="shared" si="138"/>
        <v>114</v>
      </c>
      <c r="Y132" s="252">
        <v>81</v>
      </c>
      <c r="Z132" s="138">
        <f t="shared" si="138"/>
        <v>150</v>
      </c>
      <c r="AA132" s="252">
        <v>93</v>
      </c>
      <c r="AB132" s="185">
        <f t="shared" si="138"/>
        <v>108</v>
      </c>
      <c r="AC132" s="131">
        <v>80</v>
      </c>
      <c r="AD132" s="185">
        <f t="shared" si="138"/>
        <v>109</v>
      </c>
      <c r="AE132" s="308">
        <v>97.67</v>
      </c>
      <c r="AF132" s="185">
        <f t="shared" si="138"/>
        <v>115</v>
      </c>
      <c r="AG132" s="316">
        <v>94</v>
      </c>
      <c r="AH132" s="185">
        <f t="shared" si="138"/>
        <v>52</v>
      </c>
      <c r="AI132" s="217">
        <v>82.2</v>
      </c>
      <c r="AJ132" s="138">
        <f t="shared" si="138"/>
        <v>132</v>
      </c>
      <c r="AK132" s="549" t="s">
        <v>788</v>
      </c>
      <c r="AL132" s="138">
        <f t="shared" si="138"/>
        <v>19</v>
      </c>
      <c r="AM132" s="131">
        <v>85</v>
      </c>
      <c r="AN132" s="138">
        <f t="shared" si="138"/>
        <v>56</v>
      </c>
      <c r="AO132" s="226">
        <v>100</v>
      </c>
      <c r="AP132" s="138">
        <f t="shared" si="138"/>
        <v>108</v>
      </c>
      <c r="AQ132" s="336">
        <v>85</v>
      </c>
      <c r="AR132" s="185">
        <f t="shared" si="138"/>
        <v>132</v>
      </c>
      <c r="AS132" s="242">
        <f t="shared" si="107"/>
        <v>91.466842105263169</v>
      </c>
      <c r="AT132" s="138">
        <f t="shared" si="75"/>
        <v>147</v>
      </c>
    </row>
    <row r="133" spans="1:46" x14ac:dyDescent="0.2">
      <c r="A133" s="64">
        <v>129</v>
      </c>
      <c r="B133" s="8" t="s">
        <v>268</v>
      </c>
      <c r="C133" s="470">
        <v>90</v>
      </c>
      <c r="D133" s="138">
        <f t="shared" si="71"/>
        <v>111</v>
      </c>
      <c r="E133" s="470">
        <v>95</v>
      </c>
      <c r="F133" s="138">
        <f t="shared" si="71"/>
        <v>143</v>
      </c>
      <c r="G133" s="131">
        <v>75</v>
      </c>
      <c r="H133" s="185">
        <f t="shared" si="71"/>
        <v>143</v>
      </c>
      <c r="I133" s="131">
        <v>83</v>
      </c>
      <c r="J133" s="185">
        <f t="shared" si="72"/>
        <v>143</v>
      </c>
      <c r="K133" s="351">
        <v>105</v>
      </c>
      <c r="L133" s="138">
        <f t="shared" si="72"/>
        <v>123</v>
      </c>
      <c r="M133" s="223">
        <v>90</v>
      </c>
      <c r="N133" s="138">
        <f t="shared" si="72"/>
        <v>155</v>
      </c>
      <c r="O133" s="242">
        <v>95</v>
      </c>
      <c r="P133" s="185">
        <f t="shared" si="73"/>
        <v>133</v>
      </c>
      <c r="Q133" s="131">
        <v>90</v>
      </c>
      <c r="R133" s="138">
        <f t="shared" si="73"/>
        <v>138</v>
      </c>
      <c r="S133" s="131">
        <v>100</v>
      </c>
      <c r="T133" s="185">
        <f t="shared" ref="T133:AR133" si="139">RANK(S133,S$5:S$164,0)</f>
        <v>120</v>
      </c>
      <c r="U133" s="281">
        <v>100</v>
      </c>
      <c r="V133" s="138">
        <f t="shared" si="139"/>
        <v>138</v>
      </c>
      <c r="W133" s="252">
        <v>90</v>
      </c>
      <c r="X133" s="138">
        <f t="shared" si="139"/>
        <v>137</v>
      </c>
      <c r="Y133" s="252">
        <v>91</v>
      </c>
      <c r="Z133" s="138">
        <f t="shared" si="139"/>
        <v>125</v>
      </c>
      <c r="AA133" s="252">
        <v>95</v>
      </c>
      <c r="AB133" s="185">
        <f t="shared" si="139"/>
        <v>84</v>
      </c>
      <c r="AC133" s="131">
        <v>85</v>
      </c>
      <c r="AD133" s="185">
        <f t="shared" si="139"/>
        <v>86</v>
      </c>
      <c r="AE133" s="308">
        <v>104.67</v>
      </c>
      <c r="AF133" s="185">
        <f t="shared" si="139"/>
        <v>70</v>
      </c>
      <c r="AG133" s="316">
        <v>91</v>
      </c>
      <c r="AH133" s="185">
        <f t="shared" si="139"/>
        <v>59</v>
      </c>
      <c r="AI133" s="217">
        <v>87.2</v>
      </c>
      <c r="AJ133" s="138">
        <f t="shared" si="139"/>
        <v>96</v>
      </c>
      <c r="AK133" s="549" t="s">
        <v>788</v>
      </c>
      <c r="AL133" s="138">
        <f t="shared" si="139"/>
        <v>19</v>
      </c>
      <c r="AM133" s="131">
        <v>75</v>
      </c>
      <c r="AN133" s="138">
        <f t="shared" si="139"/>
        <v>111</v>
      </c>
      <c r="AO133" s="226">
        <v>100</v>
      </c>
      <c r="AP133" s="138">
        <f t="shared" si="139"/>
        <v>108</v>
      </c>
      <c r="AQ133" s="336">
        <v>95</v>
      </c>
      <c r="AR133" s="185">
        <f t="shared" si="139"/>
        <v>64</v>
      </c>
      <c r="AS133" s="242">
        <f t="shared" ref="AS133:AS164" si="140">AVERAGE(C133,E133,G133,I133,K133,M133,O133,Q133,S133,U133,W133,Y133,AA133,AC133,AE133,AI133,AM133,AO133,AQ133,AK133)</f>
        <v>91.887894736842114</v>
      </c>
      <c r="AT133" s="138">
        <f t="shared" si="75"/>
        <v>145</v>
      </c>
    </row>
    <row r="134" spans="1:46" x14ac:dyDescent="0.2">
      <c r="A134" s="64">
        <v>130</v>
      </c>
      <c r="B134" s="8" t="s">
        <v>269</v>
      </c>
      <c r="C134" s="470">
        <v>120</v>
      </c>
      <c r="D134" s="139">
        <f t="shared" ref="D134:H164" si="141">RANK(C134,C$5:C$164,0)</f>
        <v>2</v>
      </c>
      <c r="E134" s="470">
        <v>98</v>
      </c>
      <c r="F134" s="139">
        <f t="shared" si="141"/>
        <v>123</v>
      </c>
      <c r="G134" s="132">
        <v>75</v>
      </c>
      <c r="H134" s="186">
        <f t="shared" si="141"/>
        <v>143</v>
      </c>
      <c r="I134" s="132">
        <v>92</v>
      </c>
      <c r="J134" s="186">
        <f t="shared" ref="J134:N164" si="142">RANK(I134,I$5:I$164,0)</f>
        <v>94</v>
      </c>
      <c r="K134" s="352">
        <v>95</v>
      </c>
      <c r="L134" s="139">
        <f t="shared" si="142"/>
        <v>150</v>
      </c>
      <c r="M134" s="224">
        <v>100</v>
      </c>
      <c r="N134" s="139">
        <f t="shared" si="142"/>
        <v>116</v>
      </c>
      <c r="O134" s="243">
        <v>91.5</v>
      </c>
      <c r="P134" s="186">
        <f t="shared" ref="P134:R164" si="143">RANK(O134,O$5:O$164,0)</f>
        <v>145</v>
      </c>
      <c r="Q134" s="132">
        <v>80</v>
      </c>
      <c r="R134" s="139">
        <f t="shared" si="143"/>
        <v>156</v>
      </c>
      <c r="S134" s="132">
        <v>86</v>
      </c>
      <c r="T134" s="186">
        <f t="shared" ref="T134:AR134" si="144">RANK(S134,S$5:S$164,0)</f>
        <v>154</v>
      </c>
      <c r="U134" s="282">
        <v>105</v>
      </c>
      <c r="V134" s="139">
        <f t="shared" si="144"/>
        <v>119</v>
      </c>
      <c r="W134" s="253">
        <v>95</v>
      </c>
      <c r="X134" s="139">
        <f t="shared" si="144"/>
        <v>114</v>
      </c>
      <c r="Y134" s="253">
        <v>85</v>
      </c>
      <c r="Z134" s="139">
        <f t="shared" si="144"/>
        <v>142</v>
      </c>
      <c r="AA134" s="253">
        <v>82</v>
      </c>
      <c r="AB134" s="186">
        <f t="shared" si="144"/>
        <v>147</v>
      </c>
      <c r="AC134" s="132">
        <v>75</v>
      </c>
      <c r="AD134" s="186">
        <f t="shared" si="144"/>
        <v>129</v>
      </c>
      <c r="AE134" s="310">
        <v>97.67</v>
      </c>
      <c r="AF134" s="186">
        <f t="shared" si="144"/>
        <v>115</v>
      </c>
      <c r="AG134" s="317">
        <v>87</v>
      </c>
      <c r="AH134" s="186">
        <f t="shared" si="144"/>
        <v>70</v>
      </c>
      <c r="AI134" s="218">
        <v>74</v>
      </c>
      <c r="AJ134" s="139">
        <f t="shared" si="144"/>
        <v>155</v>
      </c>
      <c r="AK134" s="550" t="s">
        <v>780</v>
      </c>
      <c r="AL134" s="139">
        <f t="shared" si="144"/>
        <v>24</v>
      </c>
      <c r="AM134" s="132">
        <v>73</v>
      </c>
      <c r="AN134" s="139">
        <f t="shared" si="144"/>
        <v>122</v>
      </c>
      <c r="AO134" s="227">
        <v>100</v>
      </c>
      <c r="AP134" s="139">
        <f t="shared" si="144"/>
        <v>108</v>
      </c>
      <c r="AQ134" s="435">
        <v>85</v>
      </c>
      <c r="AR134" s="186">
        <f t="shared" si="144"/>
        <v>132</v>
      </c>
      <c r="AS134" s="243">
        <f t="shared" si="140"/>
        <v>89.956315789473692</v>
      </c>
      <c r="AT134" s="139">
        <f t="shared" ref="AT134:AT164" si="145">RANK(AS134,AS$5:AS$164,0)</f>
        <v>152</v>
      </c>
    </row>
    <row r="135" spans="1:46" x14ac:dyDescent="0.2">
      <c r="A135" s="74">
        <v>131</v>
      </c>
      <c r="B135" s="113" t="s">
        <v>253</v>
      </c>
      <c r="C135" s="472">
        <v>95</v>
      </c>
      <c r="D135" s="137">
        <f t="shared" si="141"/>
        <v>81</v>
      </c>
      <c r="E135" s="472">
        <v>89</v>
      </c>
      <c r="F135" s="137">
        <f t="shared" si="141"/>
        <v>152</v>
      </c>
      <c r="G135" s="130">
        <v>85</v>
      </c>
      <c r="H135" s="184">
        <f t="shared" si="141"/>
        <v>91</v>
      </c>
      <c r="I135" s="130">
        <v>90</v>
      </c>
      <c r="J135" s="184">
        <f t="shared" si="142"/>
        <v>100</v>
      </c>
      <c r="K135" s="350">
        <v>110</v>
      </c>
      <c r="L135" s="137">
        <f t="shared" si="142"/>
        <v>93</v>
      </c>
      <c r="M135" s="222">
        <v>110</v>
      </c>
      <c r="N135" s="137">
        <f t="shared" si="142"/>
        <v>63</v>
      </c>
      <c r="O135" s="241">
        <v>108.5</v>
      </c>
      <c r="P135" s="184">
        <f t="shared" si="143"/>
        <v>53</v>
      </c>
      <c r="Q135" s="130">
        <v>108</v>
      </c>
      <c r="R135" s="137">
        <f t="shared" si="143"/>
        <v>30</v>
      </c>
      <c r="S135" s="130">
        <v>110</v>
      </c>
      <c r="T135" s="184">
        <f t="shared" ref="T135:AR135" si="146">RANK(S135,S$5:S$164,0)</f>
        <v>44</v>
      </c>
      <c r="U135" s="280">
        <v>118</v>
      </c>
      <c r="V135" s="137">
        <f t="shared" si="146"/>
        <v>44</v>
      </c>
      <c r="W135" s="258">
        <v>100</v>
      </c>
      <c r="X135" s="137">
        <f t="shared" si="146"/>
        <v>76</v>
      </c>
      <c r="Y135" s="251">
        <v>97</v>
      </c>
      <c r="Z135" s="137">
        <f t="shared" si="146"/>
        <v>88</v>
      </c>
      <c r="AA135" s="251">
        <v>108</v>
      </c>
      <c r="AB135" s="184">
        <f t="shared" si="146"/>
        <v>10</v>
      </c>
      <c r="AC135" s="130">
        <v>95</v>
      </c>
      <c r="AD135" s="184">
        <f t="shared" si="146"/>
        <v>21</v>
      </c>
      <c r="AE135" s="307">
        <v>101.67</v>
      </c>
      <c r="AF135" s="184">
        <f t="shared" si="146"/>
        <v>90</v>
      </c>
      <c r="AG135" s="315">
        <v>104</v>
      </c>
      <c r="AH135" s="184">
        <f t="shared" si="146"/>
        <v>15</v>
      </c>
      <c r="AI135" s="216">
        <v>89.8</v>
      </c>
      <c r="AJ135" s="137">
        <f t="shared" si="146"/>
        <v>70</v>
      </c>
      <c r="AK135" s="548" t="s">
        <v>786</v>
      </c>
      <c r="AL135" s="137">
        <f t="shared" si="146"/>
        <v>11</v>
      </c>
      <c r="AM135" s="130">
        <v>75</v>
      </c>
      <c r="AN135" s="137">
        <f t="shared" si="146"/>
        <v>111</v>
      </c>
      <c r="AO135" s="225">
        <v>112</v>
      </c>
      <c r="AP135" s="137">
        <f t="shared" si="146"/>
        <v>38</v>
      </c>
      <c r="AQ135" s="331">
        <v>95</v>
      </c>
      <c r="AR135" s="184">
        <f t="shared" si="146"/>
        <v>64</v>
      </c>
      <c r="AS135" s="241">
        <f t="shared" si="140"/>
        <v>99.840526315789475</v>
      </c>
      <c r="AT135" s="137">
        <f t="shared" si="145"/>
        <v>80</v>
      </c>
    </row>
    <row r="136" spans="1:46" x14ac:dyDescent="0.2">
      <c r="A136" s="64">
        <v>132</v>
      </c>
      <c r="B136" s="8" t="s">
        <v>271</v>
      </c>
      <c r="C136" s="470">
        <v>100</v>
      </c>
      <c r="D136" s="138">
        <f t="shared" si="141"/>
        <v>29</v>
      </c>
      <c r="E136" s="470">
        <v>100</v>
      </c>
      <c r="F136" s="138">
        <f t="shared" si="141"/>
        <v>94</v>
      </c>
      <c r="G136" s="131">
        <v>70</v>
      </c>
      <c r="H136" s="185">
        <f t="shared" si="141"/>
        <v>155</v>
      </c>
      <c r="I136" s="131">
        <v>75</v>
      </c>
      <c r="J136" s="185">
        <f t="shared" si="142"/>
        <v>153</v>
      </c>
      <c r="K136" s="351">
        <v>105</v>
      </c>
      <c r="L136" s="138">
        <f t="shared" si="142"/>
        <v>123</v>
      </c>
      <c r="M136" s="223">
        <v>105</v>
      </c>
      <c r="N136" s="138">
        <f t="shared" si="142"/>
        <v>90</v>
      </c>
      <c r="O136" s="242">
        <v>102</v>
      </c>
      <c r="P136" s="185">
        <f t="shared" si="143"/>
        <v>91</v>
      </c>
      <c r="Q136" s="131">
        <v>97</v>
      </c>
      <c r="R136" s="138">
        <f t="shared" si="143"/>
        <v>101</v>
      </c>
      <c r="S136" s="131">
        <v>106</v>
      </c>
      <c r="T136" s="185">
        <f t="shared" ref="T136:AR136" si="147">RANK(S136,S$5:S$164,0)</f>
        <v>80</v>
      </c>
      <c r="U136" s="281">
        <v>120</v>
      </c>
      <c r="V136" s="138">
        <f t="shared" si="147"/>
        <v>28</v>
      </c>
      <c r="W136" s="252">
        <v>90</v>
      </c>
      <c r="X136" s="138">
        <f t="shared" si="147"/>
        <v>137</v>
      </c>
      <c r="Y136" s="252">
        <v>101</v>
      </c>
      <c r="Z136" s="138">
        <f t="shared" si="147"/>
        <v>58</v>
      </c>
      <c r="AA136" s="252">
        <v>90</v>
      </c>
      <c r="AB136" s="185">
        <f t="shared" si="147"/>
        <v>119</v>
      </c>
      <c r="AC136" s="131">
        <v>80</v>
      </c>
      <c r="AD136" s="185">
        <f t="shared" si="147"/>
        <v>109</v>
      </c>
      <c r="AE136" s="308">
        <v>107</v>
      </c>
      <c r="AF136" s="185">
        <f t="shared" si="147"/>
        <v>59</v>
      </c>
      <c r="AG136" s="316">
        <v>96</v>
      </c>
      <c r="AH136" s="185">
        <f t="shared" si="147"/>
        <v>42</v>
      </c>
      <c r="AI136" s="217">
        <v>83.4</v>
      </c>
      <c r="AJ136" s="138">
        <f t="shared" si="147"/>
        <v>126</v>
      </c>
      <c r="AK136" s="549" t="s">
        <v>793</v>
      </c>
      <c r="AL136" s="138">
        <f t="shared" si="147"/>
        <v>5</v>
      </c>
      <c r="AM136" s="131">
        <v>80</v>
      </c>
      <c r="AN136" s="138">
        <f t="shared" si="147"/>
        <v>100</v>
      </c>
      <c r="AO136" s="226">
        <v>110</v>
      </c>
      <c r="AP136" s="138">
        <f t="shared" si="147"/>
        <v>50</v>
      </c>
      <c r="AQ136" s="333">
        <v>90</v>
      </c>
      <c r="AR136" s="185">
        <f t="shared" si="147"/>
        <v>100</v>
      </c>
      <c r="AS136" s="242">
        <f t="shared" si="140"/>
        <v>95.336842105263159</v>
      </c>
      <c r="AT136" s="138">
        <f t="shared" si="145"/>
        <v>125</v>
      </c>
    </row>
    <row r="137" spans="1:46" x14ac:dyDescent="0.2">
      <c r="A137" s="64">
        <v>133</v>
      </c>
      <c r="B137" s="9" t="s">
        <v>273</v>
      </c>
      <c r="C137" s="290">
        <v>95</v>
      </c>
      <c r="D137" s="138">
        <f t="shared" si="141"/>
        <v>81</v>
      </c>
      <c r="E137" s="290">
        <v>102</v>
      </c>
      <c r="F137" s="138">
        <f t="shared" si="141"/>
        <v>88</v>
      </c>
      <c r="G137" s="131">
        <v>70</v>
      </c>
      <c r="H137" s="185">
        <f t="shared" si="141"/>
        <v>155</v>
      </c>
      <c r="I137" s="131">
        <v>90</v>
      </c>
      <c r="J137" s="185">
        <f t="shared" si="142"/>
        <v>100</v>
      </c>
      <c r="K137" s="351">
        <v>110</v>
      </c>
      <c r="L137" s="138">
        <f t="shared" si="142"/>
        <v>93</v>
      </c>
      <c r="M137" s="223">
        <v>100</v>
      </c>
      <c r="N137" s="138">
        <f t="shared" si="142"/>
        <v>116</v>
      </c>
      <c r="O137" s="242">
        <v>95.5</v>
      </c>
      <c r="P137" s="185">
        <f t="shared" si="143"/>
        <v>131</v>
      </c>
      <c r="Q137" s="131">
        <v>85</v>
      </c>
      <c r="R137" s="138">
        <f t="shared" si="143"/>
        <v>151</v>
      </c>
      <c r="S137" s="131">
        <v>95</v>
      </c>
      <c r="T137" s="185">
        <f t="shared" ref="T137:AR137" si="148">RANK(S137,S$5:S$164,0)</f>
        <v>140</v>
      </c>
      <c r="U137" s="281">
        <v>102</v>
      </c>
      <c r="V137" s="138">
        <f t="shared" si="148"/>
        <v>137</v>
      </c>
      <c r="W137" s="252">
        <v>110</v>
      </c>
      <c r="X137" s="138">
        <f t="shared" si="148"/>
        <v>18</v>
      </c>
      <c r="Y137" s="252">
        <v>85</v>
      </c>
      <c r="Z137" s="138">
        <f t="shared" si="148"/>
        <v>142</v>
      </c>
      <c r="AA137" s="252">
        <v>90</v>
      </c>
      <c r="AB137" s="185">
        <f t="shared" si="148"/>
        <v>119</v>
      </c>
      <c r="AC137" s="131">
        <v>75</v>
      </c>
      <c r="AD137" s="185">
        <f t="shared" si="148"/>
        <v>129</v>
      </c>
      <c r="AE137" s="308">
        <v>98.67</v>
      </c>
      <c r="AF137" s="185">
        <f t="shared" si="148"/>
        <v>104</v>
      </c>
      <c r="AG137" s="316"/>
      <c r="AH137" s="185"/>
      <c r="AI137" s="217">
        <v>84</v>
      </c>
      <c r="AJ137" s="138">
        <f t="shared" si="148"/>
        <v>120</v>
      </c>
      <c r="AK137" s="549" t="s">
        <v>787</v>
      </c>
      <c r="AL137" s="138">
        <f t="shared" si="148"/>
        <v>14</v>
      </c>
      <c r="AM137" s="131"/>
      <c r="AN137" s="138"/>
      <c r="AO137" s="226">
        <v>102</v>
      </c>
      <c r="AP137" s="138">
        <f t="shared" si="148"/>
        <v>100</v>
      </c>
      <c r="AQ137" s="335">
        <v>95</v>
      </c>
      <c r="AR137" s="185">
        <f t="shared" si="148"/>
        <v>64</v>
      </c>
      <c r="AS137" s="242">
        <f t="shared" si="140"/>
        <v>93.564999999999998</v>
      </c>
      <c r="AT137" s="138">
        <f t="shared" si="145"/>
        <v>135</v>
      </c>
    </row>
    <row r="138" spans="1:46" x14ac:dyDescent="0.2">
      <c r="A138" s="64">
        <v>134</v>
      </c>
      <c r="B138" s="9" t="s">
        <v>277</v>
      </c>
      <c r="C138" s="290">
        <v>95</v>
      </c>
      <c r="D138" s="138">
        <f t="shared" si="141"/>
        <v>81</v>
      </c>
      <c r="E138" s="290">
        <v>98</v>
      </c>
      <c r="F138" s="138">
        <f t="shared" si="141"/>
        <v>123</v>
      </c>
      <c r="G138" s="131">
        <v>90</v>
      </c>
      <c r="H138" s="185">
        <f t="shared" si="141"/>
        <v>58</v>
      </c>
      <c r="I138" s="131">
        <v>86</v>
      </c>
      <c r="J138" s="185">
        <f t="shared" si="142"/>
        <v>128</v>
      </c>
      <c r="K138" s="351">
        <v>115</v>
      </c>
      <c r="L138" s="138">
        <f t="shared" si="142"/>
        <v>69</v>
      </c>
      <c r="M138" s="223">
        <v>105</v>
      </c>
      <c r="N138" s="138">
        <f t="shared" si="142"/>
        <v>90</v>
      </c>
      <c r="O138" s="242">
        <v>104</v>
      </c>
      <c r="P138" s="185">
        <f t="shared" si="143"/>
        <v>77</v>
      </c>
      <c r="Q138" s="131">
        <v>100</v>
      </c>
      <c r="R138" s="138">
        <f t="shared" si="143"/>
        <v>80</v>
      </c>
      <c r="S138" s="131">
        <v>130</v>
      </c>
      <c r="T138" s="185">
        <f t="shared" ref="T138:AR138" si="149">RANK(S138,S$5:S$164,0)</f>
        <v>1</v>
      </c>
      <c r="U138" s="281">
        <v>115</v>
      </c>
      <c r="V138" s="138">
        <f t="shared" si="149"/>
        <v>52</v>
      </c>
      <c r="W138" s="252">
        <v>90</v>
      </c>
      <c r="X138" s="138">
        <f t="shared" si="149"/>
        <v>137</v>
      </c>
      <c r="Y138" s="252">
        <v>103</v>
      </c>
      <c r="Z138" s="138">
        <f t="shared" si="149"/>
        <v>44</v>
      </c>
      <c r="AA138" s="252">
        <v>95</v>
      </c>
      <c r="AB138" s="185">
        <f t="shared" si="149"/>
        <v>84</v>
      </c>
      <c r="AC138" s="131">
        <v>95</v>
      </c>
      <c r="AD138" s="185">
        <f t="shared" si="149"/>
        <v>21</v>
      </c>
      <c r="AE138" s="308">
        <v>95</v>
      </c>
      <c r="AF138" s="185">
        <f t="shared" si="149"/>
        <v>132</v>
      </c>
      <c r="AG138" s="316"/>
      <c r="AH138" s="185"/>
      <c r="AI138" s="217">
        <v>92</v>
      </c>
      <c r="AJ138" s="138">
        <f t="shared" si="149"/>
        <v>51</v>
      </c>
      <c r="AK138" s="549" t="s">
        <v>787</v>
      </c>
      <c r="AL138" s="138">
        <f t="shared" si="149"/>
        <v>14</v>
      </c>
      <c r="AM138" s="131"/>
      <c r="AN138" s="138"/>
      <c r="AO138" s="226">
        <v>121</v>
      </c>
      <c r="AP138" s="138">
        <f t="shared" si="149"/>
        <v>15</v>
      </c>
      <c r="AQ138" s="335">
        <v>100</v>
      </c>
      <c r="AR138" s="185">
        <f t="shared" si="149"/>
        <v>26</v>
      </c>
      <c r="AS138" s="242">
        <f t="shared" si="140"/>
        <v>101.61111111111111</v>
      </c>
      <c r="AT138" s="138">
        <f t="shared" si="145"/>
        <v>63</v>
      </c>
    </row>
    <row r="139" spans="1:46" x14ac:dyDescent="0.2">
      <c r="A139" s="64">
        <v>135</v>
      </c>
      <c r="B139" s="9" t="s">
        <v>280</v>
      </c>
      <c r="C139" s="290">
        <v>100</v>
      </c>
      <c r="D139" s="138">
        <f t="shared" si="141"/>
        <v>29</v>
      </c>
      <c r="E139" s="290">
        <v>100</v>
      </c>
      <c r="F139" s="138">
        <f t="shared" si="141"/>
        <v>94</v>
      </c>
      <c r="G139" s="131">
        <v>75</v>
      </c>
      <c r="H139" s="185">
        <f t="shared" si="141"/>
        <v>143</v>
      </c>
      <c r="I139" s="131">
        <v>82</v>
      </c>
      <c r="J139" s="185">
        <f t="shared" si="142"/>
        <v>144</v>
      </c>
      <c r="K139" s="351">
        <v>95</v>
      </c>
      <c r="L139" s="138">
        <f t="shared" si="142"/>
        <v>150</v>
      </c>
      <c r="M139" s="223">
        <v>100</v>
      </c>
      <c r="N139" s="138">
        <f t="shared" si="142"/>
        <v>116</v>
      </c>
      <c r="O139" s="242">
        <v>89</v>
      </c>
      <c r="P139" s="185">
        <f t="shared" si="143"/>
        <v>153</v>
      </c>
      <c r="Q139" s="131">
        <v>95</v>
      </c>
      <c r="R139" s="138">
        <f t="shared" si="143"/>
        <v>114</v>
      </c>
      <c r="S139" s="131">
        <v>91</v>
      </c>
      <c r="T139" s="185">
        <f t="shared" ref="T139:AR139" si="150">RANK(S139,S$5:S$164,0)</f>
        <v>148</v>
      </c>
      <c r="U139" s="281">
        <v>100</v>
      </c>
      <c r="V139" s="138">
        <f t="shared" si="150"/>
        <v>138</v>
      </c>
      <c r="W139" s="252">
        <v>98</v>
      </c>
      <c r="X139" s="138">
        <f t="shared" si="150"/>
        <v>92</v>
      </c>
      <c r="Y139" s="252">
        <v>83</v>
      </c>
      <c r="Z139" s="138">
        <f t="shared" si="150"/>
        <v>146</v>
      </c>
      <c r="AA139" s="252">
        <v>80</v>
      </c>
      <c r="AB139" s="185">
        <f t="shared" si="150"/>
        <v>149</v>
      </c>
      <c r="AC139" s="131">
        <v>70</v>
      </c>
      <c r="AD139" s="185">
        <f t="shared" si="150"/>
        <v>135</v>
      </c>
      <c r="AE139" s="308">
        <v>100.33</v>
      </c>
      <c r="AF139" s="185">
        <f t="shared" si="150"/>
        <v>97</v>
      </c>
      <c r="AG139" s="316">
        <v>87</v>
      </c>
      <c r="AH139" s="185">
        <f t="shared" si="150"/>
        <v>70</v>
      </c>
      <c r="AI139" s="217">
        <v>71.2</v>
      </c>
      <c r="AJ139" s="138">
        <f t="shared" si="150"/>
        <v>157</v>
      </c>
      <c r="AK139" s="549" t="s">
        <v>789</v>
      </c>
      <c r="AL139" s="138">
        <f t="shared" si="150"/>
        <v>22</v>
      </c>
      <c r="AM139" s="131"/>
      <c r="AN139" s="138"/>
      <c r="AO139" s="226">
        <v>97</v>
      </c>
      <c r="AP139" s="138">
        <f t="shared" si="150"/>
        <v>130</v>
      </c>
      <c r="AQ139" s="335">
        <v>75</v>
      </c>
      <c r="AR139" s="185">
        <f t="shared" si="150"/>
        <v>155</v>
      </c>
      <c r="AS139" s="242">
        <f t="shared" si="140"/>
        <v>88.973888888888894</v>
      </c>
      <c r="AT139" s="138">
        <f t="shared" si="145"/>
        <v>153</v>
      </c>
    </row>
    <row r="140" spans="1:46" x14ac:dyDescent="0.2">
      <c r="A140" s="64">
        <v>136</v>
      </c>
      <c r="B140" s="9" t="s">
        <v>281</v>
      </c>
      <c r="C140" s="290">
        <v>100</v>
      </c>
      <c r="D140" s="138">
        <f t="shared" si="141"/>
        <v>29</v>
      </c>
      <c r="E140" s="290">
        <v>75</v>
      </c>
      <c r="F140" s="138">
        <f t="shared" si="141"/>
        <v>157</v>
      </c>
      <c r="G140" s="131">
        <v>80</v>
      </c>
      <c r="H140" s="185">
        <f t="shared" si="141"/>
        <v>113</v>
      </c>
      <c r="I140" s="131">
        <v>70</v>
      </c>
      <c r="J140" s="185">
        <f t="shared" si="142"/>
        <v>158</v>
      </c>
      <c r="K140" s="351">
        <v>100</v>
      </c>
      <c r="L140" s="138">
        <f t="shared" si="142"/>
        <v>139</v>
      </c>
      <c r="M140" s="223">
        <v>95</v>
      </c>
      <c r="N140" s="138">
        <f t="shared" si="142"/>
        <v>142</v>
      </c>
      <c r="O140" s="242">
        <v>92</v>
      </c>
      <c r="P140" s="185">
        <f t="shared" si="143"/>
        <v>143</v>
      </c>
      <c r="Q140" s="131">
        <v>90</v>
      </c>
      <c r="R140" s="138">
        <f t="shared" si="143"/>
        <v>138</v>
      </c>
      <c r="S140" s="131">
        <v>100</v>
      </c>
      <c r="T140" s="185">
        <f t="shared" ref="T140:AR140" si="151">RANK(S140,S$5:S$164,0)</f>
        <v>120</v>
      </c>
      <c r="U140" s="281">
        <v>105</v>
      </c>
      <c r="V140" s="138">
        <f t="shared" si="151"/>
        <v>119</v>
      </c>
      <c r="W140" s="252">
        <v>102</v>
      </c>
      <c r="X140" s="138">
        <f t="shared" si="151"/>
        <v>63</v>
      </c>
      <c r="Y140" s="252">
        <v>93</v>
      </c>
      <c r="Z140" s="138">
        <f t="shared" si="151"/>
        <v>113</v>
      </c>
      <c r="AA140" s="252">
        <v>95</v>
      </c>
      <c r="AB140" s="185">
        <f t="shared" si="151"/>
        <v>84</v>
      </c>
      <c r="AC140" s="131">
        <v>70</v>
      </c>
      <c r="AD140" s="185">
        <f t="shared" si="151"/>
        <v>135</v>
      </c>
      <c r="AE140" s="309">
        <v>96.33</v>
      </c>
      <c r="AF140" s="185">
        <f t="shared" si="151"/>
        <v>125</v>
      </c>
      <c r="AG140" s="316"/>
      <c r="AH140" s="185"/>
      <c r="AI140" s="217">
        <v>73.400000000000006</v>
      </c>
      <c r="AJ140" s="138">
        <f t="shared" si="151"/>
        <v>156</v>
      </c>
      <c r="AK140" s="549" t="s">
        <v>794</v>
      </c>
      <c r="AL140" s="138">
        <f t="shared" si="151"/>
        <v>18</v>
      </c>
      <c r="AM140" s="131"/>
      <c r="AN140" s="138"/>
      <c r="AO140" s="226">
        <v>90</v>
      </c>
      <c r="AP140" s="138">
        <f t="shared" si="151"/>
        <v>153</v>
      </c>
      <c r="AQ140" s="335">
        <v>95</v>
      </c>
      <c r="AR140" s="185">
        <f t="shared" si="151"/>
        <v>64</v>
      </c>
      <c r="AS140" s="242">
        <f t="shared" si="140"/>
        <v>90.096111111111114</v>
      </c>
      <c r="AT140" s="138">
        <f t="shared" si="145"/>
        <v>151</v>
      </c>
    </row>
    <row r="141" spans="1:46" x14ac:dyDescent="0.2">
      <c r="A141" s="64">
        <v>137</v>
      </c>
      <c r="B141" s="9" t="s">
        <v>284</v>
      </c>
      <c r="C141" s="290">
        <v>100</v>
      </c>
      <c r="D141" s="138">
        <f t="shared" si="141"/>
        <v>29</v>
      </c>
      <c r="E141" s="290">
        <v>98</v>
      </c>
      <c r="F141" s="138">
        <f t="shared" si="141"/>
        <v>123</v>
      </c>
      <c r="G141" s="131">
        <v>75</v>
      </c>
      <c r="H141" s="185">
        <f t="shared" si="141"/>
        <v>143</v>
      </c>
      <c r="I141" s="131">
        <v>80</v>
      </c>
      <c r="J141" s="185">
        <f t="shared" si="142"/>
        <v>148</v>
      </c>
      <c r="K141" s="351">
        <v>95</v>
      </c>
      <c r="L141" s="138">
        <f t="shared" si="142"/>
        <v>150</v>
      </c>
      <c r="M141" s="223">
        <v>90</v>
      </c>
      <c r="N141" s="138">
        <f t="shared" si="142"/>
        <v>155</v>
      </c>
      <c r="O141" s="242">
        <v>87</v>
      </c>
      <c r="P141" s="185">
        <f t="shared" si="143"/>
        <v>154</v>
      </c>
      <c r="Q141" s="131">
        <v>83</v>
      </c>
      <c r="R141" s="138">
        <f t="shared" si="143"/>
        <v>154</v>
      </c>
      <c r="S141" s="131">
        <v>100</v>
      </c>
      <c r="T141" s="185">
        <f t="shared" ref="T141:AR141" si="152">RANK(S141,S$5:S$164,0)</f>
        <v>120</v>
      </c>
      <c r="U141" s="281">
        <v>95</v>
      </c>
      <c r="V141" s="138">
        <f t="shared" si="152"/>
        <v>153</v>
      </c>
      <c r="W141" s="252">
        <v>95</v>
      </c>
      <c r="X141" s="138">
        <f t="shared" si="152"/>
        <v>114</v>
      </c>
      <c r="Y141" s="252">
        <v>88</v>
      </c>
      <c r="Z141" s="138">
        <f t="shared" si="152"/>
        <v>133</v>
      </c>
      <c r="AA141" s="252">
        <v>83</v>
      </c>
      <c r="AB141" s="185">
        <f t="shared" si="152"/>
        <v>145</v>
      </c>
      <c r="AC141" s="131">
        <v>70</v>
      </c>
      <c r="AD141" s="185">
        <f t="shared" si="152"/>
        <v>135</v>
      </c>
      <c r="AE141" s="308">
        <v>92.33</v>
      </c>
      <c r="AF141" s="185">
        <f t="shared" si="152"/>
        <v>141</v>
      </c>
      <c r="AG141" s="316"/>
      <c r="AH141" s="185"/>
      <c r="AI141" s="217">
        <v>75.2</v>
      </c>
      <c r="AJ141" s="138">
        <f t="shared" si="152"/>
        <v>152</v>
      </c>
      <c r="AK141" s="549">
        <v>87</v>
      </c>
      <c r="AL141" s="138">
        <f t="shared" si="152"/>
        <v>23</v>
      </c>
      <c r="AM141" s="131"/>
      <c r="AN141" s="138"/>
      <c r="AO141" s="226">
        <v>93</v>
      </c>
      <c r="AP141" s="138">
        <f t="shared" si="152"/>
        <v>147</v>
      </c>
      <c r="AQ141" s="335">
        <v>80</v>
      </c>
      <c r="AR141" s="185">
        <f t="shared" si="152"/>
        <v>148</v>
      </c>
      <c r="AS141" s="242">
        <f t="shared" si="140"/>
        <v>87.712105263157895</v>
      </c>
      <c r="AT141" s="138">
        <f t="shared" si="145"/>
        <v>156</v>
      </c>
    </row>
    <row r="142" spans="1:46" x14ac:dyDescent="0.2">
      <c r="A142" s="64">
        <v>138</v>
      </c>
      <c r="B142" s="9" t="s">
        <v>287</v>
      </c>
      <c r="C142" s="290">
        <v>95</v>
      </c>
      <c r="D142" s="138">
        <f t="shared" si="141"/>
        <v>81</v>
      </c>
      <c r="E142" s="290">
        <v>97</v>
      </c>
      <c r="F142" s="138">
        <f t="shared" si="141"/>
        <v>134</v>
      </c>
      <c r="G142" s="131">
        <v>75</v>
      </c>
      <c r="H142" s="185">
        <f t="shared" si="141"/>
        <v>143</v>
      </c>
      <c r="I142" s="131">
        <v>75</v>
      </c>
      <c r="J142" s="185">
        <f t="shared" si="142"/>
        <v>153</v>
      </c>
      <c r="K142" s="351">
        <v>100</v>
      </c>
      <c r="L142" s="138">
        <f t="shared" si="142"/>
        <v>139</v>
      </c>
      <c r="M142" s="223">
        <v>95</v>
      </c>
      <c r="N142" s="138">
        <f t="shared" si="142"/>
        <v>142</v>
      </c>
      <c r="O142" s="242">
        <v>92.5</v>
      </c>
      <c r="P142" s="185">
        <f t="shared" si="143"/>
        <v>140</v>
      </c>
      <c r="Q142" s="131">
        <v>87</v>
      </c>
      <c r="R142" s="138">
        <f t="shared" si="143"/>
        <v>147</v>
      </c>
      <c r="S142" s="131">
        <v>95</v>
      </c>
      <c r="T142" s="185">
        <f t="shared" ref="T142:AR142" si="153">RANK(S142,S$5:S$164,0)</f>
        <v>140</v>
      </c>
      <c r="U142" s="281">
        <v>100</v>
      </c>
      <c r="V142" s="138">
        <f t="shared" si="153"/>
        <v>138</v>
      </c>
      <c r="W142" s="252">
        <v>100</v>
      </c>
      <c r="X142" s="138">
        <f t="shared" si="153"/>
        <v>76</v>
      </c>
      <c r="Y142" s="252">
        <v>92</v>
      </c>
      <c r="Z142" s="138">
        <f t="shared" si="153"/>
        <v>123</v>
      </c>
      <c r="AA142" s="252">
        <v>90</v>
      </c>
      <c r="AB142" s="185">
        <f t="shared" si="153"/>
        <v>119</v>
      </c>
      <c r="AC142" s="131">
        <v>80</v>
      </c>
      <c r="AD142" s="185">
        <f t="shared" si="153"/>
        <v>109</v>
      </c>
      <c r="AE142" s="308">
        <v>95</v>
      </c>
      <c r="AF142" s="185">
        <f t="shared" si="153"/>
        <v>132</v>
      </c>
      <c r="AG142" s="316"/>
      <c r="AH142" s="185"/>
      <c r="AI142" s="217">
        <v>81.400000000000006</v>
      </c>
      <c r="AJ142" s="138">
        <f t="shared" si="153"/>
        <v>139</v>
      </c>
      <c r="AK142" s="549" t="s">
        <v>789</v>
      </c>
      <c r="AL142" s="138">
        <f t="shared" si="153"/>
        <v>22</v>
      </c>
      <c r="AM142" s="131"/>
      <c r="AN142" s="138"/>
      <c r="AO142" s="226">
        <v>94</v>
      </c>
      <c r="AP142" s="138">
        <f t="shared" si="153"/>
        <v>142</v>
      </c>
      <c r="AQ142" s="336">
        <v>95</v>
      </c>
      <c r="AR142" s="185">
        <f t="shared" si="153"/>
        <v>64</v>
      </c>
      <c r="AS142" s="242">
        <f t="shared" si="140"/>
        <v>91.050000000000011</v>
      </c>
      <c r="AT142" s="138">
        <f t="shared" si="145"/>
        <v>150</v>
      </c>
    </row>
    <row r="143" spans="1:46" x14ac:dyDescent="0.2">
      <c r="A143" s="64">
        <v>139</v>
      </c>
      <c r="B143" s="9" t="s">
        <v>290</v>
      </c>
      <c r="C143" s="290">
        <v>85</v>
      </c>
      <c r="D143" s="138">
        <f t="shared" si="141"/>
        <v>132</v>
      </c>
      <c r="E143" s="290">
        <v>100</v>
      </c>
      <c r="F143" s="138">
        <f t="shared" si="141"/>
        <v>94</v>
      </c>
      <c r="G143" s="131">
        <v>75</v>
      </c>
      <c r="H143" s="185">
        <f t="shared" si="141"/>
        <v>143</v>
      </c>
      <c r="I143" s="131">
        <v>107</v>
      </c>
      <c r="J143" s="185">
        <f t="shared" si="142"/>
        <v>12</v>
      </c>
      <c r="K143" s="351">
        <v>100</v>
      </c>
      <c r="L143" s="138">
        <f t="shared" si="142"/>
        <v>139</v>
      </c>
      <c r="M143" s="223">
        <v>100</v>
      </c>
      <c r="N143" s="138">
        <f t="shared" si="142"/>
        <v>116</v>
      </c>
      <c r="O143" s="242">
        <v>96</v>
      </c>
      <c r="P143" s="185">
        <f t="shared" si="143"/>
        <v>129</v>
      </c>
      <c r="Q143" s="131">
        <v>108</v>
      </c>
      <c r="R143" s="138">
        <f t="shared" si="143"/>
        <v>30</v>
      </c>
      <c r="S143" s="131">
        <v>97</v>
      </c>
      <c r="T143" s="185">
        <f t="shared" ref="T143:AR143" si="154">RANK(S143,S$5:S$164,0)</f>
        <v>136</v>
      </c>
      <c r="U143" s="281">
        <v>107</v>
      </c>
      <c r="V143" s="138">
        <f t="shared" si="154"/>
        <v>117</v>
      </c>
      <c r="W143" s="252">
        <v>93</v>
      </c>
      <c r="X143" s="138">
        <f t="shared" si="154"/>
        <v>127</v>
      </c>
      <c r="Y143" s="252">
        <v>88</v>
      </c>
      <c r="Z143" s="138">
        <f t="shared" si="154"/>
        <v>133</v>
      </c>
      <c r="AA143" s="252">
        <v>90</v>
      </c>
      <c r="AB143" s="185">
        <f t="shared" si="154"/>
        <v>119</v>
      </c>
      <c r="AC143" s="131">
        <v>80</v>
      </c>
      <c r="AD143" s="185">
        <f t="shared" si="154"/>
        <v>109</v>
      </c>
      <c r="AE143" s="308">
        <v>98</v>
      </c>
      <c r="AF143" s="185">
        <f t="shared" si="154"/>
        <v>111</v>
      </c>
      <c r="AG143" s="316"/>
      <c r="AH143" s="185"/>
      <c r="AI143" s="217">
        <v>81.400000000000006</v>
      </c>
      <c r="AJ143" s="138">
        <f t="shared" si="154"/>
        <v>139</v>
      </c>
      <c r="AK143" s="549" t="s">
        <v>788</v>
      </c>
      <c r="AL143" s="138">
        <f t="shared" si="154"/>
        <v>19</v>
      </c>
      <c r="AM143" s="131"/>
      <c r="AN143" s="138"/>
      <c r="AO143" s="226">
        <v>93</v>
      </c>
      <c r="AP143" s="138">
        <f t="shared" si="154"/>
        <v>147</v>
      </c>
      <c r="AQ143" s="336">
        <v>80</v>
      </c>
      <c r="AR143" s="185">
        <f t="shared" si="154"/>
        <v>148</v>
      </c>
      <c r="AS143" s="242">
        <f t="shared" si="140"/>
        <v>93.244444444444454</v>
      </c>
      <c r="AT143" s="138">
        <f t="shared" si="145"/>
        <v>139</v>
      </c>
    </row>
    <row r="144" spans="1:46" x14ac:dyDescent="0.2">
      <c r="A144" s="65">
        <v>140</v>
      </c>
      <c r="B144" s="90" t="s">
        <v>15</v>
      </c>
      <c r="C144" s="463">
        <v>100</v>
      </c>
      <c r="D144" s="139">
        <f t="shared" si="141"/>
        <v>29</v>
      </c>
      <c r="E144" s="463">
        <v>98</v>
      </c>
      <c r="F144" s="139">
        <f t="shared" si="141"/>
        <v>123</v>
      </c>
      <c r="G144" s="132">
        <v>100</v>
      </c>
      <c r="H144" s="186">
        <f t="shared" si="141"/>
        <v>7</v>
      </c>
      <c r="I144" s="132">
        <v>110</v>
      </c>
      <c r="J144" s="186">
        <f t="shared" si="142"/>
        <v>8</v>
      </c>
      <c r="K144" s="352">
        <v>110</v>
      </c>
      <c r="L144" s="139">
        <f t="shared" si="142"/>
        <v>93</v>
      </c>
      <c r="M144" s="224">
        <v>120</v>
      </c>
      <c r="N144" s="139">
        <f t="shared" si="142"/>
        <v>19</v>
      </c>
      <c r="O144" s="243">
        <v>114</v>
      </c>
      <c r="P144" s="186">
        <f t="shared" si="143"/>
        <v>23</v>
      </c>
      <c r="Q144" s="132">
        <v>110</v>
      </c>
      <c r="R144" s="139">
        <f t="shared" si="143"/>
        <v>18</v>
      </c>
      <c r="S144" s="132">
        <v>103</v>
      </c>
      <c r="T144" s="186">
        <f t="shared" ref="T144:AR144" si="155">RANK(S144,S$5:S$164,0)</f>
        <v>105</v>
      </c>
      <c r="U144" s="282">
        <v>113</v>
      </c>
      <c r="V144" s="139">
        <f t="shared" si="155"/>
        <v>77</v>
      </c>
      <c r="W144" s="253">
        <v>108</v>
      </c>
      <c r="X144" s="139">
        <f t="shared" si="155"/>
        <v>27</v>
      </c>
      <c r="Y144" s="253">
        <v>108</v>
      </c>
      <c r="Z144" s="139">
        <f t="shared" si="155"/>
        <v>18</v>
      </c>
      <c r="AA144" s="253">
        <v>95</v>
      </c>
      <c r="AB144" s="186">
        <f t="shared" si="155"/>
        <v>84</v>
      </c>
      <c r="AC144" s="132">
        <v>105</v>
      </c>
      <c r="AD144" s="186">
        <f t="shared" si="155"/>
        <v>3</v>
      </c>
      <c r="AE144" s="310">
        <v>100.67</v>
      </c>
      <c r="AF144" s="186">
        <f t="shared" si="155"/>
        <v>94</v>
      </c>
      <c r="AG144" s="317">
        <v>100</v>
      </c>
      <c r="AH144" s="186">
        <f t="shared" si="155"/>
        <v>24</v>
      </c>
      <c r="AI144" s="218">
        <v>78</v>
      </c>
      <c r="AJ144" s="139">
        <f t="shared" si="155"/>
        <v>150</v>
      </c>
      <c r="AK144" s="550" t="s">
        <v>787</v>
      </c>
      <c r="AL144" s="139">
        <f t="shared" si="155"/>
        <v>14</v>
      </c>
      <c r="AM144" s="132"/>
      <c r="AN144" s="139"/>
      <c r="AO144" s="227">
        <v>111</v>
      </c>
      <c r="AP144" s="139">
        <f t="shared" si="155"/>
        <v>44</v>
      </c>
      <c r="AQ144" s="435">
        <v>95</v>
      </c>
      <c r="AR144" s="186">
        <f t="shared" si="155"/>
        <v>64</v>
      </c>
      <c r="AS144" s="243">
        <f t="shared" si="140"/>
        <v>104.37055555555555</v>
      </c>
      <c r="AT144" s="139">
        <f t="shared" si="145"/>
        <v>34</v>
      </c>
    </row>
    <row r="145" spans="1:46" x14ac:dyDescent="0.2">
      <c r="A145" s="64">
        <v>141</v>
      </c>
      <c r="B145" s="9" t="s">
        <v>293</v>
      </c>
      <c r="C145" s="290">
        <v>100</v>
      </c>
      <c r="D145" s="137">
        <f t="shared" si="141"/>
        <v>29</v>
      </c>
      <c r="E145" s="290">
        <v>85</v>
      </c>
      <c r="F145" s="137">
        <f t="shared" si="141"/>
        <v>154</v>
      </c>
      <c r="G145" s="130">
        <v>95</v>
      </c>
      <c r="H145" s="184">
        <f t="shared" si="141"/>
        <v>30</v>
      </c>
      <c r="I145" s="130">
        <v>90</v>
      </c>
      <c r="J145" s="184">
        <f t="shared" si="142"/>
        <v>100</v>
      </c>
      <c r="K145" s="350">
        <v>115</v>
      </c>
      <c r="L145" s="137">
        <f t="shared" si="142"/>
        <v>69</v>
      </c>
      <c r="M145" s="222">
        <v>100</v>
      </c>
      <c r="N145" s="137">
        <f t="shared" si="142"/>
        <v>116</v>
      </c>
      <c r="O145" s="241">
        <v>114</v>
      </c>
      <c r="P145" s="184">
        <f t="shared" si="143"/>
        <v>23</v>
      </c>
      <c r="Q145" s="130">
        <v>100</v>
      </c>
      <c r="R145" s="137">
        <f t="shared" si="143"/>
        <v>80</v>
      </c>
      <c r="S145" s="130">
        <v>115</v>
      </c>
      <c r="T145" s="184">
        <f t="shared" ref="T145:AR145" si="156">RANK(S145,S$5:S$164,0)</f>
        <v>18</v>
      </c>
      <c r="U145" s="280">
        <v>115</v>
      </c>
      <c r="V145" s="137">
        <f t="shared" si="156"/>
        <v>52</v>
      </c>
      <c r="W145" s="258">
        <v>97</v>
      </c>
      <c r="X145" s="137">
        <f t="shared" si="156"/>
        <v>99</v>
      </c>
      <c r="Y145" s="251">
        <v>111</v>
      </c>
      <c r="Z145" s="137">
        <f t="shared" si="156"/>
        <v>10</v>
      </c>
      <c r="AA145" s="251">
        <v>104</v>
      </c>
      <c r="AB145" s="184">
        <f t="shared" si="156"/>
        <v>31</v>
      </c>
      <c r="AC145" s="130">
        <v>90</v>
      </c>
      <c r="AD145" s="184">
        <f t="shared" si="156"/>
        <v>45</v>
      </c>
      <c r="AE145" s="307">
        <v>103</v>
      </c>
      <c r="AF145" s="184">
        <f t="shared" si="156"/>
        <v>78</v>
      </c>
      <c r="AG145" s="315"/>
      <c r="AH145" s="184"/>
      <c r="AI145" s="216">
        <v>78</v>
      </c>
      <c r="AJ145" s="137">
        <f t="shared" si="156"/>
        <v>150</v>
      </c>
      <c r="AK145" s="548" t="s">
        <v>787</v>
      </c>
      <c r="AL145" s="137">
        <f t="shared" si="156"/>
        <v>14</v>
      </c>
      <c r="AM145" s="130"/>
      <c r="AN145" s="137"/>
      <c r="AO145" s="225">
        <v>106</v>
      </c>
      <c r="AP145" s="137">
        <f t="shared" si="156"/>
        <v>72</v>
      </c>
      <c r="AQ145" s="331">
        <v>110</v>
      </c>
      <c r="AR145" s="184">
        <f t="shared" si="156"/>
        <v>3</v>
      </c>
      <c r="AS145" s="241">
        <f t="shared" si="140"/>
        <v>101.55555555555556</v>
      </c>
      <c r="AT145" s="137">
        <f t="shared" si="145"/>
        <v>64</v>
      </c>
    </row>
    <row r="146" spans="1:46" x14ac:dyDescent="0.2">
      <c r="A146" s="64">
        <v>142</v>
      </c>
      <c r="B146" s="9" t="s">
        <v>296</v>
      </c>
      <c r="C146" s="290">
        <v>100</v>
      </c>
      <c r="D146" s="138">
        <f t="shared" si="141"/>
        <v>29</v>
      </c>
      <c r="E146" s="290">
        <v>115</v>
      </c>
      <c r="F146" s="138">
        <f t="shared" si="141"/>
        <v>24</v>
      </c>
      <c r="G146" s="131">
        <v>95</v>
      </c>
      <c r="H146" s="185">
        <f t="shared" si="141"/>
        <v>30</v>
      </c>
      <c r="I146" s="131">
        <v>85</v>
      </c>
      <c r="J146" s="185">
        <f t="shared" si="142"/>
        <v>130</v>
      </c>
      <c r="K146" s="351">
        <v>110</v>
      </c>
      <c r="L146" s="138">
        <f t="shared" si="142"/>
        <v>93</v>
      </c>
      <c r="M146" s="223">
        <v>100</v>
      </c>
      <c r="N146" s="138">
        <f t="shared" si="142"/>
        <v>116</v>
      </c>
      <c r="O146" s="242">
        <v>103.5</v>
      </c>
      <c r="P146" s="185">
        <f t="shared" si="143"/>
        <v>81</v>
      </c>
      <c r="Q146" s="131">
        <v>97</v>
      </c>
      <c r="R146" s="138">
        <f t="shared" si="143"/>
        <v>101</v>
      </c>
      <c r="S146" s="131">
        <v>105</v>
      </c>
      <c r="T146" s="185">
        <f t="shared" ref="T146:AR146" si="157">RANK(S146,S$5:S$164,0)</f>
        <v>83</v>
      </c>
      <c r="U146" s="281">
        <v>110</v>
      </c>
      <c r="V146" s="138">
        <f t="shared" si="157"/>
        <v>94</v>
      </c>
      <c r="W146" s="252">
        <v>97</v>
      </c>
      <c r="X146" s="138">
        <f t="shared" si="157"/>
        <v>99</v>
      </c>
      <c r="Y146" s="252">
        <v>93</v>
      </c>
      <c r="Z146" s="138">
        <f t="shared" si="157"/>
        <v>113</v>
      </c>
      <c r="AA146" s="252">
        <v>100</v>
      </c>
      <c r="AB146" s="185">
        <f t="shared" si="157"/>
        <v>45</v>
      </c>
      <c r="AC146" s="131">
        <v>85</v>
      </c>
      <c r="AD146" s="185">
        <f t="shared" si="157"/>
        <v>86</v>
      </c>
      <c r="AE146" s="308">
        <v>110.67</v>
      </c>
      <c r="AF146" s="185">
        <f t="shared" si="157"/>
        <v>45</v>
      </c>
      <c r="AG146" s="316"/>
      <c r="AH146" s="185"/>
      <c r="AI146" s="217">
        <v>96.4</v>
      </c>
      <c r="AJ146" s="138">
        <f t="shared" si="157"/>
        <v>25</v>
      </c>
      <c r="AK146" s="549" t="s">
        <v>783</v>
      </c>
      <c r="AL146" s="138">
        <f t="shared" si="157"/>
        <v>16</v>
      </c>
      <c r="AM146" s="131"/>
      <c r="AN146" s="138"/>
      <c r="AO146" s="226">
        <v>95</v>
      </c>
      <c r="AP146" s="138">
        <f t="shared" si="157"/>
        <v>138</v>
      </c>
      <c r="AQ146" s="333">
        <v>90</v>
      </c>
      <c r="AR146" s="185">
        <f t="shared" si="157"/>
        <v>100</v>
      </c>
      <c r="AS146" s="242">
        <f t="shared" si="140"/>
        <v>99.309444444444452</v>
      </c>
      <c r="AT146" s="138">
        <f t="shared" si="145"/>
        <v>88</v>
      </c>
    </row>
    <row r="147" spans="1:46" x14ac:dyDescent="0.2">
      <c r="A147" s="64">
        <v>143</v>
      </c>
      <c r="B147" s="9" t="s">
        <v>299</v>
      </c>
      <c r="C147" s="290">
        <v>90</v>
      </c>
      <c r="D147" s="138">
        <f t="shared" si="141"/>
        <v>111</v>
      </c>
      <c r="E147" s="290">
        <v>120</v>
      </c>
      <c r="F147" s="138">
        <f t="shared" si="141"/>
        <v>15</v>
      </c>
      <c r="G147" s="131">
        <v>85</v>
      </c>
      <c r="H147" s="185">
        <f t="shared" si="141"/>
        <v>91</v>
      </c>
      <c r="I147" s="131">
        <v>90</v>
      </c>
      <c r="J147" s="185">
        <f t="shared" si="142"/>
        <v>100</v>
      </c>
      <c r="K147" s="351">
        <v>100</v>
      </c>
      <c r="L147" s="138">
        <f t="shared" si="142"/>
        <v>139</v>
      </c>
      <c r="M147" s="223">
        <v>90</v>
      </c>
      <c r="N147" s="138">
        <f t="shared" si="142"/>
        <v>155</v>
      </c>
      <c r="O147" s="242">
        <v>94.5</v>
      </c>
      <c r="P147" s="185">
        <f t="shared" si="143"/>
        <v>134</v>
      </c>
      <c r="Q147" s="131">
        <v>88</v>
      </c>
      <c r="R147" s="138">
        <f t="shared" si="143"/>
        <v>146</v>
      </c>
      <c r="S147" s="131">
        <v>101</v>
      </c>
      <c r="T147" s="185">
        <f t="shared" ref="T147:AR147" si="158">RANK(S147,S$5:S$164,0)</f>
        <v>115</v>
      </c>
      <c r="U147" s="281">
        <v>105</v>
      </c>
      <c r="V147" s="138">
        <f t="shared" si="158"/>
        <v>119</v>
      </c>
      <c r="W147" s="252">
        <v>102</v>
      </c>
      <c r="X147" s="138">
        <f t="shared" si="158"/>
        <v>63</v>
      </c>
      <c r="Y147" s="252">
        <v>94</v>
      </c>
      <c r="Z147" s="138">
        <f t="shared" si="158"/>
        <v>106</v>
      </c>
      <c r="AA147" s="252">
        <v>90</v>
      </c>
      <c r="AB147" s="185">
        <f t="shared" si="158"/>
        <v>119</v>
      </c>
      <c r="AC147" s="131">
        <v>80</v>
      </c>
      <c r="AD147" s="185">
        <f t="shared" si="158"/>
        <v>109</v>
      </c>
      <c r="AE147" s="308">
        <v>98</v>
      </c>
      <c r="AF147" s="185">
        <f t="shared" si="158"/>
        <v>111</v>
      </c>
      <c r="AG147" s="316"/>
      <c r="AH147" s="185"/>
      <c r="AI147" s="217">
        <v>84.4</v>
      </c>
      <c r="AJ147" s="138">
        <f t="shared" si="158"/>
        <v>117</v>
      </c>
      <c r="AK147" s="549" t="s">
        <v>788</v>
      </c>
      <c r="AL147" s="138">
        <f t="shared" si="158"/>
        <v>19</v>
      </c>
      <c r="AM147" s="131"/>
      <c r="AN147" s="138"/>
      <c r="AO147" s="226">
        <v>103</v>
      </c>
      <c r="AP147" s="138">
        <f t="shared" si="158"/>
        <v>92</v>
      </c>
      <c r="AQ147" s="335">
        <v>80</v>
      </c>
      <c r="AR147" s="185">
        <f t="shared" si="158"/>
        <v>148</v>
      </c>
      <c r="AS147" s="242">
        <f t="shared" si="140"/>
        <v>94.161111111111111</v>
      </c>
      <c r="AT147" s="138">
        <f t="shared" si="145"/>
        <v>131</v>
      </c>
    </row>
    <row r="148" spans="1:46" x14ac:dyDescent="0.2">
      <c r="A148" s="64">
        <v>144</v>
      </c>
      <c r="B148" s="9" t="s">
        <v>302</v>
      </c>
      <c r="C148" s="290">
        <v>90</v>
      </c>
      <c r="D148" s="138">
        <f t="shared" si="141"/>
        <v>111</v>
      </c>
      <c r="E148" s="290">
        <v>108</v>
      </c>
      <c r="F148" s="138">
        <f t="shared" si="141"/>
        <v>44</v>
      </c>
      <c r="G148" s="131">
        <v>80</v>
      </c>
      <c r="H148" s="185">
        <f t="shared" si="141"/>
        <v>113</v>
      </c>
      <c r="I148" s="131">
        <v>95</v>
      </c>
      <c r="J148" s="185">
        <f t="shared" si="142"/>
        <v>67</v>
      </c>
      <c r="K148" s="351">
        <v>110</v>
      </c>
      <c r="L148" s="138">
        <f t="shared" si="142"/>
        <v>93</v>
      </c>
      <c r="M148" s="223">
        <v>105</v>
      </c>
      <c r="N148" s="138">
        <f t="shared" si="142"/>
        <v>90</v>
      </c>
      <c r="O148" s="242">
        <v>101</v>
      </c>
      <c r="P148" s="185">
        <f t="shared" si="143"/>
        <v>95</v>
      </c>
      <c r="Q148" s="131">
        <v>98</v>
      </c>
      <c r="R148" s="138">
        <f t="shared" si="143"/>
        <v>90</v>
      </c>
      <c r="S148" s="131">
        <v>110</v>
      </c>
      <c r="T148" s="185">
        <f t="shared" ref="T148:AR148" si="159">RANK(S148,S$5:S$164,0)</f>
        <v>44</v>
      </c>
      <c r="U148" s="281">
        <v>107</v>
      </c>
      <c r="V148" s="138">
        <f t="shared" si="159"/>
        <v>117</v>
      </c>
      <c r="W148" s="252">
        <v>95</v>
      </c>
      <c r="X148" s="138">
        <f t="shared" si="159"/>
        <v>114</v>
      </c>
      <c r="Y148" s="252">
        <v>101</v>
      </c>
      <c r="Z148" s="138">
        <f t="shared" si="159"/>
        <v>58</v>
      </c>
      <c r="AA148" s="252">
        <v>95</v>
      </c>
      <c r="AB148" s="185">
        <f t="shared" si="159"/>
        <v>84</v>
      </c>
      <c r="AC148" s="131">
        <v>90</v>
      </c>
      <c r="AD148" s="185">
        <f t="shared" si="159"/>
        <v>45</v>
      </c>
      <c r="AE148" s="308">
        <v>103</v>
      </c>
      <c r="AF148" s="185">
        <f t="shared" si="159"/>
        <v>78</v>
      </c>
      <c r="AG148" s="316"/>
      <c r="AH148" s="185"/>
      <c r="AI148" s="217">
        <v>86.4</v>
      </c>
      <c r="AJ148" s="138">
        <f t="shared" si="159"/>
        <v>108</v>
      </c>
      <c r="AK148" s="549" t="s">
        <v>788</v>
      </c>
      <c r="AL148" s="138">
        <f t="shared" si="159"/>
        <v>19</v>
      </c>
      <c r="AM148" s="131"/>
      <c r="AN148" s="138"/>
      <c r="AO148" s="226">
        <v>100</v>
      </c>
      <c r="AP148" s="138">
        <f t="shared" si="159"/>
        <v>108</v>
      </c>
      <c r="AQ148" s="335">
        <v>95</v>
      </c>
      <c r="AR148" s="185">
        <f t="shared" si="159"/>
        <v>64</v>
      </c>
      <c r="AS148" s="242">
        <f t="shared" si="140"/>
        <v>98.300000000000011</v>
      </c>
      <c r="AT148" s="138">
        <f t="shared" si="145"/>
        <v>98</v>
      </c>
    </row>
    <row r="149" spans="1:46" x14ac:dyDescent="0.2">
      <c r="A149" s="64">
        <v>145</v>
      </c>
      <c r="B149" s="9" t="s">
        <v>302</v>
      </c>
      <c r="C149" s="290">
        <v>100</v>
      </c>
      <c r="D149" s="138">
        <f t="shared" si="141"/>
        <v>29</v>
      </c>
      <c r="E149" s="290">
        <v>94</v>
      </c>
      <c r="F149" s="138">
        <f t="shared" si="141"/>
        <v>147</v>
      </c>
      <c r="G149" s="131">
        <v>85</v>
      </c>
      <c r="H149" s="185">
        <f t="shared" si="141"/>
        <v>91</v>
      </c>
      <c r="I149" s="131">
        <v>96</v>
      </c>
      <c r="J149" s="185">
        <f t="shared" si="142"/>
        <v>63</v>
      </c>
      <c r="K149" s="351">
        <v>110</v>
      </c>
      <c r="L149" s="138">
        <f t="shared" si="142"/>
        <v>93</v>
      </c>
      <c r="M149" s="223">
        <v>100</v>
      </c>
      <c r="N149" s="138">
        <f t="shared" si="142"/>
        <v>116</v>
      </c>
      <c r="O149" s="242">
        <v>100</v>
      </c>
      <c r="P149" s="185">
        <f t="shared" si="143"/>
        <v>102</v>
      </c>
      <c r="Q149" s="131">
        <v>87</v>
      </c>
      <c r="R149" s="138">
        <f t="shared" si="143"/>
        <v>147</v>
      </c>
      <c r="S149" s="131">
        <v>95</v>
      </c>
      <c r="T149" s="185">
        <f t="shared" ref="T149:AR149" si="160">RANK(S149,S$5:S$164,0)</f>
        <v>140</v>
      </c>
      <c r="U149" s="281">
        <v>105</v>
      </c>
      <c r="V149" s="138">
        <f t="shared" si="160"/>
        <v>119</v>
      </c>
      <c r="W149" s="252">
        <v>97</v>
      </c>
      <c r="X149" s="138">
        <f t="shared" si="160"/>
        <v>99</v>
      </c>
      <c r="Y149" s="252">
        <v>99</v>
      </c>
      <c r="Z149" s="138">
        <f t="shared" si="160"/>
        <v>78</v>
      </c>
      <c r="AA149" s="252">
        <v>92</v>
      </c>
      <c r="AB149" s="185">
        <f t="shared" si="160"/>
        <v>116</v>
      </c>
      <c r="AC149" s="131">
        <v>95</v>
      </c>
      <c r="AD149" s="185">
        <f t="shared" si="160"/>
        <v>21</v>
      </c>
      <c r="AE149" s="308">
        <v>104</v>
      </c>
      <c r="AF149" s="185">
        <f t="shared" si="160"/>
        <v>75</v>
      </c>
      <c r="AG149" s="316"/>
      <c r="AH149" s="185"/>
      <c r="AI149" s="217">
        <v>84</v>
      </c>
      <c r="AJ149" s="138">
        <f t="shared" si="160"/>
        <v>120</v>
      </c>
      <c r="AK149" s="549" t="s">
        <v>788</v>
      </c>
      <c r="AL149" s="138">
        <f t="shared" si="160"/>
        <v>19</v>
      </c>
      <c r="AM149" s="131"/>
      <c r="AN149" s="138"/>
      <c r="AO149" s="226">
        <v>98</v>
      </c>
      <c r="AP149" s="138">
        <f t="shared" si="160"/>
        <v>124</v>
      </c>
      <c r="AQ149" s="335">
        <v>90</v>
      </c>
      <c r="AR149" s="185">
        <f t="shared" si="160"/>
        <v>100</v>
      </c>
      <c r="AS149" s="242">
        <f t="shared" si="140"/>
        <v>96.166666666666671</v>
      </c>
      <c r="AT149" s="138">
        <f t="shared" si="145"/>
        <v>118</v>
      </c>
    </row>
    <row r="150" spans="1:46" x14ac:dyDescent="0.2">
      <c r="A150" s="64">
        <v>146</v>
      </c>
      <c r="B150" s="9" t="s">
        <v>306</v>
      </c>
      <c r="C150" s="290">
        <v>90</v>
      </c>
      <c r="D150" s="138">
        <f t="shared" si="141"/>
        <v>111</v>
      </c>
      <c r="E150" s="290">
        <v>100</v>
      </c>
      <c r="F150" s="138">
        <f t="shared" si="141"/>
        <v>94</v>
      </c>
      <c r="G150" s="131">
        <v>95</v>
      </c>
      <c r="H150" s="185">
        <f t="shared" si="141"/>
        <v>30</v>
      </c>
      <c r="I150" s="131">
        <v>95</v>
      </c>
      <c r="J150" s="185">
        <f t="shared" si="142"/>
        <v>67</v>
      </c>
      <c r="K150" s="351">
        <v>110</v>
      </c>
      <c r="L150" s="138">
        <f t="shared" si="142"/>
        <v>93</v>
      </c>
      <c r="M150" s="223">
        <v>100</v>
      </c>
      <c r="N150" s="138">
        <f t="shared" si="142"/>
        <v>116</v>
      </c>
      <c r="O150" s="242">
        <v>110</v>
      </c>
      <c r="P150" s="185">
        <f t="shared" si="143"/>
        <v>45</v>
      </c>
      <c r="Q150" s="131">
        <v>85</v>
      </c>
      <c r="R150" s="138">
        <f t="shared" si="143"/>
        <v>151</v>
      </c>
      <c r="S150" s="131">
        <v>105</v>
      </c>
      <c r="T150" s="185">
        <f t="shared" ref="T150:AR150" si="161">RANK(S150,S$5:S$164,0)</f>
        <v>83</v>
      </c>
      <c r="U150" s="281">
        <v>113</v>
      </c>
      <c r="V150" s="138">
        <f t="shared" si="161"/>
        <v>77</v>
      </c>
      <c r="W150" s="252">
        <v>98</v>
      </c>
      <c r="X150" s="138">
        <f t="shared" si="161"/>
        <v>92</v>
      </c>
      <c r="Y150" s="252">
        <v>103</v>
      </c>
      <c r="Z150" s="138">
        <f t="shared" si="161"/>
        <v>44</v>
      </c>
      <c r="AA150" s="252">
        <v>98</v>
      </c>
      <c r="AB150" s="185">
        <f t="shared" si="161"/>
        <v>71</v>
      </c>
      <c r="AC150" s="131">
        <v>85</v>
      </c>
      <c r="AD150" s="185">
        <f t="shared" si="161"/>
        <v>86</v>
      </c>
      <c r="AE150" s="309">
        <v>99</v>
      </c>
      <c r="AF150" s="185">
        <f t="shared" si="161"/>
        <v>103</v>
      </c>
      <c r="AG150" s="316"/>
      <c r="AH150" s="185"/>
      <c r="AI150" s="217">
        <v>84.6</v>
      </c>
      <c r="AJ150" s="138">
        <f t="shared" si="161"/>
        <v>116</v>
      </c>
      <c r="AK150" s="549" t="s">
        <v>788</v>
      </c>
      <c r="AL150" s="138">
        <f t="shared" si="161"/>
        <v>19</v>
      </c>
      <c r="AM150" s="131"/>
      <c r="AN150" s="138"/>
      <c r="AO150" s="226">
        <v>123</v>
      </c>
      <c r="AP150" s="138">
        <f t="shared" si="161"/>
        <v>9</v>
      </c>
      <c r="AQ150" s="335">
        <v>90</v>
      </c>
      <c r="AR150" s="185">
        <f t="shared" si="161"/>
        <v>100</v>
      </c>
      <c r="AS150" s="242">
        <f t="shared" si="140"/>
        <v>99.088888888888889</v>
      </c>
      <c r="AT150" s="138">
        <f t="shared" si="145"/>
        <v>89</v>
      </c>
    </row>
    <row r="151" spans="1:46" x14ac:dyDescent="0.2">
      <c r="A151" s="64">
        <v>147</v>
      </c>
      <c r="B151" s="9" t="s">
        <v>309</v>
      </c>
      <c r="C151" s="290">
        <v>85</v>
      </c>
      <c r="D151" s="138">
        <f t="shared" si="141"/>
        <v>132</v>
      </c>
      <c r="E151" s="290">
        <v>118</v>
      </c>
      <c r="F151" s="138">
        <f t="shared" si="141"/>
        <v>18</v>
      </c>
      <c r="G151" s="131">
        <v>90</v>
      </c>
      <c r="H151" s="185">
        <f t="shared" si="141"/>
        <v>58</v>
      </c>
      <c r="I151" s="131">
        <v>85</v>
      </c>
      <c r="J151" s="185">
        <f t="shared" si="142"/>
        <v>130</v>
      </c>
      <c r="K151" s="351">
        <v>115</v>
      </c>
      <c r="L151" s="138">
        <f t="shared" si="142"/>
        <v>69</v>
      </c>
      <c r="M151" s="223">
        <v>100</v>
      </c>
      <c r="N151" s="138">
        <f t="shared" si="142"/>
        <v>116</v>
      </c>
      <c r="O151" s="242">
        <v>99.5</v>
      </c>
      <c r="P151" s="185">
        <f t="shared" si="143"/>
        <v>110</v>
      </c>
      <c r="Q151" s="131">
        <v>85</v>
      </c>
      <c r="R151" s="138">
        <f t="shared" si="143"/>
        <v>151</v>
      </c>
      <c r="S151" s="131">
        <v>110</v>
      </c>
      <c r="T151" s="185">
        <f t="shared" ref="T151:AR151" si="162">RANK(S151,S$5:S$164,0)</f>
        <v>44</v>
      </c>
      <c r="U151" s="281">
        <v>110</v>
      </c>
      <c r="V151" s="138">
        <f t="shared" si="162"/>
        <v>94</v>
      </c>
      <c r="W151" s="252">
        <v>100</v>
      </c>
      <c r="X151" s="138">
        <f t="shared" si="162"/>
        <v>76</v>
      </c>
      <c r="Y151" s="252">
        <v>95</v>
      </c>
      <c r="Z151" s="138">
        <f t="shared" si="162"/>
        <v>100</v>
      </c>
      <c r="AA151" s="252">
        <v>95</v>
      </c>
      <c r="AB151" s="185">
        <f t="shared" si="162"/>
        <v>84</v>
      </c>
      <c r="AC151" s="131">
        <v>90</v>
      </c>
      <c r="AD151" s="185">
        <f t="shared" si="162"/>
        <v>45</v>
      </c>
      <c r="AE151" s="308">
        <v>85.67</v>
      </c>
      <c r="AF151" s="185">
        <f t="shared" si="162"/>
        <v>156</v>
      </c>
      <c r="AG151" s="316"/>
      <c r="AH151" s="185"/>
      <c r="AI151" s="217">
        <v>87.4</v>
      </c>
      <c r="AJ151" s="138">
        <f t="shared" si="162"/>
        <v>93</v>
      </c>
      <c r="AK151" s="549" t="s">
        <v>787</v>
      </c>
      <c r="AL151" s="138">
        <f t="shared" si="162"/>
        <v>14</v>
      </c>
      <c r="AM151" s="131"/>
      <c r="AN151" s="138"/>
      <c r="AO151" s="226">
        <v>107</v>
      </c>
      <c r="AP151" s="138">
        <f t="shared" si="162"/>
        <v>64</v>
      </c>
      <c r="AQ151" s="335">
        <v>95</v>
      </c>
      <c r="AR151" s="185">
        <f t="shared" si="162"/>
        <v>64</v>
      </c>
      <c r="AS151" s="242">
        <f t="shared" si="140"/>
        <v>97.365000000000009</v>
      </c>
      <c r="AT151" s="138">
        <f t="shared" si="145"/>
        <v>107</v>
      </c>
    </row>
    <row r="152" spans="1:46" x14ac:dyDescent="0.2">
      <c r="A152" s="64">
        <v>148</v>
      </c>
      <c r="B152" s="9" t="s">
        <v>312</v>
      </c>
      <c r="C152" s="290">
        <v>85</v>
      </c>
      <c r="D152" s="138">
        <f t="shared" si="141"/>
        <v>132</v>
      </c>
      <c r="E152" s="290">
        <v>116</v>
      </c>
      <c r="F152" s="138">
        <f t="shared" si="141"/>
        <v>22</v>
      </c>
      <c r="G152" s="131">
        <v>85</v>
      </c>
      <c r="H152" s="185">
        <f t="shared" si="141"/>
        <v>91</v>
      </c>
      <c r="I152" s="131">
        <v>88</v>
      </c>
      <c r="J152" s="185">
        <f t="shared" si="142"/>
        <v>118</v>
      </c>
      <c r="K152" s="351">
        <v>105</v>
      </c>
      <c r="L152" s="138">
        <f t="shared" si="142"/>
        <v>123</v>
      </c>
      <c r="M152" s="223">
        <v>105</v>
      </c>
      <c r="N152" s="138">
        <f t="shared" si="142"/>
        <v>90</v>
      </c>
      <c r="O152" s="242">
        <v>102</v>
      </c>
      <c r="P152" s="185">
        <f t="shared" si="143"/>
        <v>91</v>
      </c>
      <c r="Q152" s="131">
        <v>92</v>
      </c>
      <c r="R152" s="138">
        <f t="shared" si="143"/>
        <v>127</v>
      </c>
      <c r="S152" s="131">
        <v>105</v>
      </c>
      <c r="T152" s="185">
        <f t="shared" ref="T152:AR152" si="163">RANK(S152,S$5:S$164,0)</f>
        <v>83</v>
      </c>
      <c r="U152" s="281">
        <v>112</v>
      </c>
      <c r="V152" s="138">
        <f t="shared" si="163"/>
        <v>92</v>
      </c>
      <c r="W152" s="252">
        <v>95</v>
      </c>
      <c r="X152" s="138">
        <f t="shared" si="163"/>
        <v>114</v>
      </c>
      <c r="Y152" s="252">
        <v>93</v>
      </c>
      <c r="Z152" s="138">
        <f t="shared" si="163"/>
        <v>113</v>
      </c>
      <c r="AA152" s="252">
        <v>100</v>
      </c>
      <c r="AB152" s="185">
        <f t="shared" si="163"/>
        <v>45</v>
      </c>
      <c r="AC152" s="131">
        <v>100</v>
      </c>
      <c r="AD152" s="185">
        <f t="shared" si="163"/>
        <v>8</v>
      </c>
      <c r="AE152" s="308">
        <v>96.33</v>
      </c>
      <c r="AF152" s="185">
        <f t="shared" si="163"/>
        <v>125</v>
      </c>
      <c r="AG152" s="316">
        <v>87</v>
      </c>
      <c r="AH152" s="185">
        <f t="shared" si="163"/>
        <v>70</v>
      </c>
      <c r="AI152" s="217">
        <v>87</v>
      </c>
      <c r="AJ152" s="138">
        <f t="shared" si="163"/>
        <v>98</v>
      </c>
      <c r="AK152" s="549" t="s">
        <v>788</v>
      </c>
      <c r="AL152" s="138">
        <f t="shared" si="163"/>
        <v>19</v>
      </c>
      <c r="AM152" s="131"/>
      <c r="AN152" s="138"/>
      <c r="AO152" s="226">
        <v>103</v>
      </c>
      <c r="AP152" s="138">
        <f t="shared" si="163"/>
        <v>92</v>
      </c>
      <c r="AQ152" s="336">
        <v>90</v>
      </c>
      <c r="AR152" s="185">
        <f t="shared" si="163"/>
        <v>100</v>
      </c>
      <c r="AS152" s="242">
        <f t="shared" si="140"/>
        <v>97.740555555555545</v>
      </c>
      <c r="AT152" s="138">
        <f t="shared" si="145"/>
        <v>102</v>
      </c>
    </row>
    <row r="153" spans="1:46" x14ac:dyDescent="0.2">
      <c r="A153" s="64">
        <v>149</v>
      </c>
      <c r="B153" s="9" t="s">
        <v>315</v>
      </c>
      <c r="C153" s="290">
        <v>90</v>
      </c>
      <c r="D153" s="138">
        <f t="shared" si="141"/>
        <v>111</v>
      </c>
      <c r="E153" s="290">
        <v>116</v>
      </c>
      <c r="F153" s="138">
        <f t="shared" si="141"/>
        <v>22</v>
      </c>
      <c r="G153" s="131">
        <v>90</v>
      </c>
      <c r="H153" s="185">
        <f t="shared" si="141"/>
        <v>58</v>
      </c>
      <c r="I153" s="131">
        <v>100</v>
      </c>
      <c r="J153" s="185">
        <f t="shared" si="142"/>
        <v>38</v>
      </c>
      <c r="K153" s="351">
        <v>100</v>
      </c>
      <c r="L153" s="138">
        <f t="shared" si="142"/>
        <v>139</v>
      </c>
      <c r="M153" s="223">
        <v>105</v>
      </c>
      <c r="N153" s="138">
        <f t="shared" si="142"/>
        <v>90</v>
      </c>
      <c r="O153" s="242">
        <v>98.5</v>
      </c>
      <c r="P153" s="185">
        <f t="shared" si="143"/>
        <v>116</v>
      </c>
      <c r="Q153" s="131">
        <v>95</v>
      </c>
      <c r="R153" s="138">
        <f t="shared" si="143"/>
        <v>114</v>
      </c>
      <c r="S153" s="131">
        <v>101</v>
      </c>
      <c r="T153" s="185">
        <f t="shared" ref="T153:AR153" si="164">RANK(S153,S$5:S$164,0)</f>
        <v>115</v>
      </c>
      <c r="U153" s="281">
        <v>113</v>
      </c>
      <c r="V153" s="138">
        <f t="shared" si="164"/>
        <v>77</v>
      </c>
      <c r="W153" s="252">
        <v>87</v>
      </c>
      <c r="X153" s="138">
        <f t="shared" si="164"/>
        <v>148</v>
      </c>
      <c r="Y153" s="252">
        <v>101</v>
      </c>
      <c r="Z153" s="138">
        <f t="shared" si="164"/>
        <v>58</v>
      </c>
      <c r="AA153" s="252">
        <v>95</v>
      </c>
      <c r="AB153" s="185">
        <f t="shared" si="164"/>
        <v>84</v>
      </c>
      <c r="AC153" s="131">
        <v>100</v>
      </c>
      <c r="AD153" s="185">
        <f t="shared" si="164"/>
        <v>8</v>
      </c>
      <c r="AE153" s="308">
        <v>115.33</v>
      </c>
      <c r="AF153" s="185">
        <f t="shared" si="164"/>
        <v>25</v>
      </c>
      <c r="AG153" s="316"/>
      <c r="AH153" s="185"/>
      <c r="AI153" s="217">
        <v>88.8</v>
      </c>
      <c r="AJ153" s="138">
        <f t="shared" si="164"/>
        <v>83</v>
      </c>
      <c r="AK153" s="549" t="s">
        <v>788</v>
      </c>
      <c r="AL153" s="138">
        <f t="shared" si="164"/>
        <v>19</v>
      </c>
      <c r="AM153" s="131"/>
      <c r="AN153" s="138"/>
      <c r="AO153" s="226">
        <v>106</v>
      </c>
      <c r="AP153" s="138">
        <f t="shared" si="164"/>
        <v>72</v>
      </c>
      <c r="AQ153" s="336">
        <v>90</v>
      </c>
      <c r="AR153" s="185">
        <f t="shared" si="164"/>
        <v>100</v>
      </c>
      <c r="AS153" s="242">
        <f t="shared" si="140"/>
        <v>99.534999999999997</v>
      </c>
      <c r="AT153" s="138">
        <f t="shared" si="145"/>
        <v>85</v>
      </c>
    </row>
    <row r="154" spans="1:46" x14ac:dyDescent="0.2">
      <c r="A154" s="64">
        <v>150</v>
      </c>
      <c r="B154" s="9" t="s">
        <v>318</v>
      </c>
      <c r="C154" s="290">
        <v>120</v>
      </c>
      <c r="D154" s="139">
        <f t="shared" si="141"/>
        <v>2</v>
      </c>
      <c r="E154" s="290">
        <v>114</v>
      </c>
      <c r="F154" s="139">
        <f t="shared" si="141"/>
        <v>27</v>
      </c>
      <c r="G154" s="132">
        <v>100</v>
      </c>
      <c r="H154" s="186">
        <f t="shared" si="141"/>
        <v>7</v>
      </c>
      <c r="I154" s="132">
        <v>93</v>
      </c>
      <c r="J154" s="186">
        <f t="shared" si="142"/>
        <v>89</v>
      </c>
      <c r="K154" s="352">
        <v>120</v>
      </c>
      <c r="L154" s="139">
        <f t="shared" si="142"/>
        <v>40</v>
      </c>
      <c r="M154" s="224">
        <v>115</v>
      </c>
      <c r="N154" s="139">
        <f t="shared" si="142"/>
        <v>41</v>
      </c>
      <c r="O154" s="243">
        <v>114</v>
      </c>
      <c r="P154" s="186">
        <f t="shared" si="143"/>
        <v>23</v>
      </c>
      <c r="Q154" s="132">
        <v>105</v>
      </c>
      <c r="R154" s="139">
        <f t="shared" si="143"/>
        <v>53</v>
      </c>
      <c r="S154" s="132">
        <v>110</v>
      </c>
      <c r="T154" s="186">
        <f t="shared" ref="T154:AR154" si="165">RANK(S154,S$5:S$164,0)</f>
        <v>44</v>
      </c>
      <c r="U154" s="282">
        <v>135</v>
      </c>
      <c r="V154" s="139">
        <f t="shared" si="165"/>
        <v>3</v>
      </c>
      <c r="W154" s="253">
        <v>105</v>
      </c>
      <c r="X154" s="139">
        <f t="shared" si="165"/>
        <v>35</v>
      </c>
      <c r="Y154" s="253">
        <v>111</v>
      </c>
      <c r="Z154" s="139">
        <f t="shared" si="165"/>
        <v>10</v>
      </c>
      <c r="AA154" s="253">
        <v>105</v>
      </c>
      <c r="AB154" s="186">
        <f t="shared" si="165"/>
        <v>19</v>
      </c>
      <c r="AC154" s="132">
        <v>100</v>
      </c>
      <c r="AD154" s="186">
        <f t="shared" si="165"/>
        <v>8</v>
      </c>
      <c r="AE154" s="310">
        <v>119</v>
      </c>
      <c r="AF154" s="186">
        <f t="shared" si="165"/>
        <v>14</v>
      </c>
      <c r="AG154" s="317">
        <v>110</v>
      </c>
      <c r="AH154" s="186">
        <f t="shared" si="165"/>
        <v>6</v>
      </c>
      <c r="AI154" s="218">
        <v>104</v>
      </c>
      <c r="AJ154" s="139">
        <f t="shared" si="165"/>
        <v>8</v>
      </c>
      <c r="AK154" s="550" t="s">
        <v>790</v>
      </c>
      <c r="AL154" s="139">
        <f t="shared" si="165"/>
        <v>6</v>
      </c>
      <c r="AM154" s="132"/>
      <c r="AN154" s="139"/>
      <c r="AO154" s="227">
        <v>128</v>
      </c>
      <c r="AP154" s="139">
        <f t="shared" si="165"/>
        <v>3</v>
      </c>
      <c r="AQ154" s="435">
        <v>100</v>
      </c>
      <c r="AR154" s="186">
        <f t="shared" si="165"/>
        <v>26</v>
      </c>
      <c r="AS154" s="243">
        <f t="shared" si="140"/>
        <v>111</v>
      </c>
      <c r="AT154" s="139">
        <f t="shared" si="145"/>
        <v>6</v>
      </c>
    </row>
    <row r="155" spans="1:46" x14ac:dyDescent="0.2">
      <c r="A155" s="74">
        <v>151</v>
      </c>
      <c r="B155" s="117" t="s">
        <v>321</v>
      </c>
      <c r="C155" s="473">
        <v>95</v>
      </c>
      <c r="D155" s="137">
        <f t="shared" si="141"/>
        <v>81</v>
      </c>
      <c r="E155" s="473">
        <v>125</v>
      </c>
      <c r="F155" s="137">
        <f t="shared" si="141"/>
        <v>7</v>
      </c>
      <c r="G155" s="130">
        <v>85</v>
      </c>
      <c r="H155" s="184">
        <f t="shared" si="141"/>
        <v>91</v>
      </c>
      <c r="I155" s="130">
        <v>100</v>
      </c>
      <c r="J155" s="184">
        <f t="shared" si="142"/>
        <v>38</v>
      </c>
      <c r="K155" s="350">
        <v>105</v>
      </c>
      <c r="L155" s="137">
        <f t="shared" si="142"/>
        <v>123</v>
      </c>
      <c r="M155" s="222">
        <v>110</v>
      </c>
      <c r="N155" s="137">
        <f t="shared" si="142"/>
        <v>63</v>
      </c>
      <c r="O155" s="241">
        <v>101.5</v>
      </c>
      <c r="P155" s="184">
        <f t="shared" si="143"/>
        <v>93</v>
      </c>
      <c r="Q155" s="130">
        <v>108</v>
      </c>
      <c r="R155" s="137">
        <f t="shared" si="143"/>
        <v>30</v>
      </c>
      <c r="S155" s="130">
        <v>110</v>
      </c>
      <c r="T155" s="184">
        <f t="shared" ref="T155:AR155" si="166">RANK(S155,S$5:S$164,0)</f>
        <v>44</v>
      </c>
      <c r="U155" s="280">
        <v>110</v>
      </c>
      <c r="V155" s="137">
        <f t="shared" si="166"/>
        <v>94</v>
      </c>
      <c r="W155" s="258">
        <v>101</v>
      </c>
      <c r="X155" s="137">
        <f t="shared" si="166"/>
        <v>75</v>
      </c>
      <c r="Y155" s="251">
        <v>94</v>
      </c>
      <c r="Z155" s="137">
        <f t="shared" si="166"/>
        <v>106</v>
      </c>
      <c r="AA155" s="251">
        <v>105</v>
      </c>
      <c r="AB155" s="184">
        <f t="shared" si="166"/>
        <v>19</v>
      </c>
      <c r="AC155" s="130">
        <v>95</v>
      </c>
      <c r="AD155" s="184">
        <f t="shared" si="166"/>
        <v>21</v>
      </c>
      <c r="AE155" s="307">
        <v>102.67</v>
      </c>
      <c r="AF155" s="184">
        <f t="shared" si="166"/>
        <v>80</v>
      </c>
      <c r="AG155" s="315">
        <v>105</v>
      </c>
      <c r="AH155" s="184">
        <f t="shared" si="166"/>
        <v>10</v>
      </c>
      <c r="AI155" s="216">
        <v>103.8</v>
      </c>
      <c r="AJ155" s="137">
        <f t="shared" si="166"/>
        <v>9</v>
      </c>
      <c r="AK155" s="548" t="s">
        <v>780</v>
      </c>
      <c r="AL155" s="137">
        <f t="shared" si="166"/>
        <v>24</v>
      </c>
      <c r="AM155" s="130"/>
      <c r="AN155" s="137"/>
      <c r="AO155" s="225">
        <v>115</v>
      </c>
      <c r="AP155" s="137">
        <f t="shared" si="166"/>
        <v>27</v>
      </c>
      <c r="AQ155" s="331">
        <v>105</v>
      </c>
      <c r="AR155" s="184">
        <f t="shared" si="166"/>
        <v>9</v>
      </c>
      <c r="AS155" s="241">
        <f t="shared" si="140"/>
        <v>103.94277777777778</v>
      </c>
      <c r="AT155" s="137">
        <f t="shared" si="145"/>
        <v>38</v>
      </c>
    </row>
    <row r="156" spans="1:46" x14ac:dyDescent="0.2">
      <c r="A156" s="64">
        <v>152</v>
      </c>
      <c r="B156" s="29" t="s">
        <v>323</v>
      </c>
      <c r="C156" s="474">
        <v>100</v>
      </c>
      <c r="D156" s="138">
        <f t="shared" si="141"/>
        <v>29</v>
      </c>
      <c r="E156" s="474">
        <v>118</v>
      </c>
      <c r="F156" s="138">
        <f t="shared" si="141"/>
        <v>18</v>
      </c>
      <c r="G156" s="131">
        <v>95</v>
      </c>
      <c r="H156" s="185">
        <f t="shared" si="141"/>
        <v>30</v>
      </c>
      <c r="I156" s="131">
        <v>96</v>
      </c>
      <c r="J156" s="185">
        <f t="shared" si="142"/>
        <v>63</v>
      </c>
      <c r="K156" s="351">
        <v>120</v>
      </c>
      <c r="L156" s="138">
        <f t="shared" si="142"/>
        <v>40</v>
      </c>
      <c r="M156" s="223">
        <v>110</v>
      </c>
      <c r="N156" s="138">
        <f t="shared" si="142"/>
        <v>63</v>
      </c>
      <c r="O156" s="242">
        <v>107.33333333333333</v>
      </c>
      <c r="P156" s="185">
        <f t="shared" si="143"/>
        <v>63</v>
      </c>
      <c r="Q156" s="131">
        <v>104</v>
      </c>
      <c r="R156" s="138">
        <f t="shared" si="143"/>
        <v>62</v>
      </c>
      <c r="S156" s="131">
        <v>114</v>
      </c>
      <c r="T156" s="185">
        <f t="shared" ref="T156:AR156" si="167">RANK(S156,S$5:S$164,0)</f>
        <v>29</v>
      </c>
      <c r="U156" s="281">
        <v>120</v>
      </c>
      <c r="V156" s="138">
        <f t="shared" si="167"/>
        <v>28</v>
      </c>
      <c r="W156" s="252">
        <v>102</v>
      </c>
      <c r="X156" s="138">
        <f t="shared" si="167"/>
        <v>63</v>
      </c>
      <c r="Y156" s="252">
        <v>93</v>
      </c>
      <c r="Z156" s="138">
        <f t="shared" si="167"/>
        <v>113</v>
      </c>
      <c r="AA156" s="252">
        <v>103</v>
      </c>
      <c r="AB156" s="185">
        <f t="shared" si="167"/>
        <v>33</v>
      </c>
      <c r="AC156" s="131">
        <v>90</v>
      </c>
      <c r="AD156" s="185">
        <f t="shared" si="167"/>
        <v>45</v>
      </c>
      <c r="AE156" s="308">
        <v>105.67</v>
      </c>
      <c r="AF156" s="185">
        <f t="shared" si="167"/>
        <v>63</v>
      </c>
      <c r="AG156" s="316">
        <v>86</v>
      </c>
      <c r="AH156" s="185">
        <f t="shared" si="167"/>
        <v>75</v>
      </c>
      <c r="AI156" s="217">
        <v>96</v>
      </c>
      <c r="AJ156" s="138">
        <f t="shared" si="167"/>
        <v>28</v>
      </c>
      <c r="AK156" s="549" t="s">
        <v>787</v>
      </c>
      <c r="AL156" s="138">
        <f t="shared" si="167"/>
        <v>14</v>
      </c>
      <c r="AM156" s="131"/>
      <c r="AN156" s="138"/>
      <c r="AO156" s="226">
        <v>110</v>
      </c>
      <c r="AP156" s="138">
        <f t="shared" si="167"/>
        <v>50</v>
      </c>
      <c r="AQ156" s="333">
        <v>95</v>
      </c>
      <c r="AR156" s="185">
        <f t="shared" si="167"/>
        <v>64</v>
      </c>
      <c r="AS156" s="242">
        <f t="shared" si="140"/>
        <v>104.38907407407409</v>
      </c>
      <c r="AT156" s="138">
        <f t="shared" si="145"/>
        <v>33</v>
      </c>
    </row>
    <row r="157" spans="1:46" x14ac:dyDescent="0.2">
      <c r="A157" s="64">
        <v>153</v>
      </c>
      <c r="B157" s="29" t="s">
        <v>326</v>
      </c>
      <c r="C157" s="474">
        <v>95</v>
      </c>
      <c r="D157" s="138">
        <f t="shared" si="141"/>
        <v>81</v>
      </c>
      <c r="E157" s="474">
        <v>121</v>
      </c>
      <c r="F157" s="138">
        <f t="shared" si="141"/>
        <v>13</v>
      </c>
      <c r="G157" s="131">
        <v>85</v>
      </c>
      <c r="H157" s="185">
        <f t="shared" si="141"/>
        <v>91</v>
      </c>
      <c r="I157" s="131">
        <v>80</v>
      </c>
      <c r="J157" s="185">
        <f t="shared" si="142"/>
        <v>148</v>
      </c>
      <c r="K157" s="351">
        <v>105</v>
      </c>
      <c r="L157" s="138">
        <f t="shared" si="142"/>
        <v>123</v>
      </c>
      <c r="M157" s="223">
        <v>95</v>
      </c>
      <c r="N157" s="138">
        <f t="shared" si="142"/>
        <v>142</v>
      </c>
      <c r="O157" s="242">
        <v>100.5</v>
      </c>
      <c r="P157" s="185">
        <f t="shared" si="143"/>
        <v>100</v>
      </c>
      <c r="Q157" s="131">
        <v>92</v>
      </c>
      <c r="R157" s="138">
        <f t="shared" si="143"/>
        <v>127</v>
      </c>
      <c r="S157" s="131">
        <v>101</v>
      </c>
      <c r="T157" s="185">
        <f t="shared" ref="T157:AR157" si="168">RANK(S157,S$5:S$164,0)</f>
        <v>115</v>
      </c>
      <c r="U157" s="281">
        <v>100</v>
      </c>
      <c r="V157" s="138">
        <f t="shared" si="168"/>
        <v>138</v>
      </c>
      <c r="W157" s="252">
        <v>92</v>
      </c>
      <c r="X157" s="138">
        <f t="shared" si="168"/>
        <v>132</v>
      </c>
      <c r="Y157" s="252">
        <v>102</v>
      </c>
      <c r="Z157" s="138">
        <f t="shared" si="168"/>
        <v>52</v>
      </c>
      <c r="AA157" s="252">
        <v>100</v>
      </c>
      <c r="AB157" s="185">
        <f t="shared" si="168"/>
        <v>45</v>
      </c>
      <c r="AC157" s="131">
        <v>90</v>
      </c>
      <c r="AD157" s="185">
        <f t="shared" si="168"/>
        <v>45</v>
      </c>
      <c r="AE157" s="308">
        <v>105</v>
      </c>
      <c r="AF157" s="185">
        <f t="shared" si="168"/>
        <v>64</v>
      </c>
      <c r="AG157" s="316"/>
      <c r="AH157" s="185"/>
      <c r="AI157" s="217">
        <v>86.8</v>
      </c>
      <c r="AJ157" s="138">
        <f t="shared" si="168"/>
        <v>100</v>
      </c>
      <c r="AK157" s="549" t="s">
        <v>788</v>
      </c>
      <c r="AL157" s="138">
        <f t="shared" si="168"/>
        <v>19</v>
      </c>
      <c r="AM157" s="131"/>
      <c r="AN157" s="138"/>
      <c r="AO157" s="226">
        <v>111</v>
      </c>
      <c r="AP157" s="138">
        <f t="shared" si="168"/>
        <v>44</v>
      </c>
      <c r="AQ157" s="335">
        <v>90</v>
      </c>
      <c r="AR157" s="185">
        <f t="shared" si="168"/>
        <v>100</v>
      </c>
      <c r="AS157" s="242">
        <f t="shared" si="140"/>
        <v>97.294444444444437</v>
      </c>
      <c r="AT157" s="138">
        <f t="shared" si="145"/>
        <v>108</v>
      </c>
    </row>
    <row r="158" spans="1:46" x14ac:dyDescent="0.2">
      <c r="A158" s="64">
        <v>154</v>
      </c>
      <c r="B158" s="29" t="s">
        <v>329</v>
      </c>
      <c r="C158" s="474">
        <v>95</v>
      </c>
      <c r="D158" s="138">
        <f t="shared" si="141"/>
        <v>81</v>
      </c>
      <c r="E158" s="474">
        <v>106</v>
      </c>
      <c r="F158" s="138">
        <f t="shared" si="141"/>
        <v>55</v>
      </c>
      <c r="G158" s="131">
        <v>80</v>
      </c>
      <c r="H158" s="185">
        <f t="shared" si="141"/>
        <v>113</v>
      </c>
      <c r="I158" s="131">
        <v>90</v>
      </c>
      <c r="J158" s="185">
        <f t="shared" si="142"/>
        <v>100</v>
      </c>
      <c r="K158" s="351">
        <v>100</v>
      </c>
      <c r="L158" s="138">
        <f t="shared" si="142"/>
        <v>139</v>
      </c>
      <c r="M158" s="223">
        <v>105</v>
      </c>
      <c r="N158" s="138">
        <f t="shared" si="142"/>
        <v>90</v>
      </c>
      <c r="O158" s="242">
        <v>92</v>
      </c>
      <c r="P158" s="185">
        <f t="shared" si="143"/>
        <v>143</v>
      </c>
      <c r="Q158" s="131">
        <v>89</v>
      </c>
      <c r="R158" s="138">
        <f t="shared" si="143"/>
        <v>145</v>
      </c>
      <c r="S158" s="131">
        <v>103</v>
      </c>
      <c r="T158" s="185">
        <f t="shared" ref="T158:AR158" si="169">RANK(S158,S$5:S$164,0)</f>
        <v>105</v>
      </c>
      <c r="U158" s="281">
        <v>93</v>
      </c>
      <c r="V158" s="138">
        <f t="shared" si="169"/>
        <v>157</v>
      </c>
      <c r="W158" s="252">
        <v>88</v>
      </c>
      <c r="X158" s="138">
        <f t="shared" si="169"/>
        <v>147</v>
      </c>
      <c r="Y158" s="252">
        <v>87</v>
      </c>
      <c r="Z158" s="138">
        <f t="shared" si="169"/>
        <v>137</v>
      </c>
      <c r="AA158" s="252">
        <v>85</v>
      </c>
      <c r="AB158" s="185">
        <f t="shared" si="169"/>
        <v>140</v>
      </c>
      <c r="AC158" s="131">
        <v>90</v>
      </c>
      <c r="AD158" s="185">
        <f t="shared" si="169"/>
        <v>45</v>
      </c>
      <c r="AE158" s="308">
        <v>96.67</v>
      </c>
      <c r="AF158" s="185">
        <f t="shared" si="169"/>
        <v>123</v>
      </c>
      <c r="AG158" s="316"/>
      <c r="AH158" s="185"/>
      <c r="AI158" s="217">
        <v>93.4</v>
      </c>
      <c r="AJ158" s="138">
        <f t="shared" si="169"/>
        <v>39</v>
      </c>
      <c r="AK158" s="549" t="s">
        <v>780</v>
      </c>
      <c r="AL158" s="138">
        <f t="shared" si="169"/>
        <v>24</v>
      </c>
      <c r="AM158" s="131"/>
      <c r="AN158" s="138"/>
      <c r="AO158" s="226">
        <v>96</v>
      </c>
      <c r="AP158" s="138">
        <f t="shared" si="169"/>
        <v>135</v>
      </c>
      <c r="AQ158" s="335">
        <v>85</v>
      </c>
      <c r="AR158" s="185">
        <f t="shared" si="169"/>
        <v>132</v>
      </c>
      <c r="AS158" s="242">
        <f t="shared" si="140"/>
        <v>93.003888888888895</v>
      </c>
      <c r="AT158" s="138">
        <f t="shared" si="145"/>
        <v>141</v>
      </c>
    </row>
    <row r="159" spans="1:46" x14ac:dyDescent="0.2">
      <c r="A159" s="64">
        <v>155</v>
      </c>
      <c r="B159" s="9" t="s">
        <v>332</v>
      </c>
      <c r="C159" s="290">
        <v>100</v>
      </c>
      <c r="D159" s="138">
        <f t="shared" si="141"/>
        <v>29</v>
      </c>
      <c r="E159" s="290">
        <v>92</v>
      </c>
      <c r="F159" s="138">
        <f t="shared" si="141"/>
        <v>148</v>
      </c>
      <c r="G159" s="131">
        <v>85</v>
      </c>
      <c r="H159" s="185">
        <f t="shared" si="141"/>
        <v>91</v>
      </c>
      <c r="I159" s="131">
        <v>92</v>
      </c>
      <c r="J159" s="185">
        <f t="shared" si="142"/>
        <v>94</v>
      </c>
      <c r="K159" s="351">
        <v>110</v>
      </c>
      <c r="L159" s="138">
        <f t="shared" si="142"/>
        <v>93</v>
      </c>
      <c r="M159" s="223">
        <v>115</v>
      </c>
      <c r="N159" s="138">
        <f t="shared" si="142"/>
        <v>41</v>
      </c>
      <c r="O159" s="242">
        <v>100</v>
      </c>
      <c r="P159" s="185">
        <f t="shared" si="143"/>
        <v>102</v>
      </c>
      <c r="Q159" s="131">
        <v>97</v>
      </c>
      <c r="R159" s="138">
        <f t="shared" si="143"/>
        <v>101</v>
      </c>
      <c r="S159" s="131">
        <v>104</v>
      </c>
      <c r="T159" s="185">
        <f t="shared" ref="T159:AR159" si="170">RANK(S159,S$5:S$164,0)</f>
        <v>101</v>
      </c>
      <c r="U159" s="281">
        <v>110</v>
      </c>
      <c r="V159" s="138">
        <f t="shared" si="170"/>
        <v>94</v>
      </c>
      <c r="W159" s="252">
        <v>92</v>
      </c>
      <c r="X159" s="138">
        <f t="shared" si="170"/>
        <v>132</v>
      </c>
      <c r="Y159" s="252">
        <v>95</v>
      </c>
      <c r="Z159" s="138">
        <f t="shared" si="170"/>
        <v>100</v>
      </c>
      <c r="AA159" s="252">
        <v>93</v>
      </c>
      <c r="AB159" s="185">
        <f t="shared" si="170"/>
        <v>108</v>
      </c>
      <c r="AC159" s="131">
        <v>90</v>
      </c>
      <c r="AD159" s="185">
        <f t="shared" si="170"/>
        <v>45</v>
      </c>
      <c r="AE159" s="308">
        <v>95</v>
      </c>
      <c r="AF159" s="185">
        <f t="shared" si="170"/>
        <v>132</v>
      </c>
      <c r="AG159" s="316"/>
      <c r="AH159" s="185"/>
      <c r="AI159" s="217">
        <v>86.8</v>
      </c>
      <c r="AJ159" s="138">
        <f t="shared" si="170"/>
        <v>100</v>
      </c>
      <c r="AK159" s="549" t="s">
        <v>787</v>
      </c>
      <c r="AL159" s="138">
        <f t="shared" si="170"/>
        <v>14</v>
      </c>
      <c r="AM159" s="131"/>
      <c r="AN159" s="138"/>
      <c r="AO159" s="226">
        <v>105</v>
      </c>
      <c r="AP159" s="138">
        <f t="shared" si="170"/>
        <v>77</v>
      </c>
      <c r="AQ159" s="335">
        <v>95</v>
      </c>
      <c r="AR159" s="185">
        <f t="shared" si="170"/>
        <v>64</v>
      </c>
      <c r="AS159" s="242">
        <f t="shared" si="140"/>
        <v>97.6</v>
      </c>
      <c r="AT159" s="138">
        <f t="shared" si="145"/>
        <v>105</v>
      </c>
    </row>
    <row r="160" spans="1:46" x14ac:dyDescent="0.2">
      <c r="A160" s="64">
        <v>156</v>
      </c>
      <c r="B160" s="9" t="s">
        <v>335</v>
      </c>
      <c r="C160" s="290">
        <v>100</v>
      </c>
      <c r="D160" s="138">
        <f t="shared" si="141"/>
        <v>29</v>
      </c>
      <c r="E160" s="290">
        <v>104</v>
      </c>
      <c r="F160" s="138">
        <f t="shared" si="141"/>
        <v>67</v>
      </c>
      <c r="G160" s="131">
        <v>80</v>
      </c>
      <c r="H160" s="185">
        <f t="shared" si="141"/>
        <v>113</v>
      </c>
      <c r="I160" s="131">
        <v>90</v>
      </c>
      <c r="J160" s="185">
        <f t="shared" si="142"/>
        <v>100</v>
      </c>
      <c r="K160" s="351">
        <v>95</v>
      </c>
      <c r="L160" s="138">
        <f t="shared" si="142"/>
        <v>150</v>
      </c>
      <c r="M160" s="223">
        <v>95</v>
      </c>
      <c r="N160" s="138">
        <f t="shared" si="142"/>
        <v>142</v>
      </c>
      <c r="O160" s="242">
        <v>90.666666666666671</v>
      </c>
      <c r="P160" s="185">
        <f t="shared" si="143"/>
        <v>150</v>
      </c>
      <c r="Q160" s="131">
        <v>92</v>
      </c>
      <c r="R160" s="138">
        <f t="shared" si="143"/>
        <v>127</v>
      </c>
      <c r="S160" s="131">
        <v>100</v>
      </c>
      <c r="T160" s="185">
        <f t="shared" ref="T160:AR160" si="171">RANK(S160,S$5:S$164,0)</f>
        <v>120</v>
      </c>
      <c r="U160" s="281">
        <v>105</v>
      </c>
      <c r="V160" s="138">
        <f t="shared" si="171"/>
        <v>119</v>
      </c>
      <c r="W160" s="252">
        <v>90</v>
      </c>
      <c r="X160" s="138">
        <f t="shared" si="171"/>
        <v>137</v>
      </c>
      <c r="Y160" s="252">
        <v>88</v>
      </c>
      <c r="Z160" s="138">
        <f t="shared" si="171"/>
        <v>133</v>
      </c>
      <c r="AA160" s="252">
        <v>85</v>
      </c>
      <c r="AB160" s="185">
        <f t="shared" si="171"/>
        <v>140</v>
      </c>
      <c r="AC160" s="131">
        <v>70</v>
      </c>
      <c r="AD160" s="185">
        <f t="shared" si="171"/>
        <v>135</v>
      </c>
      <c r="AE160" s="309">
        <v>108</v>
      </c>
      <c r="AF160" s="185">
        <f t="shared" si="171"/>
        <v>55</v>
      </c>
      <c r="AG160" s="316">
        <v>78</v>
      </c>
      <c r="AH160" s="185">
        <f t="shared" si="171"/>
        <v>79</v>
      </c>
      <c r="AI160" s="217">
        <v>78.599999999999994</v>
      </c>
      <c r="AJ160" s="138">
        <f t="shared" si="171"/>
        <v>149</v>
      </c>
      <c r="AK160" s="549" t="s">
        <v>789</v>
      </c>
      <c r="AL160" s="138">
        <f t="shared" si="171"/>
        <v>22</v>
      </c>
      <c r="AM160" s="131"/>
      <c r="AN160" s="138"/>
      <c r="AO160" s="226">
        <v>95</v>
      </c>
      <c r="AP160" s="138">
        <f t="shared" si="171"/>
        <v>138</v>
      </c>
      <c r="AQ160" s="335">
        <v>85</v>
      </c>
      <c r="AR160" s="185">
        <f t="shared" si="171"/>
        <v>132</v>
      </c>
      <c r="AS160" s="242">
        <f t="shared" si="140"/>
        <v>91.737037037037027</v>
      </c>
      <c r="AT160" s="138">
        <f t="shared" si="145"/>
        <v>146</v>
      </c>
    </row>
    <row r="161" spans="1:46" x14ac:dyDescent="0.2">
      <c r="A161" s="64">
        <v>157</v>
      </c>
      <c r="B161" s="9" t="s">
        <v>336</v>
      </c>
      <c r="C161" s="290">
        <v>100</v>
      </c>
      <c r="D161" s="138">
        <f t="shared" si="141"/>
        <v>29</v>
      </c>
      <c r="E161" s="290">
        <v>100</v>
      </c>
      <c r="F161" s="138">
        <f t="shared" si="141"/>
        <v>94</v>
      </c>
      <c r="G161" s="131">
        <v>85</v>
      </c>
      <c r="H161" s="185">
        <f t="shared" si="141"/>
        <v>91</v>
      </c>
      <c r="I161" s="131">
        <v>106</v>
      </c>
      <c r="J161" s="185">
        <f t="shared" si="142"/>
        <v>18</v>
      </c>
      <c r="K161" s="351">
        <v>110</v>
      </c>
      <c r="L161" s="138">
        <f t="shared" si="142"/>
        <v>93</v>
      </c>
      <c r="M161" s="223">
        <v>105</v>
      </c>
      <c r="N161" s="138">
        <f t="shared" si="142"/>
        <v>90</v>
      </c>
      <c r="O161" s="242">
        <v>100.5</v>
      </c>
      <c r="P161" s="185">
        <f t="shared" si="143"/>
        <v>100</v>
      </c>
      <c r="Q161" s="131">
        <v>98</v>
      </c>
      <c r="R161" s="138">
        <f t="shared" si="143"/>
        <v>90</v>
      </c>
      <c r="S161" s="131">
        <v>110</v>
      </c>
      <c r="T161" s="185">
        <f t="shared" ref="T161:AR161" si="172">RANK(S161,S$5:S$164,0)</f>
        <v>44</v>
      </c>
      <c r="U161" s="281">
        <v>110</v>
      </c>
      <c r="V161" s="138">
        <f t="shared" si="172"/>
        <v>94</v>
      </c>
      <c r="W161" s="252">
        <v>100</v>
      </c>
      <c r="X161" s="138">
        <f t="shared" si="172"/>
        <v>76</v>
      </c>
      <c r="Y161" s="252">
        <v>94</v>
      </c>
      <c r="Z161" s="138">
        <f t="shared" si="172"/>
        <v>106</v>
      </c>
      <c r="AA161" s="252">
        <v>100</v>
      </c>
      <c r="AB161" s="185">
        <f t="shared" si="172"/>
        <v>45</v>
      </c>
      <c r="AC161" s="131">
        <v>85</v>
      </c>
      <c r="AD161" s="185">
        <f t="shared" si="172"/>
        <v>86</v>
      </c>
      <c r="AE161" s="308">
        <v>102.33</v>
      </c>
      <c r="AF161" s="185">
        <f t="shared" si="172"/>
        <v>83</v>
      </c>
      <c r="AG161" s="316"/>
      <c r="AH161" s="185"/>
      <c r="AI161" s="217">
        <v>89.8</v>
      </c>
      <c r="AJ161" s="138">
        <f t="shared" si="172"/>
        <v>70</v>
      </c>
      <c r="AK161" s="549" t="s">
        <v>787</v>
      </c>
      <c r="AL161" s="138">
        <f t="shared" si="172"/>
        <v>14</v>
      </c>
      <c r="AM161" s="131"/>
      <c r="AN161" s="138"/>
      <c r="AO161" s="226">
        <v>114</v>
      </c>
      <c r="AP161" s="138">
        <f t="shared" si="172"/>
        <v>33</v>
      </c>
      <c r="AQ161" s="335">
        <v>95</v>
      </c>
      <c r="AR161" s="185">
        <f t="shared" si="172"/>
        <v>64</v>
      </c>
      <c r="AS161" s="242">
        <f t="shared" si="140"/>
        <v>100.25722222222221</v>
      </c>
      <c r="AT161" s="138">
        <f t="shared" si="145"/>
        <v>76</v>
      </c>
    </row>
    <row r="162" spans="1:46" x14ac:dyDescent="0.2">
      <c r="A162" s="64">
        <v>158</v>
      </c>
      <c r="B162" s="9" t="s">
        <v>337</v>
      </c>
      <c r="C162" s="290">
        <v>95</v>
      </c>
      <c r="D162" s="138">
        <f t="shared" si="141"/>
        <v>81</v>
      </c>
      <c r="E162" s="290">
        <v>91</v>
      </c>
      <c r="F162" s="138">
        <f t="shared" si="141"/>
        <v>149</v>
      </c>
      <c r="G162" s="131">
        <v>90</v>
      </c>
      <c r="H162" s="185">
        <f t="shared" si="141"/>
        <v>58</v>
      </c>
      <c r="I162" s="131">
        <v>93</v>
      </c>
      <c r="J162" s="185">
        <f t="shared" si="142"/>
        <v>89</v>
      </c>
      <c r="K162" s="351">
        <v>120</v>
      </c>
      <c r="L162" s="138">
        <f t="shared" si="142"/>
        <v>40</v>
      </c>
      <c r="M162" s="223">
        <v>110</v>
      </c>
      <c r="N162" s="138">
        <f t="shared" si="142"/>
        <v>63</v>
      </c>
      <c r="O162" s="242">
        <v>113</v>
      </c>
      <c r="P162" s="185">
        <f t="shared" si="143"/>
        <v>30</v>
      </c>
      <c r="Q162" s="131">
        <v>105</v>
      </c>
      <c r="R162" s="138">
        <f t="shared" si="143"/>
        <v>53</v>
      </c>
      <c r="S162" s="131">
        <v>114</v>
      </c>
      <c r="T162" s="185">
        <f t="shared" ref="T162:AR162" si="173">RANK(S162,S$5:S$164,0)</f>
        <v>29</v>
      </c>
      <c r="U162" s="281">
        <v>115</v>
      </c>
      <c r="V162" s="138">
        <f t="shared" si="173"/>
        <v>52</v>
      </c>
      <c r="W162" s="252">
        <v>100</v>
      </c>
      <c r="X162" s="138">
        <f t="shared" si="173"/>
        <v>76</v>
      </c>
      <c r="Y162" s="252">
        <v>90</v>
      </c>
      <c r="Z162" s="138">
        <f t="shared" si="173"/>
        <v>129</v>
      </c>
      <c r="AA162" s="252">
        <v>95</v>
      </c>
      <c r="AB162" s="185">
        <f t="shared" si="173"/>
        <v>84</v>
      </c>
      <c r="AC162" s="131">
        <v>95</v>
      </c>
      <c r="AD162" s="185">
        <f t="shared" si="173"/>
        <v>21</v>
      </c>
      <c r="AE162" s="308">
        <v>98.67</v>
      </c>
      <c r="AF162" s="185">
        <f t="shared" si="173"/>
        <v>104</v>
      </c>
      <c r="AG162" s="316">
        <v>85</v>
      </c>
      <c r="AH162" s="185">
        <f t="shared" si="173"/>
        <v>77</v>
      </c>
      <c r="AI162" s="217">
        <v>92.8</v>
      </c>
      <c r="AJ162" s="138">
        <f t="shared" si="173"/>
        <v>43</v>
      </c>
      <c r="AK162" s="549" t="s">
        <v>787</v>
      </c>
      <c r="AL162" s="138">
        <f t="shared" si="173"/>
        <v>14</v>
      </c>
      <c r="AM162" s="131"/>
      <c r="AN162" s="138"/>
      <c r="AO162" s="226">
        <v>116</v>
      </c>
      <c r="AP162" s="138">
        <f t="shared" si="173"/>
        <v>23</v>
      </c>
      <c r="AQ162" s="336">
        <v>85</v>
      </c>
      <c r="AR162" s="185">
        <f t="shared" si="173"/>
        <v>132</v>
      </c>
      <c r="AS162" s="242">
        <f t="shared" si="140"/>
        <v>101.02611111111111</v>
      </c>
      <c r="AT162" s="138">
        <f t="shared" si="145"/>
        <v>70</v>
      </c>
    </row>
    <row r="163" spans="1:46" x14ac:dyDescent="0.2">
      <c r="A163" s="64">
        <v>159</v>
      </c>
      <c r="B163" s="26" t="s">
        <v>338</v>
      </c>
      <c r="C163" s="290">
        <v>85</v>
      </c>
      <c r="D163" s="138">
        <f t="shared" si="141"/>
        <v>132</v>
      </c>
      <c r="E163" s="290">
        <v>98</v>
      </c>
      <c r="F163" s="138">
        <f t="shared" si="141"/>
        <v>123</v>
      </c>
      <c r="G163" s="131">
        <v>90</v>
      </c>
      <c r="H163" s="185">
        <f t="shared" si="141"/>
        <v>58</v>
      </c>
      <c r="I163" s="131">
        <v>113</v>
      </c>
      <c r="J163" s="185">
        <f t="shared" si="142"/>
        <v>5</v>
      </c>
      <c r="K163" s="351">
        <v>105</v>
      </c>
      <c r="L163" s="138">
        <f t="shared" si="142"/>
        <v>123</v>
      </c>
      <c r="M163" s="223">
        <v>110</v>
      </c>
      <c r="N163" s="138">
        <f t="shared" si="142"/>
        <v>63</v>
      </c>
      <c r="O163" s="242">
        <v>98.5</v>
      </c>
      <c r="P163" s="185">
        <f t="shared" si="143"/>
        <v>116</v>
      </c>
      <c r="Q163" s="131">
        <v>94</v>
      </c>
      <c r="R163" s="138">
        <f t="shared" si="143"/>
        <v>125</v>
      </c>
      <c r="S163" s="131">
        <v>101</v>
      </c>
      <c r="T163" s="185">
        <f t="shared" ref="T163:AR163" si="174">RANK(S163,S$5:S$164,0)</f>
        <v>115</v>
      </c>
      <c r="U163" s="281">
        <v>115</v>
      </c>
      <c r="V163" s="138">
        <f t="shared" si="174"/>
        <v>52</v>
      </c>
      <c r="W163" s="252">
        <v>97</v>
      </c>
      <c r="X163" s="138">
        <f t="shared" si="174"/>
        <v>99</v>
      </c>
      <c r="Y163" s="252">
        <v>93</v>
      </c>
      <c r="Z163" s="138">
        <f t="shared" si="174"/>
        <v>113</v>
      </c>
      <c r="AA163" s="252">
        <v>100</v>
      </c>
      <c r="AB163" s="185">
        <f t="shared" si="174"/>
        <v>45</v>
      </c>
      <c r="AC163" s="131">
        <v>95</v>
      </c>
      <c r="AD163" s="185">
        <f t="shared" si="174"/>
        <v>21</v>
      </c>
      <c r="AE163" s="308">
        <v>104.33</v>
      </c>
      <c r="AF163" s="185">
        <f t="shared" si="174"/>
        <v>72</v>
      </c>
      <c r="AG163" s="316">
        <v>99</v>
      </c>
      <c r="AH163" s="185">
        <f t="shared" si="174"/>
        <v>29</v>
      </c>
      <c r="AI163" s="217">
        <v>81.599999999999994</v>
      </c>
      <c r="AJ163" s="138">
        <f t="shared" si="174"/>
        <v>136</v>
      </c>
      <c r="AK163" s="549" t="s">
        <v>787</v>
      </c>
      <c r="AL163" s="138">
        <f t="shared" si="174"/>
        <v>14</v>
      </c>
      <c r="AM163" s="131"/>
      <c r="AN163" s="138"/>
      <c r="AO163" s="226">
        <v>113</v>
      </c>
      <c r="AP163" s="138">
        <f t="shared" si="174"/>
        <v>35</v>
      </c>
      <c r="AQ163" s="336">
        <v>90</v>
      </c>
      <c r="AR163" s="185">
        <f t="shared" si="174"/>
        <v>100</v>
      </c>
      <c r="AS163" s="242">
        <f t="shared" si="140"/>
        <v>99.079444444444434</v>
      </c>
      <c r="AT163" s="138">
        <f t="shared" si="145"/>
        <v>90</v>
      </c>
    </row>
    <row r="164" spans="1:46" x14ac:dyDescent="0.2">
      <c r="A164" s="65">
        <v>160</v>
      </c>
      <c r="B164" s="33" t="s">
        <v>341</v>
      </c>
      <c r="C164" s="475">
        <v>100</v>
      </c>
      <c r="D164" s="139">
        <f t="shared" si="141"/>
        <v>29</v>
      </c>
      <c r="E164" s="475">
        <v>123</v>
      </c>
      <c r="F164" s="139">
        <f t="shared" si="141"/>
        <v>10</v>
      </c>
      <c r="G164" s="132">
        <v>105</v>
      </c>
      <c r="H164" s="186">
        <f t="shared" si="141"/>
        <v>2</v>
      </c>
      <c r="I164" s="132"/>
      <c r="J164" s="186"/>
      <c r="K164" s="352">
        <v>135</v>
      </c>
      <c r="L164" s="139">
        <f t="shared" si="142"/>
        <v>5</v>
      </c>
      <c r="M164" s="224">
        <v>125</v>
      </c>
      <c r="N164" s="139">
        <f t="shared" si="142"/>
        <v>7</v>
      </c>
      <c r="O164" s="243">
        <v>122</v>
      </c>
      <c r="P164" s="186">
        <f t="shared" si="143"/>
        <v>6</v>
      </c>
      <c r="Q164" s="132">
        <v>125</v>
      </c>
      <c r="R164" s="139">
        <f t="shared" si="143"/>
        <v>2</v>
      </c>
      <c r="S164" s="132">
        <v>128</v>
      </c>
      <c r="T164" s="186">
        <f t="shared" ref="T164:AR164" si="175">RANK(S164,S$5:S$164,0)</f>
        <v>2</v>
      </c>
      <c r="U164" s="282">
        <v>125</v>
      </c>
      <c r="V164" s="139">
        <f t="shared" si="175"/>
        <v>13</v>
      </c>
      <c r="W164" s="253">
        <v>120</v>
      </c>
      <c r="X164" s="139">
        <f t="shared" si="175"/>
        <v>3</v>
      </c>
      <c r="Y164" s="253">
        <v>106</v>
      </c>
      <c r="Z164" s="139">
        <f t="shared" si="175"/>
        <v>29</v>
      </c>
      <c r="AA164" s="253">
        <v>110</v>
      </c>
      <c r="AB164" s="186">
        <f t="shared" si="175"/>
        <v>2</v>
      </c>
      <c r="AC164" s="132">
        <v>115</v>
      </c>
      <c r="AD164" s="186">
        <f t="shared" si="175"/>
        <v>2</v>
      </c>
      <c r="AE164" s="310">
        <v>112.67</v>
      </c>
      <c r="AF164" s="186">
        <f t="shared" si="175"/>
        <v>37</v>
      </c>
      <c r="AG164" s="317">
        <v>112</v>
      </c>
      <c r="AH164" s="186">
        <f t="shared" si="175"/>
        <v>5</v>
      </c>
      <c r="AI164" s="218">
        <v>108</v>
      </c>
      <c r="AJ164" s="139">
        <f t="shared" si="175"/>
        <v>4</v>
      </c>
      <c r="AK164" s="550">
        <v>122</v>
      </c>
      <c r="AL164" s="139">
        <f t="shared" si="175"/>
        <v>4</v>
      </c>
      <c r="AM164" s="132"/>
      <c r="AN164" s="139"/>
      <c r="AO164" s="227">
        <v>128</v>
      </c>
      <c r="AP164" s="139">
        <f t="shared" si="175"/>
        <v>3</v>
      </c>
      <c r="AQ164" s="435">
        <v>100</v>
      </c>
      <c r="AR164" s="186">
        <f t="shared" si="175"/>
        <v>26</v>
      </c>
      <c r="AS164" s="243">
        <f t="shared" si="140"/>
        <v>117.2038888888889</v>
      </c>
      <c r="AT164" s="139">
        <f t="shared" si="145"/>
        <v>2</v>
      </c>
    </row>
    <row r="165" spans="1:46" x14ac:dyDescent="0.2">
      <c r="B165" s="515" t="s">
        <v>761</v>
      </c>
      <c r="C165" s="514">
        <f>AVERAGE(C5:C164)</f>
        <v>96.34375</v>
      </c>
      <c r="D165" s="221"/>
      <c r="E165" s="514">
        <f>AVERAGE(E5:E164)</f>
        <v>104.39375</v>
      </c>
      <c r="F165" s="221"/>
      <c r="G165" s="514">
        <f>AVERAGE(G5:G164)</f>
        <v>88.25</v>
      </c>
      <c r="H165" s="221"/>
      <c r="I165" s="514">
        <f>AVERAGE(I5:I164)</f>
        <v>94.333333333333329</v>
      </c>
      <c r="J165" s="221"/>
      <c r="K165" s="514">
        <f>AVERAGE(K5:K164)</f>
        <v>114.63124999999999</v>
      </c>
      <c r="L165" s="221"/>
      <c r="M165" s="514">
        <f>AVERAGE(M5:M164)</f>
        <v>109</v>
      </c>
      <c r="N165" s="221"/>
      <c r="O165" s="514">
        <f>AVERAGE(O5:O164)</f>
        <v>103.89166666666668</v>
      </c>
      <c r="P165" s="221"/>
      <c r="Q165" s="514">
        <f>AVERAGE(Q5:Q164)</f>
        <v>100.73125</v>
      </c>
      <c r="R165" s="221"/>
      <c r="S165" s="514">
        <f>AVERAGE(S5:S164)</f>
        <v>105.8875</v>
      </c>
      <c r="T165" s="221"/>
      <c r="U165" s="514">
        <f>AVERAGE(U5:U164)</f>
        <v>112.7625</v>
      </c>
      <c r="V165" s="221"/>
      <c r="W165" s="514">
        <f>AVERAGE(W5:W164)</f>
        <v>100.1125</v>
      </c>
      <c r="X165" s="221"/>
      <c r="Y165" s="514">
        <f>AVERAGE(Y5:Y164)</f>
        <v>97.556250000000006</v>
      </c>
      <c r="Z165" s="221"/>
      <c r="AA165" s="514">
        <f>AVERAGE(AA5:AA164)</f>
        <v>96.262500000000003</v>
      </c>
      <c r="AB165" s="221"/>
      <c r="AC165" s="514">
        <f>AVERAGE(AC5:AC164)</f>
        <v>87.026143790849673</v>
      </c>
      <c r="AD165" s="221"/>
      <c r="AE165" s="514">
        <f>AVERAGE(AE5:AE164)</f>
        <v>103.96237499999999</v>
      </c>
      <c r="AF165" s="221"/>
      <c r="AG165" s="514">
        <f>AVERAGE(AG5:AG164)</f>
        <v>95.61904761904762</v>
      </c>
      <c r="AH165" s="221"/>
      <c r="AI165" s="514">
        <f>AVERAGE(AI5:AI164)</f>
        <v>89.233124999999959</v>
      </c>
      <c r="AJ165" s="221"/>
      <c r="AK165" s="514">
        <f>AVERAGE(AK5:AK164)</f>
        <v>104.42307692307692</v>
      </c>
      <c r="AL165" s="221"/>
      <c r="AM165" s="514">
        <f>AVERAGE(AM5:AM164)</f>
        <v>86.833333333333329</v>
      </c>
      <c r="AN165" s="221"/>
      <c r="AO165" s="514">
        <f>AVERAGE(AO5:AO164)</f>
        <v>105.7375</v>
      </c>
      <c r="AP165" s="221"/>
      <c r="AQ165" s="514">
        <f>AVERAGE(AQ5:AQ164)</f>
        <v>94.443749999999994</v>
      </c>
      <c r="AR165" s="221"/>
      <c r="AS165" s="514">
        <f>AVERAGE(AS5:AS164)</f>
        <v>99.733019480994102</v>
      </c>
      <c r="AT165" s="221"/>
    </row>
  </sheetData>
  <conditionalFormatting sqref="A72 A18 A8:A11 A16 A22 A28 A34 A40 A13:A14 A20 A26 A32 A38 A46 A58 A64 A70 A76 A82 A44 A50:A52 A56 A62 A68 A74 A80 A90 A98 A102 A84:A86 A88 A92:A94 A96 A100 A104:A105 A109 A107 A114 A111:A112 A116:A124 A126 A128 A130 A132:A138 A140:A164">
    <cfRule type="cellIs" dxfId="5" priority="1" stopIfTrue="1" operator="greaterThan">
      <formula>991194</formula>
    </cfRule>
  </conditionalFormatting>
  <pageMargins left="0.7" right="0.7" top="0.75" bottom="0.75" header="0.3" footer="0.3"/>
  <pageSetup paperSize="9" orientation="portrait" horizontalDpi="300" verticalDpi="300" r:id="rId1"/>
  <ignoredErrors>
    <ignoredError sqref="AS5:AS164" formula="1"/>
    <ignoredError sqref="AK9:AK10 AK15 AK17:AK21 AK23:AK24 AK26:AK30 AK32:AK33 AK36:AK37 AK40:AK42 AK44 AK47:AK71 AK73:AK76 AK78:AK97 AK99:AK100 AK101:AK103 AK105:AK110 AK112:AK140 AK142:AK16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65"/>
  <sheetViews>
    <sheetView tabSelected="1" workbookViewId="0">
      <pane xSplit="2" ySplit="4" topLeftCell="AA5" activePane="bottomRight" state="frozen"/>
      <selection pane="topRight" activeCell="C1" sqref="C1"/>
      <selection pane="bottomLeft" activeCell="A5" sqref="A5"/>
      <selection pane="bottomRight" activeCell="D11" sqref="D11"/>
    </sheetView>
  </sheetViews>
  <sheetFormatPr defaultRowHeight="12" x14ac:dyDescent="0.2"/>
  <cols>
    <col min="1" max="1" width="9.140625" style="10"/>
    <col min="2" max="2" width="40.85546875" style="10" customWidth="1"/>
    <col min="3" max="3" width="7.85546875" style="10" customWidth="1"/>
    <col min="4" max="5" width="4.85546875" style="10" customWidth="1"/>
    <col min="6" max="6" width="7.85546875" style="10" customWidth="1"/>
    <col min="7" max="8" width="4.7109375" style="10" customWidth="1"/>
    <col min="9" max="9" width="6.7109375" style="10" customWidth="1"/>
    <col min="10" max="11" width="4.85546875" style="10" customWidth="1"/>
    <col min="12" max="12" width="7.28515625" style="10" customWidth="1"/>
    <col min="13" max="14" width="4.85546875" style="10" customWidth="1"/>
    <col min="15" max="15" width="7.5703125" style="10" customWidth="1"/>
    <col min="16" max="17" width="5" style="10" customWidth="1"/>
    <col min="18" max="18" width="7.7109375" style="10" customWidth="1"/>
    <col min="19" max="20" width="5" style="10" customWidth="1"/>
    <col min="21" max="21" width="7.28515625" style="10" customWidth="1"/>
    <col min="22" max="23" width="4.42578125" style="10" customWidth="1"/>
    <col min="24" max="24" width="6.7109375" style="10" customWidth="1"/>
    <col min="25" max="26" width="5" style="10" customWidth="1"/>
    <col min="27" max="27" width="6.7109375" style="10" customWidth="1"/>
    <col min="28" max="29" width="4.85546875" style="10" customWidth="1"/>
    <col min="30" max="30" width="5.85546875" style="10" customWidth="1"/>
    <col min="31" max="32" width="4.5703125" style="10" customWidth="1"/>
    <col min="33" max="33" width="7" style="10" customWidth="1"/>
    <col min="34" max="35" width="4.7109375" style="10" customWidth="1"/>
    <col min="36" max="36" width="6.85546875" style="433" customWidth="1"/>
    <col min="37" max="38" width="5.140625" style="10" customWidth="1"/>
    <col min="39" max="39" width="8.7109375" style="10" customWidth="1"/>
    <col min="40" max="40" width="6.140625" style="10" customWidth="1"/>
    <col min="41" max="41" width="4.85546875" style="10" customWidth="1"/>
    <col min="42" max="42" width="8.5703125" style="10" customWidth="1"/>
    <col min="43" max="43" width="7.5703125" style="10" customWidth="1"/>
    <col min="44" max="44" width="5.42578125" style="10" customWidth="1"/>
    <col min="45" max="16384" width="9.140625" style="10"/>
  </cols>
  <sheetData>
    <row r="1" spans="1:48" s="121" customFormat="1" x14ac:dyDescent="0.2">
      <c r="A1" s="15" t="s">
        <v>343</v>
      </c>
      <c r="C1" s="183" t="s">
        <v>759</v>
      </c>
      <c r="D1" s="187"/>
      <c r="E1" s="134"/>
      <c r="F1" s="183" t="s">
        <v>756</v>
      </c>
      <c r="G1" s="187"/>
      <c r="H1" s="134"/>
      <c r="I1" s="183" t="s">
        <v>475</v>
      </c>
      <c r="J1" s="187"/>
      <c r="K1" s="134"/>
      <c r="L1" s="183" t="s">
        <v>509</v>
      </c>
      <c r="M1" s="187"/>
      <c r="N1" s="134"/>
      <c r="O1" s="187" t="s">
        <v>611</v>
      </c>
      <c r="P1" s="187"/>
      <c r="Q1" s="187"/>
      <c r="R1" s="183" t="s">
        <v>836</v>
      </c>
      <c r="S1" s="187"/>
      <c r="T1" s="134"/>
      <c r="U1" s="183" t="s">
        <v>548</v>
      </c>
      <c r="V1" s="187"/>
      <c r="W1" s="134"/>
      <c r="X1" s="183" t="s">
        <v>590</v>
      </c>
      <c r="Y1" s="187"/>
      <c r="Z1" s="134"/>
      <c r="AA1" s="183" t="s">
        <v>621</v>
      </c>
      <c r="AB1" s="187"/>
      <c r="AC1" s="134"/>
      <c r="AD1" s="183" t="s">
        <v>654</v>
      </c>
      <c r="AE1" s="187"/>
      <c r="AF1" s="134"/>
      <c r="AG1" s="183" t="s">
        <v>664</v>
      </c>
      <c r="AH1" s="187"/>
      <c r="AI1" s="134"/>
      <c r="AJ1" s="534" t="s">
        <v>743</v>
      </c>
      <c r="AK1" s="535"/>
      <c r="AL1" s="535"/>
      <c r="AM1" s="183" t="s">
        <v>688</v>
      </c>
      <c r="AN1" s="187"/>
      <c r="AO1" s="134"/>
      <c r="AP1" s="183" t="s">
        <v>767</v>
      </c>
      <c r="AQ1" s="187"/>
      <c r="AR1" s="134"/>
    </row>
    <row r="2" spans="1:48" s="121" customFormat="1" x14ac:dyDescent="0.2">
      <c r="A2" s="121" t="s">
        <v>488</v>
      </c>
      <c r="C2" s="140" t="s">
        <v>384</v>
      </c>
      <c r="D2" s="194"/>
      <c r="E2" s="195"/>
      <c r="F2" s="140" t="s">
        <v>749</v>
      </c>
      <c r="G2" s="194"/>
      <c r="H2" s="195"/>
      <c r="I2" s="140" t="s">
        <v>390</v>
      </c>
      <c r="J2" s="194"/>
      <c r="K2" s="195"/>
      <c r="L2" s="140" t="s">
        <v>399</v>
      </c>
      <c r="M2" s="194"/>
      <c r="N2" s="195"/>
      <c r="O2" s="194" t="s">
        <v>412</v>
      </c>
      <c r="P2" s="194"/>
      <c r="Q2" s="194"/>
      <c r="R2" s="140" t="s">
        <v>417</v>
      </c>
      <c r="S2" s="194"/>
      <c r="T2" s="195"/>
      <c r="U2" s="140" t="s">
        <v>531</v>
      </c>
      <c r="V2" s="194"/>
      <c r="W2" s="195"/>
      <c r="X2" s="140" t="s">
        <v>580</v>
      </c>
      <c r="Y2" s="194"/>
      <c r="Z2" s="195"/>
      <c r="AA2" s="140" t="s">
        <v>612</v>
      </c>
      <c r="AB2" s="194"/>
      <c r="AC2" s="195"/>
      <c r="AD2" s="140" t="s">
        <v>430</v>
      </c>
      <c r="AE2" s="194"/>
      <c r="AF2" s="195"/>
      <c r="AG2" s="140" t="s">
        <v>461</v>
      </c>
      <c r="AH2" s="194"/>
      <c r="AI2" s="195"/>
      <c r="AJ2" s="536" t="s">
        <v>736</v>
      </c>
      <c r="AK2" s="537"/>
      <c r="AL2" s="537"/>
      <c r="AM2" s="140" t="s">
        <v>456</v>
      </c>
      <c r="AN2" s="194"/>
      <c r="AO2" s="195"/>
      <c r="AP2" s="140"/>
      <c r="AQ2" s="194"/>
      <c r="AR2" s="195"/>
    </row>
    <row r="3" spans="1:48" s="121" customFormat="1" x14ac:dyDescent="0.2">
      <c r="C3" s="219" t="s">
        <v>760</v>
      </c>
      <c r="D3" s="220"/>
      <c r="E3" s="221"/>
      <c r="F3" s="219" t="s">
        <v>757</v>
      </c>
      <c r="G3" s="220"/>
      <c r="H3" s="221"/>
      <c r="I3" s="183" t="s">
        <v>472</v>
      </c>
      <c r="J3" s="187"/>
      <c r="K3" s="134"/>
      <c r="L3" s="219" t="s">
        <v>510</v>
      </c>
      <c r="M3" s="220"/>
      <c r="N3" s="221"/>
      <c r="O3" s="220" t="s">
        <v>579</v>
      </c>
      <c r="P3" s="220"/>
      <c r="Q3" s="220"/>
      <c r="R3" s="219" t="s">
        <v>579</v>
      </c>
      <c r="S3" s="220"/>
      <c r="T3" s="221"/>
      <c r="U3" s="219" t="s">
        <v>549</v>
      </c>
      <c r="V3" s="220"/>
      <c r="W3" s="221"/>
      <c r="X3" s="219" t="s">
        <v>579</v>
      </c>
      <c r="Y3" s="220"/>
      <c r="Z3" s="221"/>
      <c r="AA3" s="183" t="s">
        <v>472</v>
      </c>
      <c r="AB3" s="187"/>
      <c r="AC3" s="134"/>
      <c r="AD3" s="183" t="s">
        <v>549</v>
      </c>
      <c r="AE3" s="187"/>
      <c r="AF3" s="134"/>
      <c r="AG3" s="183" t="s">
        <v>665</v>
      </c>
      <c r="AH3" s="187"/>
      <c r="AI3" s="134"/>
      <c r="AJ3" s="534" t="s">
        <v>549</v>
      </c>
      <c r="AK3" s="535"/>
      <c r="AL3" s="535"/>
      <c r="AM3" s="219"/>
      <c r="AN3" s="220"/>
      <c r="AO3" s="221"/>
      <c r="AP3" s="525"/>
      <c r="AQ3" s="526"/>
      <c r="AR3" s="527"/>
    </row>
    <row r="4" spans="1:48" s="121" customFormat="1" x14ac:dyDescent="0.2">
      <c r="A4" s="63" t="s">
        <v>2</v>
      </c>
      <c r="B4" s="17" t="s">
        <v>3</v>
      </c>
      <c r="C4" s="196" t="s">
        <v>473</v>
      </c>
      <c r="D4" s="197" t="s">
        <v>474</v>
      </c>
      <c r="E4" s="198" t="s">
        <v>347</v>
      </c>
      <c r="F4" s="196" t="s">
        <v>473</v>
      </c>
      <c r="G4" s="197" t="s">
        <v>474</v>
      </c>
      <c r="H4" s="198" t="s">
        <v>347</v>
      </c>
      <c r="I4" s="196" t="s">
        <v>473</v>
      </c>
      <c r="J4" s="197" t="s">
        <v>474</v>
      </c>
      <c r="K4" s="198" t="s">
        <v>347</v>
      </c>
      <c r="L4" s="188" t="s">
        <v>473</v>
      </c>
      <c r="M4" s="189" t="s">
        <v>474</v>
      </c>
      <c r="N4" s="190" t="s">
        <v>347</v>
      </c>
      <c r="O4" s="188" t="s">
        <v>473</v>
      </c>
      <c r="P4" s="189" t="s">
        <v>474</v>
      </c>
      <c r="Q4" s="529" t="s">
        <v>347</v>
      </c>
      <c r="R4" s="196" t="s">
        <v>473</v>
      </c>
      <c r="S4" s="197" t="s">
        <v>474</v>
      </c>
      <c r="T4" s="198" t="s">
        <v>347</v>
      </c>
      <c r="U4" s="196" t="s">
        <v>473</v>
      </c>
      <c r="V4" s="197" t="s">
        <v>474</v>
      </c>
      <c r="W4" s="198" t="s">
        <v>347</v>
      </c>
      <c r="X4" s="196" t="s">
        <v>473</v>
      </c>
      <c r="Y4" s="197" t="s">
        <v>474</v>
      </c>
      <c r="Z4" s="198" t="s">
        <v>347</v>
      </c>
      <c r="AA4" s="196" t="s">
        <v>473</v>
      </c>
      <c r="AB4" s="197" t="s">
        <v>474</v>
      </c>
      <c r="AC4" s="198" t="s">
        <v>347</v>
      </c>
      <c r="AD4" s="188" t="s">
        <v>473</v>
      </c>
      <c r="AE4" s="189" t="s">
        <v>474</v>
      </c>
      <c r="AF4" s="190" t="s">
        <v>347</v>
      </c>
      <c r="AG4" s="196" t="s">
        <v>473</v>
      </c>
      <c r="AH4" s="197" t="s">
        <v>474</v>
      </c>
      <c r="AI4" s="198" t="s">
        <v>347</v>
      </c>
      <c r="AJ4" s="532" t="s">
        <v>473</v>
      </c>
      <c r="AK4" s="189" t="s">
        <v>474</v>
      </c>
      <c r="AL4" s="190" t="s">
        <v>347</v>
      </c>
      <c r="AM4" s="196" t="s">
        <v>473</v>
      </c>
      <c r="AN4" s="197" t="s">
        <v>474</v>
      </c>
      <c r="AO4" s="198" t="s">
        <v>347</v>
      </c>
      <c r="AP4" s="188" t="s">
        <v>473</v>
      </c>
      <c r="AQ4" s="189" t="s">
        <v>474</v>
      </c>
      <c r="AR4" s="190" t="s">
        <v>347</v>
      </c>
    </row>
    <row r="5" spans="1:48" x14ac:dyDescent="0.2">
      <c r="A5" s="64">
        <v>1</v>
      </c>
      <c r="B5" s="1" t="s">
        <v>10</v>
      </c>
      <c r="C5" s="482">
        <v>5366.6666666666661</v>
      </c>
      <c r="D5" s="483">
        <f>(C5/4770)*100</f>
        <v>112.50873515024458</v>
      </c>
      <c r="E5" s="137">
        <f>RANK(C5,C$5:C$164,0)</f>
        <v>21</v>
      </c>
      <c r="F5" s="482">
        <v>1325</v>
      </c>
      <c r="G5" s="483">
        <f>(F5/822)*100</f>
        <v>161.19221411192214</v>
      </c>
      <c r="H5" s="137">
        <f>RANK(F5,F$5:F$164,0)</f>
        <v>48</v>
      </c>
      <c r="I5" s="216">
        <v>5350</v>
      </c>
      <c r="J5" s="191">
        <f>(I5/3850)*100</f>
        <v>138.96103896103895</v>
      </c>
      <c r="K5" s="137">
        <f>RANK(I5,I$5:I$164,0)</f>
        <v>36</v>
      </c>
      <c r="L5" s="216">
        <v>1360</v>
      </c>
      <c r="M5" s="191">
        <f>(L5/2880)*100</f>
        <v>47.222222222222221</v>
      </c>
      <c r="N5" s="137">
        <f>RANK(L5,L$5:L$164,0)</f>
        <v>85</v>
      </c>
      <c r="O5" s="270">
        <v>7250</v>
      </c>
      <c r="P5" s="268">
        <f>(O5/8729)*100</f>
        <v>83.056478405315616</v>
      </c>
      <c r="Q5" s="137">
        <f>RANK(O5,O$5:O$164,0)</f>
        <v>137</v>
      </c>
      <c r="R5" s="270">
        <v>4200</v>
      </c>
      <c r="S5" s="268">
        <f>(R5/8115)*100</f>
        <v>51.756007393715343</v>
      </c>
      <c r="T5" s="137">
        <f>RANK(R5,R$5:R$164,0)</f>
        <v>159</v>
      </c>
      <c r="U5" s="216">
        <v>6541.6666666666679</v>
      </c>
      <c r="V5" s="191">
        <f>(U5/10334)*100</f>
        <v>63.302367589187803</v>
      </c>
      <c r="W5" s="137">
        <f>RANK(U5,U$5:U$164,0)</f>
        <v>145</v>
      </c>
      <c r="X5" s="216">
        <v>5629.1666666666679</v>
      </c>
      <c r="Y5" s="191">
        <f>(X5/9654)*100</f>
        <v>58.309163731786498</v>
      </c>
      <c r="Z5" s="137">
        <f>RANK(X5,X$5:X$164,0)</f>
        <v>155</v>
      </c>
      <c r="AA5" s="216">
        <v>4950</v>
      </c>
      <c r="AB5" s="191">
        <f>(AA5/5445)*100</f>
        <v>90.909090909090907</v>
      </c>
      <c r="AC5" s="137">
        <f>RANK(AA5,AA$5:AA$164,0)</f>
        <v>31</v>
      </c>
      <c r="AD5" s="216">
        <v>6250</v>
      </c>
      <c r="AE5" s="191">
        <f>(AD5/11250)*100</f>
        <v>55.555555555555557</v>
      </c>
      <c r="AF5" s="137">
        <f>RANK(AD5,AD$5:AD$164,0)</f>
        <v>66</v>
      </c>
      <c r="AG5" s="216">
        <v>1628.4348864994026</v>
      </c>
      <c r="AH5" s="191">
        <f>(AG5/2495)*100</f>
        <v>65.267931322621351</v>
      </c>
      <c r="AI5" s="137">
        <f>RANK(AG5,AG$5:AG$164,0)</f>
        <v>141</v>
      </c>
      <c r="AJ5" s="216">
        <v>3016.666666666667</v>
      </c>
      <c r="AK5" s="191">
        <f>(AJ5/1909)*100</f>
        <v>158.02339793958444</v>
      </c>
      <c r="AL5" s="137">
        <f>RANK(AJ5,AJ$5:AJ$164,0)</f>
        <v>60</v>
      </c>
      <c r="AM5" s="216">
        <v>3850</v>
      </c>
      <c r="AN5" s="191">
        <f>(AM5/5300)*100</f>
        <v>72.641509433962256</v>
      </c>
      <c r="AO5" s="184">
        <f>RANK(AM5,AM$5:AM$164,0)</f>
        <v>114</v>
      </c>
      <c r="AP5" s="216">
        <f>AVERAGE(C5,F5,I5,L5,O5,R5,U5,X5,AA5,AG5,AM5,AJ5)</f>
        <v>4205.6334627638389</v>
      </c>
      <c r="AQ5" s="191">
        <f>(AP5/5359)*100</f>
        <v>78.477952281467424</v>
      </c>
      <c r="AR5" s="137">
        <f>RANK(AP5,AP$5:AP$164,0)</f>
        <v>136</v>
      </c>
      <c r="AU5" s="531"/>
      <c r="AV5" s="14"/>
    </row>
    <row r="6" spans="1:48" x14ac:dyDescent="0.2">
      <c r="A6" s="64">
        <v>2</v>
      </c>
      <c r="B6" s="1" t="s">
        <v>13</v>
      </c>
      <c r="C6" s="484">
        <v>4286.666666666667</v>
      </c>
      <c r="D6" s="480">
        <f t="shared" ref="D6:D69" si="0">(C6/4770)*100</f>
        <v>89.867225716282334</v>
      </c>
      <c r="E6" s="138">
        <f t="shared" ref="E6:E69" si="1">RANK(C6,C$5:C$164,0)</f>
        <v>44</v>
      </c>
      <c r="F6" s="484">
        <v>466.66666666666663</v>
      </c>
      <c r="G6" s="480">
        <f t="shared" ref="G6:G69" si="2">(F6/822)*100</f>
        <v>56.772100567720997</v>
      </c>
      <c r="H6" s="138">
        <f t="shared" ref="H6:H69" si="3">RANK(F6,F$5:F$164,0)</f>
        <v>142</v>
      </c>
      <c r="I6" s="217">
        <v>5500</v>
      </c>
      <c r="J6" s="192">
        <f t="shared" ref="J6:J69" si="4">(I6/3850)*100</f>
        <v>142.85714285714286</v>
      </c>
      <c r="K6" s="138">
        <f t="shared" ref="K6:K69" si="5">RANK(I6,I$5:I$164,0)</f>
        <v>29</v>
      </c>
      <c r="L6" s="217">
        <v>708.57142857142867</v>
      </c>
      <c r="M6" s="192">
        <f t="shared" ref="M6:M69" si="6">(L6/2880)*100</f>
        <v>24.603174603174608</v>
      </c>
      <c r="N6" s="138">
        <f t="shared" ref="N6:N69" si="7">RANK(L6,L$5:L$164,0)</f>
        <v>137</v>
      </c>
      <c r="O6" s="271">
        <v>8541.6666666666679</v>
      </c>
      <c r="P6" s="175">
        <f t="shared" ref="P6:P69" si="8">(O6/8729)*100</f>
        <v>97.853896971779903</v>
      </c>
      <c r="Q6" s="138">
        <f t="shared" ref="Q6:Q69" si="9">RANK(O6,O$5:O$164,0)</f>
        <v>63</v>
      </c>
      <c r="R6" s="271">
        <v>5837.5</v>
      </c>
      <c r="S6" s="175">
        <f t="shared" ref="S6:S69" si="10">(R6/8115)*100</f>
        <v>71.934688847812694</v>
      </c>
      <c r="T6" s="138">
        <f t="shared" ref="T6:T69" si="11">RANK(R6,R$5:R$164,0)</f>
        <v>137</v>
      </c>
      <c r="U6" s="217">
        <v>7250</v>
      </c>
      <c r="V6" s="192">
        <f t="shared" ref="V6:V69" si="12">(U6/10334)*100</f>
        <v>70.156764079736789</v>
      </c>
      <c r="W6" s="138">
        <f t="shared" ref="W6:W69" si="13">RANK(U6,U$5:U$164,0)</f>
        <v>138</v>
      </c>
      <c r="X6" s="217">
        <v>8016.6666666666679</v>
      </c>
      <c r="Y6" s="192">
        <f t="shared" ref="Y6:Y69" si="14">(X6/9654)*100</f>
        <v>83.039845314550107</v>
      </c>
      <c r="Z6" s="138">
        <f t="shared" ref="Z6:Z69" si="15">RANK(X6,X$5:X$164,0)</f>
        <v>116</v>
      </c>
      <c r="AA6" s="217">
        <v>4913</v>
      </c>
      <c r="AB6" s="192">
        <f t="shared" ref="AB6:AB69" si="16">(AA6/5445)*100</f>
        <v>90.229568411386595</v>
      </c>
      <c r="AC6" s="138">
        <f t="shared" ref="AC6:AC69" si="17">RANK(AA6,AA$5:AA$164,0)</f>
        <v>32</v>
      </c>
      <c r="AD6" s="217"/>
      <c r="AE6" s="192"/>
      <c r="AF6" s="138"/>
      <c r="AG6" s="217">
        <v>2334.5280764635609</v>
      </c>
      <c r="AH6" s="192">
        <f t="shared" ref="AH6:AH69" si="18">(AG6/2495)*100</f>
        <v>93.56825957769783</v>
      </c>
      <c r="AI6" s="138">
        <f t="shared" ref="AI6:AI69" si="19">RANK(AG6,AG$5:AG$164,0)</f>
        <v>25</v>
      </c>
      <c r="AJ6" s="217">
        <v>1500</v>
      </c>
      <c r="AK6" s="192">
        <f t="shared" ref="AK6:AK69" si="20">(AJ6/1909)*100</f>
        <v>78.575170246202191</v>
      </c>
      <c r="AL6" s="138">
        <f t="shared" ref="AL6:AL68" si="21">RANK(AJ6,AJ$5:AJ$164,0)</f>
        <v>135</v>
      </c>
      <c r="AM6" s="217">
        <v>3600</v>
      </c>
      <c r="AN6" s="192">
        <f t="shared" ref="AN6:AN68" si="22">(AM6/5300)*100</f>
        <v>67.924528301886795</v>
      </c>
      <c r="AO6" s="185">
        <f t="shared" ref="AO6:AO68" si="23">RANK(AM6,AM$5:AM$164,0)</f>
        <v>127</v>
      </c>
      <c r="AP6" s="217">
        <f t="shared" ref="AP6:AP69" si="24">AVERAGE(C6,F6,I6,L6,O6,R6,U6,X6,AA6,AG6,AM6,AJ6)</f>
        <v>4412.9388476418053</v>
      </c>
      <c r="AQ6" s="192">
        <f t="shared" ref="AQ6:AQ69" si="25">(AP6/5359)*100</f>
        <v>82.346311767900829</v>
      </c>
      <c r="AR6" s="138">
        <f t="shared" ref="AR6:AR69" si="26">RANK(AP6,AP$5:AP$164,0)</f>
        <v>119</v>
      </c>
      <c r="AU6" s="531"/>
      <c r="AV6" s="14"/>
    </row>
    <row r="7" spans="1:48" x14ac:dyDescent="0.2">
      <c r="A7" s="64">
        <v>3</v>
      </c>
      <c r="B7" s="1" t="s">
        <v>15</v>
      </c>
      <c r="C7" s="484">
        <v>1306.6666666666665</v>
      </c>
      <c r="D7" s="480">
        <f t="shared" si="0"/>
        <v>27.393431167016068</v>
      </c>
      <c r="E7" s="138">
        <f t="shared" si="1"/>
        <v>156</v>
      </c>
      <c r="F7" s="484">
        <v>728.33333333333326</v>
      </c>
      <c r="G7" s="480">
        <f t="shared" si="2"/>
        <v>88.605028386050279</v>
      </c>
      <c r="H7" s="138">
        <f t="shared" si="3"/>
        <v>117</v>
      </c>
      <c r="I7" s="217">
        <v>4280</v>
      </c>
      <c r="J7" s="192">
        <f t="shared" si="4"/>
        <v>111.16883116883116</v>
      </c>
      <c r="K7" s="138">
        <f t="shared" si="5"/>
        <v>66</v>
      </c>
      <c r="L7" s="217">
        <v>925.71428571428567</v>
      </c>
      <c r="M7" s="192">
        <f t="shared" si="6"/>
        <v>32.142857142857139</v>
      </c>
      <c r="N7" s="138">
        <f t="shared" si="7"/>
        <v>118</v>
      </c>
      <c r="O7" s="271">
        <v>7333.3333333333339</v>
      </c>
      <c r="P7" s="175">
        <f t="shared" si="8"/>
        <v>84.01115057089396</v>
      </c>
      <c r="Q7" s="138">
        <f t="shared" si="9"/>
        <v>130</v>
      </c>
      <c r="R7" s="271">
        <v>5925</v>
      </c>
      <c r="S7" s="175">
        <f t="shared" si="10"/>
        <v>73.012939001848437</v>
      </c>
      <c r="T7" s="138">
        <f t="shared" si="11"/>
        <v>133</v>
      </c>
      <c r="U7" s="217">
        <v>6125</v>
      </c>
      <c r="V7" s="192">
        <f t="shared" si="12"/>
        <v>59.270369653570739</v>
      </c>
      <c r="W7" s="138">
        <f t="shared" si="13"/>
        <v>151</v>
      </c>
      <c r="X7" s="217">
        <v>8612.5</v>
      </c>
      <c r="Y7" s="192">
        <f t="shared" si="14"/>
        <v>89.21172570955045</v>
      </c>
      <c r="Z7" s="138">
        <f t="shared" si="15"/>
        <v>93</v>
      </c>
      <c r="AA7" s="217"/>
      <c r="AB7" s="192"/>
      <c r="AC7" s="138"/>
      <c r="AD7" s="217">
        <v>8583.3333333333339</v>
      </c>
      <c r="AE7" s="192">
        <f t="shared" ref="AE7:AE64" si="27">(AD7/11250)*100</f>
        <v>76.296296296296305</v>
      </c>
      <c r="AF7" s="138">
        <f t="shared" ref="AF7:AF64" si="28">RANK(AD7,AD$5:AD$164,0)</f>
        <v>46</v>
      </c>
      <c r="AG7" s="217">
        <v>2014.3369175627242</v>
      </c>
      <c r="AH7" s="192">
        <f t="shared" si="18"/>
        <v>80.734946595700379</v>
      </c>
      <c r="AI7" s="138">
        <f t="shared" si="19"/>
        <v>80</v>
      </c>
      <c r="AJ7" s="217">
        <v>1500</v>
      </c>
      <c r="AK7" s="192">
        <f t="shared" si="20"/>
        <v>78.575170246202191</v>
      </c>
      <c r="AL7" s="138">
        <f t="shared" si="21"/>
        <v>135</v>
      </c>
      <c r="AM7" s="217">
        <v>4400</v>
      </c>
      <c r="AN7" s="192">
        <f t="shared" si="22"/>
        <v>83.018867924528308</v>
      </c>
      <c r="AO7" s="185">
        <f t="shared" si="23"/>
        <v>87</v>
      </c>
      <c r="AP7" s="217">
        <f t="shared" si="24"/>
        <v>3922.8076851463948</v>
      </c>
      <c r="AQ7" s="192">
        <f t="shared" si="25"/>
        <v>73.200367328725406</v>
      </c>
      <c r="AR7" s="138">
        <f t="shared" si="26"/>
        <v>146</v>
      </c>
      <c r="AU7" s="531"/>
      <c r="AV7" s="14"/>
    </row>
    <row r="8" spans="1:48" x14ac:dyDescent="0.2">
      <c r="A8" s="64">
        <v>4</v>
      </c>
      <c r="B8" s="1" t="s">
        <v>17</v>
      </c>
      <c r="C8" s="484">
        <v>4840</v>
      </c>
      <c r="D8" s="480">
        <f t="shared" si="0"/>
        <v>101.46750524109014</v>
      </c>
      <c r="E8" s="138">
        <f t="shared" si="1"/>
        <v>30</v>
      </c>
      <c r="F8" s="484">
        <v>1776.6666666666665</v>
      </c>
      <c r="G8" s="480">
        <f t="shared" si="2"/>
        <v>216.13949716139493</v>
      </c>
      <c r="H8" s="138">
        <f t="shared" si="3"/>
        <v>18</v>
      </c>
      <c r="I8" s="217">
        <v>5250</v>
      </c>
      <c r="J8" s="192">
        <f t="shared" si="4"/>
        <v>136.36363636363635</v>
      </c>
      <c r="K8" s="138">
        <f t="shared" si="5"/>
        <v>38</v>
      </c>
      <c r="L8" s="217">
        <v>3485.7142857142853</v>
      </c>
      <c r="M8" s="192">
        <f t="shared" si="6"/>
        <v>121.03174603174602</v>
      </c>
      <c r="N8" s="138">
        <f t="shared" si="7"/>
        <v>3</v>
      </c>
      <c r="O8" s="271">
        <v>16500</v>
      </c>
      <c r="P8" s="175">
        <f t="shared" si="8"/>
        <v>189.02508878451141</v>
      </c>
      <c r="Q8" s="138">
        <f t="shared" si="9"/>
        <v>1</v>
      </c>
      <c r="R8" s="271">
        <v>5116.666666666667</v>
      </c>
      <c r="S8" s="175">
        <f t="shared" si="10"/>
        <v>63.051961388375446</v>
      </c>
      <c r="T8" s="138">
        <f t="shared" si="11"/>
        <v>154</v>
      </c>
      <c r="U8" s="217">
        <v>5708.3333333333339</v>
      </c>
      <c r="V8" s="192">
        <f t="shared" si="12"/>
        <v>55.238371717953683</v>
      </c>
      <c r="W8" s="138">
        <f t="shared" si="13"/>
        <v>156</v>
      </c>
      <c r="X8" s="217">
        <v>7850</v>
      </c>
      <c r="Y8" s="192">
        <f t="shared" si="14"/>
        <v>81.3134452040605</v>
      </c>
      <c r="Z8" s="138">
        <f t="shared" si="15"/>
        <v>121</v>
      </c>
      <c r="AA8" s="217"/>
      <c r="AB8" s="192"/>
      <c r="AC8" s="138"/>
      <c r="AD8" s="217"/>
      <c r="AE8" s="192"/>
      <c r="AF8" s="138"/>
      <c r="AG8" s="217">
        <v>2508.9605734767028</v>
      </c>
      <c r="AH8" s="192">
        <f t="shared" si="18"/>
        <v>100.55954202311435</v>
      </c>
      <c r="AI8" s="138">
        <f t="shared" si="19"/>
        <v>12</v>
      </c>
      <c r="AJ8" s="217">
        <v>2641.666666666667</v>
      </c>
      <c r="AK8" s="192">
        <f t="shared" si="20"/>
        <v>138.37960537803389</v>
      </c>
      <c r="AL8" s="138">
        <f t="shared" si="21"/>
        <v>80</v>
      </c>
      <c r="AM8" s="217">
        <v>5350</v>
      </c>
      <c r="AN8" s="192">
        <f t="shared" si="22"/>
        <v>100.9433962264151</v>
      </c>
      <c r="AO8" s="185">
        <f t="shared" si="23"/>
        <v>34</v>
      </c>
      <c r="AP8" s="217">
        <f t="shared" si="24"/>
        <v>5548.0007447749385</v>
      </c>
      <c r="AQ8" s="192">
        <f t="shared" si="25"/>
        <v>103.52679128148795</v>
      </c>
      <c r="AR8" s="138">
        <f t="shared" si="26"/>
        <v>5</v>
      </c>
      <c r="AU8" s="531"/>
      <c r="AV8" s="14"/>
    </row>
    <row r="9" spans="1:48" x14ac:dyDescent="0.2">
      <c r="A9" s="64">
        <v>5</v>
      </c>
      <c r="B9" s="1" t="s">
        <v>19</v>
      </c>
      <c r="C9" s="484">
        <v>2800</v>
      </c>
      <c r="D9" s="480">
        <f t="shared" si="0"/>
        <v>58.700209643605874</v>
      </c>
      <c r="E9" s="138">
        <f t="shared" si="1"/>
        <v>108</v>
      </c>
      <c r="F9" s="484">
        <v>338.33333333333337</v>
      </c>
      <c r="G9" s="480">
        <f t="shared" si="2"/>
        <v>41.159772911597734</v>
      </c>
      <c r="H9" s="138">
        <f t="shared" si="3"/>
        <v>145</v>
      </c>
      <c r="I9" s="217">
        <v>8500</v>
      </c>
      <c r="J9" s="192">
        <f t="shared" si="4"/>
        <v>220.77922077922079</v>
      </c>
      <c r="K9" s="138">
        <f t="shared" si="5"/>
        <v>1</v>
      </c>
      <c r="L9" s="217">
        <v>1914.2857142857142</v>
      </c>
      <c r="M9" s="192">
        <f t="shared" si="6"/>
        <v>66.468253968253961</v>
      </c>
      <c r="N9" s="138">
        <f t="shared" si="7"/>
        <v>52</v>
      </c>
      <c r="O9" s="271">
        <v>8458.3333333333339</v>
      </c>
      <c r="P9" s="175">
        <f t="shared" si="8"/>
        <v>96.899224806201559</v>
      </c>
      <c r="Q9" s="138">
        <f t="shared" si="9"/>
        <v>68</v>
      </c>
      <c r="R9" s="271">
        <v>6495.8333333333339</v>
      </c>
      <c r="S9" s="175">
        <f t="shared" si="10"/>
        <v>80.047237625795859</v>
      </c>
      <c r="T9" s="138">
        <f t="shared" si="11"/>
        <v>108</v>
      </c>
      <c r="U9" s="217">
        <v>5708.3333333333339</v>
      </c>
      <c r="V9" s="192">
        <f t="shared" si="12"/>
        <v>55.238371717953683</v>
      </c>
      <c r="W9" s="138">
        <f t="shared" si="13"/>
        <v>156</v>
      </c>
      <c r="X9" s="217">
        <v>7858.3333333333339</v>
      </c>
      <c r="Y9" s="192">
        <f t="shared" si="14"/>
        <v>81.399765209584984</v>
      </c>
      <c r="Z9" s="138">
        <f t="shared" si="15"/>
        <v>120</v>
      </c>
      <c r="AA9" s="217">
        <v>3525</v>
      </c>
      <c r="AB9" s="192">
        <f t="shared" si="16"/>
        <v>64.738292011019283</v>
      </c>
      <c r="AC9" s="138">
        <f t="shared" si="17"/>
        <v>83</v>
      </c>
      <c r="AD9" s="217">
        <v>9083.3333333333339</v>
      </c>
      <c r="AE9" s="192">
        <f t="shared" si="27"/>
        <v>80.740740740740748</v>
      </c>
      <c r="AF9" s="138">
        <f t="shared" si="28"/>
        <v>37</v>
      </c>
      <c r="AG9" s="217">
        <v>1868.5782556750301</v>
      </c>
      <c r="AH9" s="192">
        <f t="shared" si="18"/>
        <v>74.892916059119443</v>
      </c>
      <c r="AI9" s="138">
        <f t="shared" si="19"/>
        <v>110</v>
      </c>
      <c r="AJ9" s="217">
        <v>1941.666666666667</v>
      </c>
      <c r="AK9" s="192">
        <f t="shared" si="20"/>
        <v>101.71119259647286</v>
      </c>
      <c r="AL9" s="138">
        <f t="shared" si="21"/>
        <v>120</v>
      </c>
      <c r="AM9" s="217">
        <v>4200</v>
      </c>
      <c r="AN9" s="192">
        <f t="shared" si="22"/>
        <v>79.245283018867923</v>
      </c>
      <c r="AO9" s="185">
        <f t="shared" si="23"/>
        <v>101</v>
      </c>
      <c r="AP9" s="217">
        <f t="shared" si="24"/>
        <v>4467.3914419411731</v>
      </c>
      <c r="AQ9" s="192">
        <f t="shared" si="25"/>
        <v>83.36240794814654</v>
      </c>
      <c r="AR9" s="138">
        <f t="shared" si="26"/>
        <v>113</v>
      </c>
      <c r="AU9" s="531"/>
      <c r="AV9" s="14"/>
    </row>
    <row r="10" spans="1:48" x14ac:dyDescent="0.2">
      <c r="A10" s="64">
        <v>6</v>
      </c>
      <c r="B10" s="1" t="s">
        <v>21</v>
      </c>
      <c r="C10" s="484">
        <v>6180</v>
      </c>
      <c r="D10" s="480">
        <f t="shared" si="0"/>
        <v>129.55974842767296</v>
      </c>
      <c r="E10" s="138">
        <f t="shared" si="1"/>
        <v>9</v>
      </c>
      <c r="F10" s="484">
        <v>881.66666666666674</v>
      </c>
      <c r="G10" s="480">
        <f t="shared" si="2"/>
        <v>107.2587185725872</v>
      </c>
      <c r="H10" s="138">
        <f t="shared" si="3"/>
        <v>96</v>
      </c>
      <c r="I10" s="217">
        <v>5200</v>
      </c>
      <c r="J10" s="192">
        <f t="shared" si="4"/>
        <v>135.06493506493507</v>
      </c>
      <c r="K10" s="138">
        <f t="shared" si="5"/>
        <v>39</v>
      </c>
      <c r="L10" s="217">
        <v>3405.7142857142853</v>
      </c>
      <c r="M10" s="192">
        <f t="shared" si="6"/>
        <v>118.25396825396824</v>
      </c>
      <c r="N10" s="138">
        <f t="shared" si="7"/>
        <v>6</v>
      </c>
      <c r="O10" s="271">
        <v>7333.3333333333339</v>
      </c>
      <c r="P10" s="175">
        <f t="shared" si="8"/>
        <v>84.01115057089396</v>
      </c>
      <c r="Q10" s="138">
        <f t="shared" si="9"/>
        <v>130</v>
      </c>
      <c r="R10" s="271">
        <v>7612.5</v>
      </c>
      <c r="S10" s="175">
        <f t="shared" si="10"/>
        <v>93.807763401109057</v>
      </c>
      <c r="T10" s="138">
        <f t="shared" si="11"/>
        <v>37</v>
      </c>
      <c r="U10" s="217">
        <v>9541.6666666666679</v>
      </c>
      <c r="V10" s="192">
        <f t="shared" si="12"/>
        <v>92.332752725630613</v>
      </c>
      <c r="W10" s="138">
        <f t="shared" si="13"/>
        <v>63</v>
      </c>
      <c r="X10" s="217">
        <v>9600</v>
      </c>
      <c r="Y10" s="192">
        <f t="shared" si="14"/>
        <v>99.44064636420137</v>
      </c>
      <c r="Z10" s="138">
        <f t="shared" si="15"/>
        <v>55</v>
      </c>
      <c r="AA10" s="217">
        <v>5338</v>
      </c>
      <c r="AB10" s="192">
        <f t="shared" si="16"/>
        <v>98.034894398530753</v>
      </c>
      <c r="AC10" s="138">
        <f t="shared" si="17"/>
        <v>24</v>
      </c>
      <c r="AD10" s="217">
        <v>12333.333333333336</v>
      </c>
      <c r="AE10" s="192">
        <f t="shared" si="27"/>
        <v>109.62962962962965</v>
      </c>
      <c r="AF10" s="138">
        <f t="shared" si="28"/>
        <v>4</v>
      </c>
      <c r="AG10" s="217">
        <v>2557.94504181601</v>
      </c>
      <c r="AH10" s="192">
        <f t="shared" si="18"/>
        <v>102.52284736737516</v>
      </c>
      <c r="AI10" s="138">
        <f t="shared" si="19"/>
        <v>10</v>
      </c>
      <c r="AJ10" s="217">
        <v>1841.666666666667</v>
      </c>
      <c r="AK10" s="192">
        <f t="shared" si="20"/>
        <v>96.472847913392712</v>
      </c>
      <c r="AL10" s="138">
        <f t="shared" si="21"/>
        <v>126</v>
      </c>
      <c r="AM10" s="217">
        <v>5200</v>
      </c>
      <c r="AN10" s="192">
        <f t="shared" si="22"/>
        <v>98.113207547169807</v>
      </c>
      <c r="AO10" s="185">
        <f t="shared" si="23"/>
        <v>39</v>
      </c>
      <c r="AP10" s="217">
        <f t="shared" si="24"/>
        <v>5391.0410550719698</v>
      </c>
      <c r="AQ10" s="192">
        <f t="shared" si="25"/>
        <v>100.59789242530266</v>
      </c>
      <c r="AR10" s="138">
        <f t="shared" si="26"/>
        <v>13</v>
      </c>
      <c r="AU10" s="531"/>
      <c r="AV10" s="14"/>
    </row>
    <row r="11" spans="1:48" x14ac:dyDescent="0.2">
      <c r="A11" s="64">
        <v>7</v>
      </c>
      <c r="B11" s="11" t="s">
        <v>22</v>
      </c>
      <c r="C11" s="380">
        <v>5100</v>
      </c>
      <c r="D11" s="480">
        <f t="shared" si="0"/>
        <v>106.91823899371069</v>
      </c>
      <c r="E11" s="138">
        <f t="shared" si="1"/>
        <v>25</v>
      </c>
      <c r="F11" s="380">
        <v>855</v>
      </c>
      <c r="G11" s="480">
        <f t="shared" si="2"/>
        <v>104.01459854014598</v>
      </c>
      <c r="H11" s="138">
        <f t="shared" si="3"/>
        <v>100</v>
      </c>
      <c r="I11" s="217">
        <v>5800</v>
      </c>
      <c r="J11" s="192">
        <f t="shared" si="4"/>
        <v>150.64935064935065</v>
      </c>
      <c r="K11" s="138">
        <f t="shared" si="5"/>
        <v>18</v>
      </c>
      <c r="L11" s="217">
        <v>1862.8571428571427</v>
      </c>
      <c r="M11" s="192">
        <f t="shared" si="6"/>
        <v>64.682539682539669</v>
      </c>
      <c r="N11" s="138">
        <f t="shared" si="7"/>
        <v>56</v>
      </c>
      <c r="O11" s="271">
        <v>8333.3333333333339</v>
      </c>
      <c r="P11" s="175">
        <f t="shared" si="8"/>
        <v>95.46721655783405</v>
      </c>
      <c r="Q11" s="138">
        <f t="shared" si="9"/>
        <v>75</v>
      </c>
      <c r="R11" s="271">
        <v>7216.6666666666679</v>
      </c>
      <c r="S11" s="175">
        <f t="shared" si="10"/>
        <v>88.929965085233121</v>
      </c>
      <c r="T11" s="138">
        <f t="shared" si="11"/>
        <v>56</v>
      </c>
      <c r="U11" s="217">
        <v>10583.333333333336</v>
      </c>
      <c r="V11" s="192">
        <f t="shared" si="12"/>
        <v>102.41274756467327</v>
      </c>
      <c r="W11" s="138">
        <f t="shared" si="13"/>
        <v>22</v>
      </c>
      <c r="X11" s="217">
        <v>9258.3333333333339</v>
      </c>
      <c r="Y11" s="192">
        <f t="shared" si="14"/>
        <v>95.901526137697672</v>
      </c>
      <c r="Z11" s="138">
        <f t="shared" si="15"/>
        <v>66</v>
      </c>
      <c r="AA11" s="217">
        <v>3525</v>
      </c>
      <c r="AB11" s="192">
        <f t="shared" si="16"/>
        <v>64.738292011019283</v>
      </c>
      <c r="AC11" s="138">
        <f t="shared" si="17"/>
        <v>83</v>
      </c>
      <c r="AD11" s="217">
        <v>8916.6666666666679</v>
      </c>
      <c r="AE11" s="192">
        <f t="shared" si="27"/>
        <v>79.259259259259267</v>
      </c>
      <c r="AF11" s="138">
        <f t="shared" si="28"/>
        <v>40</v>
      </c>
      <c r="AG11" s="217">
        <v>2273.5961768219836</v>
      </c>
      <c r="AH11" s="192">
        <f t="shared" si="18"/>
        <v>91.126099271422191</v>
      </c>
      <c r="AI11" s="138">
        <f t="shared" si="19"/>
        <v>37</v>
      </c>
      <c r="AJ11" s="217">
        <v>3158.3333333333339</v>
      </c>
      <c r="AK11" s="192">
        <f t="shared" si="20"/>
        <v>165.44438624061465</v>
      </c>
      <c r="AL11" s="138">
        <f t="shared" si="21"/>
        <v>52</v>
      </c>
      <c r="AM11" s="217">
        <v>4700</v>
      </c>
      <c r="AN11" s="192">
        <f t="shared" si="22"/>
        <v>88.679245283018872</v>
      </c>
      <c r="AO11" s="185">
        <f t="shared" si="23"/>
        <v>65</v>
      </c>
      <c r="AP11" s="217">
        <f t="shared" si="24"/>
        <v>5222.2044433065948</v>
      </c>
      <c r="AQ11" s="192">
        <f t="shared" si="25"/>
        <v>97.447367854200323</v>
      </c>
      <c r="AR11" s="138">
        <f t="shared" si="26"/>
        <v>25</v>
      </c>
      <c r="AU11" s="531"/>
      <c r="AV11" s="14"/>
    </row>
    <row r="12" spans="1:48" x14ac:dyDescent="0.2">
      <c r="A12" s="64">
        <v>8</v>
      </c>
      <c r="B12" s="12" t="s">
        <v>27</v>
      </c>
      <c r="C12" s="485">
        <v>4433.333333333333</v>
      </c>
      <c r="D12" s="480">
        <f t="shared" si="0"/>
        <v>92.941998602375946</v>
      </c>
      <c r="E12" s="138">
        <f t="shared" si="1"/>
        <v>39</v>
      </c>
      <c r="F12" s="485">
        <v>593.33333333333337</v>
      </c>
      <c r="G12" s="480">
        <f t="shared" si="2"/>
        <v>72.181670721816715</v>
      </c>
      <c r="H12" s="138">
        <f t="shared" si="3"/>
        <v>131</v>
      </c>
      <c r="I12" s="217">
        <v>5700</v>
      </c>
      <c r="J12" s="192">
        <f t="shared" si="4"/>
        <v>148.05194805194805</v>
      </c>
      <c r="K12" s="138">
        <f t="shared" si="5"/>
        <v>22</v>
      </c>
      <c r="L12" s="217">
        <v>1502.8571428571427</v>
      </c>
      <c r="M12" s="192">
        <f t="shared" si="6"/>
        <v>52.182539682539677</v>
      </c>
      <c r="N12" s="138">
        <f t="shared" si="7"/>
        <v>79</v>
      </c>
      <c r="O12" s="271">
        <v>8000</v>
      </c>
      <c r="P12" s="175">
        <f t="shared" si="8"/>
        <v>91.648527895520687</v>
      </c>
      <c r="Q12" s="138">
        <f t="shared" si="9"/>
        <v>95</v>
      </c>
      <c r="R12" s="271">
        <v>6429.1666666666679</v>
      </c>
      <c r="S12" s="175">
        <f t="shared" si="10"/>
        <v>79.225713698911491</v>
      </c>
      <c r="T12" s="138">
        <f t="shared" si="11"/>
        <v>110</v>
      </c>
      <c r="U12" s="217">
        <v>8541.6666666666679</v>
      </c>
      <c r="V12" s="192">
        <f t="shared" si="12"/>
        <v>82.655957680149683</v>
      </c>
      <c r="W12" s="138">
        <f t="shared" si="13"/>
        <v>98</v>
      </c>
      <c r="X12" s="217">
        <v>7891.6666666666679</v>
      </c>
      <c r="Y12" s="192">
        <f t="shared" si="14"/>
        <v>81.745045231682909</v>
      </c>
      <c r="Z12" s="138">
        <f t="shared" si="15"/>
        <v>119</v>
      </c>
      <c r="AA12" s="217">
        <v>10544</v>
      </c>
      <c r="AB12" s="192">
        <f t="shared" si="16"/>
        <v>193.6455463728191</v>
      </c>
      <c r="AC12" s="138">
        <f t="shared" si="17"/>
        <v>1</v>
      </c>
      <c r="AD12" s="217"/>
      <c r="AE12" s="192"/>
      <c r="AF12" s="138"/>
      <c r="AG12" s="217">
        <v>2283.1541218637994</v>
      </c>
      <c r="AH12" s="192">
        <f t="shared" si="18"/>
        <v>91.509183241034037</v>
      </c>
      <c r="AI12" s="138">
        <f t="shared" si="19"/>
        <v>35</v>
      </c>
      <c r="AJ12" s="217">
        <v>3475</v>
      </c>
      <c r="AK12" s="192">
        <f t="shared" si="20"/>
        <v>182.03247773703509</v>
      </c>
      <c r="AL12" s="138">
        <f t="shared" si="21"/>
        <v>37</v>
      </c>
      <c r="AM12" s="217">
        <v>4150</v>
      </c>
      <c r="AN12" s="192">
        <f t="shared" si="22"/>
        <v>78.301886792452834</v>
      </c>
      <c r="AO12" s="185">
        <f t="shared" si="23"/>
        <v>103</v>
      </c>
      <c r="AP12" s="217">
        <f t="shared" si="24"/>
        <v>5295.3481609489681</v>
      </c>
      <c r="AQ12" s="192">
        <f t="shared" si="25"/>
        <v>98.812244093095131</v>
      </c>
      <c r="AR12" s="138">
        <f t="shared" si="26"/>
        <v>20</v>
      </c>
      <c r="AU12" s="531"/>
      <c r="AV12" s="14"/>
    </row>
    <row r="13" spans="1:48" x14ac:dyDescent="0.2">
      <c r="A13" s="64">
        <v>9</v>
      </c>
      <c r="B13" s="12" t="s">
        <v>31</v>
      </c>
      <c r="C13" s="485">
        <v>3760</v>
      </c>
      <c r="D13" s="480">
        <f t="shared" si="0"/>
        <v>78.825995807127882</v>
      </c>
      <c r="E13" s="138">
        <f t="shared" si="1"/>
        <v>62</v>
      </c>
      <c r="F13" s="485">
        <v>686.66666666666674</v>
      </c>
      <c r="G13" s="480">
        <f t="shared" si="2"/>
        <v>83.536090835360923</v>
      </c>
      <c r="H13" s="138">
        <f t="shared" si="3"/>
        <v>123</v>
      </c>
      <c r="I13" s="217">
        <v>8500</v>
      </c>
      <c r="J13" s="192">
        <f t="shared" si="4"/>
        <v>220.77922077922079</v>
      </c>
      <c r="K13" s="138">
        <f t="shared" si="5"/>
        <v>1</v>
      </c>
      <c r="L13" s="217">
        <v>845.71428571428567</v>
      </c>
      <c r="M13" s="192">
        <f t="shared" si="6"/>
        <v>29.36507936507936</v>
      </c>
      <c r="N13" s="138">
        <f t="shared" si="7"/>
        <v>127</v>
      </c>
      <c r="O13" s="271">
        <v>7083.3333333333339</v>
      </c>
      <c r="P13" s="175">
        <f t="shared" si="8"/>
        <v>81.147134074158942</v>
      </c>
      <c r="Q13" s="138">
        <f t="shared" si="9"/>
        <v>143</v>
      </c>
      <c r="R13" s="271">
        <v>7566.6666666666679</v>
      </c>
      <c r="S13" s="175">
        <f t="shared" si="10"/>
        <v>93.242965701376065</v>
      </c>
      <c r="T13" s="138">
        <f t="shared" si="11"/>
        <v>38</v>
      </c>
      <c r="U13" s="217">
        <v>12083.333333333336</v>
      </c>
      <c r="V13" s="192">
        <f t="shared" si="12"/>
        <v>116.92794013289468</v>
      </c>
      <c r="W13" s="138">
        <f t="shared" si="13"/>
        <v>2</v>
      </c>
      <c r="X13" s="217">
        <v>8841.6666666666679</v>
      </c>
      <c r="Y13" s="192">
        <f t="shared" si="14"/>
        <v>91.58552586147367</v>
      </c>
      <c r="Z13" s="138">
        <f t="shared" si="15"/>
        <v>81</v>
      </c>
      <c r="AA13" s="217">
        <v>9675</v>
      </c>
      <c r="AB13" s="192">
        <f t="shared" si="16"/>
        <v>177.68595041322314</v>
      </c>
      <c r="AC13" s="138">
        <f t="shared" si="17"/>
        <v>2</v>
      </c>
      <c r="AD13" s="217"/>
      <c r="AE13" s="192"/>
      <c r="AF13" s="138"/>
      <c r="AG13" s="217">
        <v>2666.666666666667</v>
      </c>
      <c r="AH13" s="192">
        <f t="shared" si="18"/>
        <v>106.8804275217101</v>
      </c>
      <c r="AI13" s="138">
        <f t="shared" si="19"/>
        <v>4</v>
      </c>
      <c r="AJ13" s="217">
        <v>3433.3333333333339</v>
      </c>
      <c r="AK13" s="192">
        <f t="shared" si="20"/>
        <v>179.84983411908507</v>
      </c>
      <c r="AL13" s="138">
        <f t="shared" si="21"/>
        <v>40</v>
      </c>
      <c r="AM13" s="217">
        <v>4400</v>
      </c>
      <c r="AN13" s="192">
        <f t="shared" si="22"/>
        <v>83.018867924528308</v>
      </c>
      <c r="AO13" s="185">
        <f t="shared" si="23"/>
        <v>87</v>
      </c>
      <c r="AP13" s="217">
        <f t="shared" si="24"/>
        <v>5795.1984126984134</v>
      </c>
      <c r="AQ13" s="192">
        <f t="shared" si="25"/>
        <v>108.13954866016819</v>
      </c>
      <c r="AR13" s="138">
        <f t="shared" si="26"/>
        <v>2</v>
      </c>
      <c r="AU13" s="531"/>
      <c r="AV13" s="14"/>
    </row>
    <row r="14" spans="1:48" x14ac:dyDescent="0.2">
      <c r="A14" s="64">
        <v>10</v>
      </c>
      <c r="B14" s="12" t="s">
        <v>34</v>
      </c>
      <c r="C14" s="486">
        <v>4826.666666666667</v>
      </c>
      <c r="D14" s="481">
        <f t="shared" si="0"/>
        <v>101.18798043326348</v>
      </c>
      <c r="E14" s="139">
        <f t="shared" si="1"/>
        <v>32</v>
      </c>
      <c r="F14" s="486">
        <v>800</v>
      </c>
      <c r="G14" s="481">
        <f t="shared" si="2"/>
        <v>97.323600973236012</v>
      </c>
      <c r="H14" s="139">
        <f t="shared" si="3"/>
        <v>106</v>
      </c>
      <c r="I14" s="218">
        <v>7000</v>
      </c>
      <c r="J14" s="193">
        <f t="shared" si="4"/>
        <v>181.81818181818181</v>
      </c>
      <c r="K14" s="139">
        <f t="shared" si="5"/>
        <v>10</v>
      </c>
      <c r="L14" s="218">
        <v>2240</v>
      </c>
      <c r="M14" s="193">
        <f t="shared" si="6"/>
        <v>77.777777777777786</v>
      </c>
      <c r="N14" s="139">
        <f t="shared" si="7"/>
        <v>32</v>
      </c>
      <c r="O14" s="272">
        <v>7250</v>
      </c>
      <c r="P14" s="269">
        <f t="shared" si="8"/>
        <v>83.056478405315616</v>
      </c>
      <c r="Q14" s="139">
        <f t="shared" si="9"/>
        <v>137</v>
      </c>
      <c r="R14" s="272">
        <v>6800</v>
      </c>
      <c r="S14" s="269">
        <f t="shared" si="10"/>
        <v>83.795440542205796</v>
      </c>
      <c r="T14" s="139">
        <f t="shared" si="11"/>
        <v>86</v>
      </c>
      <c r="U14" s="218">
        <v>10000</v>
      </c>
      <c r="V14" s="193">
        <f t="shared" si="12"/>
        <v>96.767950454809366</v>
      </c>
      <c r="W14" s="139">
        <f t="shared" si="13"/>
        <v>43</v>
      </c>
      <c r="X14" s="218">
        <v>7208.3333333333339</v>
      </c>
      <c r="Y14" s="193">
        <f t="shared" si="14"/>
        <v>74.666804778675512</v>
      </c>
      <c r="Z14" s="139">
        <f t="shared" si="15"/>
        <v>134</v>
      </c>
      <c r="AA14" s="218"/>
      <c r="AB14" s="193"/>
      <c r="AC14" s="139"/>
      <c r="AD14" s="218"/>
      <c r="AE14" s="193"/>
      <c r="AF14" s="139"/>
      <c r="AG14" s="218">
        <v>2197.1326164874554</v>
      </c>
      <c r="AH14" s="193">
        <f t="shared" si="18"/>
        <v>88.061427514527267</v>
      </c>
      <c r="AI14" s="139">
        <f t="shared" si="19"/>
        <v>44</v>
      </c>
      <c r="AJ14" s="218">
        <v>3541.666666666667</v>
      </c>
      <c r="AK14" s="193">
        <f t="shared" si="20"/>
        <v>185.52470752575522</v>
      </c>
      <c r="AL14" s="139">
        <f t="shared" si="21"/>
        <v>34</v>
      </c>
      <c r="AM14" s="218">
        <v>3850</v>
      </c>
      <c r="AN14" s="193">
        <f t="shared" si="22"/>
        <v>72.641509433962256</v>
      </c>
      <c r="AO14" s="186">
        <f t="shared" si="23"/>
        <v>114</v>
      </c>
      <c r="AP14" s="218">
        <f t="shared" si="24"/>
        <v>5064.8908439231027</v>
      </c>
      <c r="AQ14" s="193">
        <f t="shared" si="25"/>
        <v>94.511864973373818</v>
      </c>
      <c r="AR14" s="139">
        <f t="shared" si="26"/>
        <v>36</v>
      </c>
      <c r="AU14" s="531"/>
      <c r="AV14" s="14"/>
    </row>
    <row r="15" spans="1:48" x14ac:dyDescent="0.2">
      <c r="A15" s="74">
        <v>11</v>
      </c>
      <c r="B15" s="75" t="s">
        <v>38</v>
      </c>
      <c r="C15" s="482">
        <v>5880</v>
      </c>
      <c r="D15" s="483">
        <f t="shared" si="0"/>
        <v>123.27044025157232</v>
      </c>
      <c r="E15" s="137">
        <f t="shared" si="1"/>
        <v>12</v>
      </c>
      <c r="F15" s="482">
        <v>1795</v>
      </c>
      <c r="G15" s="483">
        <f t="shared" si="2"/>
        <v>218.3698296836983</v>
      </c>
      <c r="H15" s="137">
        <f t="shared" si="3"/>
        <v>17</v>
      </c>
      <c r="I15" s="216">
        <v>5000</v>
      </c>
      <c r="J15" s="191">
        <f t="shared" si="4"/>
        <v>129.87012987012986</v>
      </c>
      <c r="K15" s="137">
        <f t="shared" si="5"/>
        <v>44</v>
      </c>
      <c r="L15" s="216">
        <v>1148.5714285714287</v>
      </c>
      <c r="M15" s="191">
        <f t="shared" si="6"/>
        <v>39.880952380952387</v>
      </c>
      <c r="N15" s="137">
        <f t="shared" si="7"/>
        <v>108</v>
      </c>
      <c r="O15" s="270">
        <v>6916.6666666666679</v>
      </c>
      <c r="P15" s="268">
        <f t="shared" si="8"/>
        <v>79.237789743002267</v>
      </c>
      <c r="Q15" s="137">
        <f t="shared" si="9"/>
        <v>144</v>
      </c>
      <c r="R15" s="270">
        <v>6887.5</v>
      </c>
      <c r="S15" s="268">
        <f t="shared" si="10"/>
        <v>84.873690696241539</v>
      </c>
      <c r="T15" s="137">
        <f t="shared" si="11"/>
        <v>77</v>
      </c>
      <c r="U15" s="216">
        <v>9458.3333333333339</v>
      </c>
      <c r="V15" s="191">
        <f t="shared" si="12"/>
        <v>91.526353138507204</v>
      </c>
      <c r="W15" s="137">
        <f t="shared" si="13"/>
        <v>67</v>
      </c>
      <c r="X15" s="216">
        <v>9179.1666666666679</v>
      </c>
      <c r="Y15" s="191">
        <f t="shared" si="14"/>
        <v>95.081486085215118</v>
      </c>
      <c r="Z15" s="137">
        <f t="shared" si="15"/>
        <v>70</v>
      </c>
      <c r="AA15" s="216">
        <v>4013</v>
      </c>
      <c r="AB15" s="191">
        <f t="shared" si="16"/>
        <v>73.700642791551886</v>
      </c>
      <c r="AC15" s="137">
        <f t="shared" si="17"/>
        <v>63</v>
      </c>
      <c r="AD15" s="216"/>
      <c r="AE15" s="191"/>
      <c r="AF15" s="137"/>
      <c r="AG15" s="216">
        <v>1941.4575866188773</v>
      </c>
      <c r="AH15" s="191">
        <f t="shared" si="18"/>
        <v>77.813931327409918</v>
      </c>
      <c r="AI15" s="137">
        <f t="shared" si="19"/>
        <v>90</v>
      </c>
      <c r="AJ15" s="216">
        <v>4166.666666666667</v>
      </c>
      <c r="AK15" s="191">
        <f t="shared" si="20"/>
        <v>218.26436179500615</v>
      </c>
      <c r="AL15" s="137">
        <f t="shared" si="21"/>
        <v>15</v>
      </c>
      <c r="AM15" s="216">
        <v>3350</v>
      </c>
      <c r="AN15" s="191">
        <f t="shared" si="22"/>
        <v>63.20754716981132</v>
      </c>
      <c r="AO15" s="184">
        <f t="shared" si="23"/>
        <v>135</v>
      </c>
      <c r="AP15" s="216">
        <f t="shared" si="24"/>
        <v>4978.0301957103038</v>
      </c>
      <c r="AQ15" s="191">
        <f t="shared" si="25"/>
        <v>92.891028096852096</v>
      </c>
      <c r="AR15" s="137">
        <f t="shared" si="26"/>
        <v>48</v>
      </c>
      <c r="AU15" s="531"/>
      <c r="AV15" s="14"/>
    </row>
    <row r="16" spans="1:48" x14ac:dyDescent="0.2">
      <c r="A16" s="64">
        <v>12</v>
      </c>
      <c r="B16" s="12" t="s">
        <v>41</v>
      </c>
      <c r="C16" s="484">
        <v>3666.666666666667</v>
      </c>
      <c r="D16" s="480">
        <f t="shared" si="0"/>
        <v>76.869322152341027</v>
      </c>
      <c r="E16" s="138">
        <f t="shared" si="1"/>
        <v>67</v>
      </c>
      <c r="F16" s="484">
        <v>1150</v>
      </c>
      <c r="G16" s="480">
        <f t="shared" si="2"/>
        <v>139.90267639902675</v>
      </c>
      <c r="H16" s="138">
        <f t="shared" si="3"/>
        <v>69</v>
      </c>
      <c r="I16" s="217">
        <v>6400</v>
      </c>
      <c r="J16" s="192">
        <f t="shared" si="4"/>
        <v>166.23376623376623</v>
      </c>
      <c r="K16" s="138">
        <f t="shared" si="5"/>
        <v>16</v>
      </c>
      <c r="L16" s="217">
        <v>1422.8571428571427</v>
      </c>
      <c r="M16" s="192">
        <f t="shared" si="6"/>
        <v>49.404761904761898</v>
      </c>
      <c r="N16" s="138">
        <f t="shared" si="7"/>
        <v>83</v>
      </c>
      <c r="O16" s="271">
        <v>8458.3333333333339</v>
      </c>
      <c r="P16" s="175">
        <f t="shared" si="8"/>
        <v>96.899224806201559</v>
      </c>
      <c r="Q16" s="138">
        <f t="shared" si="9"/>
        <v>68</v>
      </c>
      <c r="R16" s="271">
        <v>7875</v>
      </c>
      <c r="S16" s="175">
        <f t="shared" si="10"/>
        <v>97.042513863216257</v>
      </c>
      <c r="T16" s="138">
        <f t="shared" si="11"/>
        <v>28</v>
      </c>
      <c r="U16" s="217">
        <v>10375</v>
      </c>
      <c r="V16" s="192">
        <f t="shared" si="12"/>
        <v>100.39674859686471</v>
      </c>
      <c r="W16" s="138">
        <f t="shared" si="13"/>
        <v>28</v>
      </c>
      <c r="X16" s="217">
        <v>8295.8333333333339</v>
      </c>
      <c r="Y16" s="192">
        <f t="shared" si="14"/>
        <v>85.931565499620206</v>
      </c>
      <c r="Z16" s="138">
        <f t="shared" si="15"/>
        <v>105</v>
      </c>
      <c r="AA16" s="217"/>
      <c r="AB16" s="192"/>
      <c r="AC16" s="138"/>
      <c r="AD16" s="217"/>
      <c r="AE16" s="192"/>
      <c r="AF16" s="138"/>
      <c r="AG16" s="217">
        <v>2038.2317801672641</v>
      </c>
      <c r="AH16" s="192">
        <f t="shared" si="18"/>
        <v>81.692656519730022</v>
      </c>
      <c r="AI16" s="138">
        <f t="shared" si="19"/>
        <v>75</v>
      </c>
      <c r="AJ16" s="217">
        <v>2675</v>
      </c>
      <c r="AK16" s="192">
        <f t="shared" si="20"/>
        <v>140.12572027239392</v>
      </c>
      <c r="AL16" s="138">
        <f t="shared" si="21"/>
        <v>79</v>
      </c>
      <c r="AM16" s="217">
        <v>3200</v>
      </c>
      <c r="AN16" s="192">
        <f t="shared" si="22"/>
        <v>60.377358490566039</v>
      </c>
      <c r="AO16" s="185">
        <f t="shared" si="23"/>
        <v>141</v>
      </c>
      <c r="AP16" s="217">
        <f t="shared" si="24"/>
        <v>5050.6292960325218</v>
      </c>
      <c r="AQ16" s="192">
        <f t="shared" si="25"/>
        <v>94.245741668828543</v>
      </c>
      <c r="AR16" s="138">
        <f t="shared" si="26"/>
        <v>40</v>
      </c>
      <c r="AU16" s="531"/>
      <c r="AV16" s="14"/>
    </row>
    <row r="17" spans="1:48" x14ac:dyDescent="0.2">
      <c r="A17" s="64">
        <v>13</v>
      </c>
      <c r="B17" s="12" t="s">
        <v>44</v>
      </c>
      <c r="C17" s="484">
        <v>2966.666666666667</v>
      </c>
      <c r="D17" s="480">
        <f t="shared" si="0"/>
        <v>62.194269741439555</v>
      </c>
      <c r="E17" s="138">
        <f t="shared" si="1"/>
        <v>100</v>
      </c>
      <c r="F17" s="484">
        <v>505</v>
      </c>
      <c r="G17" s="480">
        <f t="shared" si="2"/>
        <v>61.435523114355227</v>
      </c>
      <c r="H17" s="138">
        <f t="shared" si="3"/>
        <v>137</v>
      </c>
      <c r="I17" s="217">
        <v>3000</v>
      </c>
      <c r="J17" s="192">
        <f t="shared" si="4"/>
        <v>77.922077922077932</v>
      </c>
      <c r="K17" s="138">
        <f t="shared" si="5"/>
        <v>106</v>
      </c>
      <c r="L17" s="217">
        <v>2365.7142857142858</v>
      </c>
      <c r="M17" s="192">
        <f t="shared" si="6"/>
        <v>82.142857142857139</v>
      </c>
      <c r="N17" s="138">
        <f t="shared" si="7"/>
        <v>26</v>
      </c>
      <c r="O17" s="271">
        <v>7750</v>
      </c>
      <c r="P17" s="175">
        <f t="shared" si="8"/>
        <v>88.784511398785654</v>
      </c>
      <c r="Q17" s="138">
        <f t="shared" si="9"/>
        <v>106</v>
      </c>
      <c r="R17" s="271">
        <v>7545.8333333333339</v>
      </c>
      <c r="S17" s="175">
        <f t="shared" si="10"/>
        <v>92.986239474224703</v>
      </c>
      <c r="T17" s="138">
        <f t="shared" si="11"/>
        <v>39</v>
      </c>
      <c r="U17" s="217">
        <v>7875</v>
      </c>
      <c r="V17" s="192">
        <f t="shared" si="12"/>
        <v>76.204760983162373</v>
      </c>
      <c r="W17" s="138">
        <f t="shared" si="13"/>
        <v>124</v>
      </c>
      <c r="X17" s="217">
        <v>7295.8333333333339</v>
      </c>
      <c r="Y17" s="192">
        <f t="shared" si="14"/>
        <v>75.573164836682565</v>
      </c>
      <c r="Z17" s="138">
        <f t="shared" si="15"/>
        <v>133</v>
      </c>
      <c r="AA17" s="217">
        <v>7069</v>
      </c>
      <c r="AB17" s="192">
        <f t="shared" si="16"/>
        <v>129.82552800734618</v>
      </c>
      <c r="AC17" s="138">
        <f t="shared" si="17"/>
        <v>8</v>
      </c>
      <c r="AD17" s="217">
        <v>8500</v>
      </c>
      <c r="AE17" s="192">
        <f t="shared" si="27"/>
        <v>75.555555555555557</v>
      </c>
      <c r="AF17" s="138">
        <f t="shared" si="28"/>
        <v>48</v>
      </c>
      <c r="AG17" s="217">
        <v>1063.3213859020311</v>
      </c>
      <c r="AH17" s="192">
        <f t="shared" si="18"/>
        <v>42.618091619319884</v>
      </c>
      <c r="AI17" s="138">
        <f t="shared" si="19"/>
        <v>160</v>
      </c>
      <c r="AJ17" s="217">
        <v>3433.3333333333339</v>
      </c>
      <c r="AK17" s="192">
        <f t="shared" si="20"/>
        <v>179.84983411908507</v>
      </c>
      <c r="AL17" s="138">
        <f t="shared" si="21"/>
        <v>40</v>
      </c>
      <c r="AM17" s="217">
        <v>5200</v>
      </c>
      <c r="AN17" s="192">
        <f t="shared" si="22"/>
        <v>98.113207547169807</v>
      </c>
      <c r="AO17" s="185">
        <f t="shared" si="23"/>
        <v>39</v>
      </c>
      <c r="AP17" s="217">
        <f t="shared" si="24"/>
        <v>4672.4751948569165</v>
      </c>
      <c r="AQ17" s="192">
        <f t="shared" si="25"/>
        <v>87.189311342730292</v>
      </c>
      <c r="AR17" s="138">
        <f t="shared" si="26"/>
        <v>96</v>
      </c>
      <c r="AU17" s="531"/>
      <c r="AV17" s="14"/>
    </row>
    <row r="18" spans="1:48" x14ac:dyDescent="0.2">
      <c r="A18" s="64">
        <v>14</v>
      </c>
      <c r="B18" s="12" t="s">
        <v>34</v>
      </c>
      <c r="C18" s="484">
        <v>4100</v>
      </c>
      <c r="D18" s="480">
        <f t="shared" si="0"/>
        <v>85.953878406708597</v>
      </c>
      <c r="E18" s="138">
        <f t="shared" si="1"/>
        <v>47</v>
      </c>
      <c r="F18" s="484">
        <v>1008.3333333333333</v>
      </c>
      <c r="G18" s="480">
        <f t="shared" si="2"/>
        <v>122.66828872668287</v>
      </c>
      <c r="H18" s="138">
        <f t="shared" si="3"/>
        <v>81</v>
      </c>
      <c r="I18" s="217">
        <v>6850</v>
      </c>
      <c r="J18" s="192">
        <f t="shared" si="4"/>
        <v>177.92207792207793</v>
      </c>
      <c r="K18" s="138">
        <f t="shared" si="5"/>
        <v>13</v>
      </c>
      <c r="L18" s="217">
        <v>1902.8571428571427</v>
      </c>
      <c r="M18" s="192">
        <f t="shared" si="6"/>
        <v>66.071428571428569</v>
      </c>
      <c r="N18" s="138">
        <f t="shared" si="7"/>
        <v>54</v>
      </c>
      <c r="O18" s="271">
        <v>7833.3333333333339</v>
      </c>
      <c r="P18" s="175">
        <f t="shared" si="8"/>
        <v>89.739183564363998</v>
      </c>
      <c r="Q18" s="138">
        <f t="shared" si="9"/>
        <v>101</v>
      </c>
      <c r="R18" s="271">
        <v>8020.8333333333339</v>
      </c>
      <c r="S18" s="175">
        <f t="shared" si="10"/>
        <v>98.839597453275829</v>
      </c>
      <c r="T18" s="138">
        <f t="shared" si="11"/>
        <v>22</v>
      </c>
      <c r="U18" s="217">
        <v>9000</v>
      </c>
      <c r="V18" s="192">
        <f t="shared" si="12"/>
        <v>87.091155409328437</v>
      </c>
      <c r="W18" s="138">
        <f t="shared" si="13"/>
        <v>82</v>
      </c>
      <c r="X18" s="217">
        <v>6679.1666666666679</v>
      </c>
      <c r="Y18" s="192">
        <f t="shared" si="14"/>
        <v>69.185484427871017</v>
      </c>
      <c r="Z18" s="138">
        <f t="shared" si="15"/>
        <v>139</v>
      </c>
      <c r="AA18" s="217">
        <v>8213</v>
      </c>
      <c r="AB18" s="192">
        <f t="shared" si="16"/>
        <v>150.83562901744722</v>
      </c>
      <c r="AC18" s="138">
        <f t="shared" si="17"/>
        <v>3</v>
      </c>
      <c r="AD18" s="217"/>
      <c r="AE18" s="192"/>
      <c r="AF18" s="138"/>
      <c r="AG18" s="217">
        <v>1899.6415770609319</v>
      </c>
      <c r="AH18" s="192">
        <f t="shared" si="18"/>
        <v>76.137938960357999</v>
      </c>
      <c r="AI18" s="138">
        <f t="shared" si="19"/>
        <v>101</v>
      </c>
      <c r="AJ18" s="217">
        <v>4058.3333333333339</v>
      </c>
      <c r="AK18" s="192">
        <f t="shared" si="20"/>
        <v>212.58948838833601</v>
      </c>
      <c r="AL18" s="138">
        <f t="shared" si="21"/>
        <v>18</v>
      </c>
      <c r="AM18" s="217">
        <v>4600</v>
      </c>
      <c r="AN18" s="192">
        <f t="shared" si="22"/>
        <v>86.79245283018868</v>
      </c>
      <c r="AO18" s="185">
        <f t="shared" si="23"/>
        <v>71</v>
      </c>
      <c r="AP18" s="217">
        <f t="shared" si="24"/>
        <v>5347.1248933265069</v>
      </c>
      <c r="AQ18" s="192">
        <f t="shared" si="25"/>
        <v>99.778408160599113</v>
      </c>
      <c r="AR18" s="138">
        <f t="shared" si="26"/>
        <v>17</v>
      </c>
      <c r="AU18" s="531"/>
      <c r="AV18" s="14"/>
    </row>
    <row r="19" spans="1:48" x14ac:dyDescent="0.2">
      <c r="A19" s="64">
        <v>15</v>
      </c>
      <c r="B19" s="12" t="s">
        <v>47</v>
      </c>
      <c r="C19" s="484">
        <v>7060</v>
      </c>
      <c r="D19" s="480">
        <f t="shared" si="0"/>
        <v>148.0083857442348</v>
      </c>
      <c r="E19" s="138">
        <f t="shared" si="1"/>
        <v>4</v>
      </c>
      <c r="F19" s="484">
        <v>1473.3333333333335</v>
      </c>
      <c r="G19" s="480">
        <f t="shared" si="2"/>
        <v>179.23763179237633</v>
      </c>
      <c r="H19" s="138">
        <f t="shared" si="3"/>
        <v>40</v>
      </c>
      <c r="I19" s="217">
        <v>8400</v>
      </c>
      <c r="J19" s="192">
        <f t="shared" si="4"/>
        <v>218.18181818181816</v>
      </c>
      <c r="K19" s="138">
        <f t="shared" si="5"/>
        <v>3</v>
      </c>
      <c r="L19" s="217">
        <v>2742.8571428571427</v>
      </c>
      <c r="M19" s="192">
        <f t="shared" si="6"/>
        <v>95.238095238095227</v>
      </c>
      <c r="N19" s="138">
        <f t="shared" si="7"/>
        <v>16</v>
      </c>
      <c r="O19" s="271">
        <v>8958.3333333333339</v>
      </c>
      <c r="P19" s="175">
        <f t="shared" si="8"/>
        <v>102.62725779967158</v>
      </c>
      <c r="Q19" s="138">
        <f t="shared" si="9"/>
        <v>42</v>
      </c>
      <c r="R19" s="271">
        <v>8025</v>
      </c>
      <c r="S19" s="175">
        <f t="shared" si="10"/>
        <v>98.890942698706098</v>
      </c>
      <c r="T19" s="138">
        <f t="shared" si="11"/>
        <v>21</v>
      </c>
      <c r="U19" s="217">
        <v>11041.666666666668</v>
      </c>
      <c r="V19" s="192">
        <f t="shared" si="12"/>
        <v>106.84794529385202</v>
      </c>
      <c r="W19" s="138">
        <f t="shared" si="13"/>
        <v>9</v>
      </c>
      <c r="X19" s="217">
        <v>8616.6666666666679</v>
      </c>
      <c r="Y19" s="192">
        <f t="shared" si="14"/>
        <v>89.254885712312699</v>
      </c>
      <c r="Z19" s="138">
        <f t="shared" si="15"/>
        <v>92</v>
      </c>
      <c r="AA19" s="217">
        <v>8081</v>
      </c>
      <c r="AB19" s="192">
        <f t="shared" si="16"/>
        <v>148.41138659320478</v>
      </c>
      <c r="AC19" s="138">
        <f t="shared" si="17"/>
        <v>4</v>
      </c>
      <c r="AD19" s="217"/>
      <c r="AE19" s="192"/>
      <c r="AF19" s="138"/>
      <c r="AG19" s="217">
        <v>1653.5244922341699</v>
      </c>
      <c r="AH19" s="192">
        <f t="shared" si="18"/>
        <v>66.273526742852496</v>
      </c>
      <c r="AI19" s="138">
        <f t="shared" si="19"/>
        <v>137</v>
      </c>
      <c r="AJ19" s="217">
        <v>4725</v>
      </c>
      <c r="AK19" s="192">
        <f t="shared" si="20"/>
        <v>247.51178627553693</v>
      </c>
      <c r="AL19" s="138">
        <f t="shared" si="21"/>
        <v>8</v>
      </c>
      <c r="AM19" s="217">
        <v>1100</v>
      </c>
      <c r="AN19" s="192">
        <f t="shared" si="22"/>
        <v>20.754716981132077</v>
      </c>
      <c r="AO19" s="185">
        <f t="shared" si="23"/>
        <v>156</v>
      </c>
      <c r="AP19" s="217">
        <f t="shared" si="24"/>
        <v>5989.7818029242762</v>
      </c>
      <c r="AQ19" s="192">
        <f t="shared" si="25"/>
        <v>111.77051321000701</v>
      </c>
      <c r="AR19" s="138">
        <f t="shared" si="26"/>
        <v>1</v>
      </c>
      <c r="AU19" s="531"/>
      <c r="AV19" s="14"/>
    </row>
    <row r="20" spans="1:48" x14ac:dyDescent="0.2">
      <c r="A20" s="64">
        <v>16</v>
      </c>
      <c r="B20" s="11" t="s">
        <v>50</v>
      </c>
      <c r="C20" s="484">
        <v>5800</v>
      </c>
      <c r="D20" s="480">
        <f t="shared" si="0"/>
        <v>121.59329140461217</v>
      </c>
      <c r="E20" s="138">
        <f t="shared" si="1"/>
        <v>14</v>
      </c>
      <c r="F20" s="484">
        <v>1468.3333333333335</v>
      </c>
      <c r="G20" s="480">
        <f t="shared" si="2"/>
        <v>178.62935928629361</v>
      </c>
      <c r="H20" s="138">
        <f t="shared" si="3"/>
        <v>41</v>
      </c>
      <c r="I20" s="217">
        <v>5500</v>
      </c>
      <c r="J20" s="192">
        <f t="shared" si="4"/>
        <v>142.85714285714286</v>
      </c>
      <c r="K20" s="138">
        <f t="shared" si="5"/>
        <v>29</v>
      </c>
      <c r="L20" s="217">
        <v>3737.1428571428573</v>
      </c>
      <c r="M20" s="192">
        <f t="shared" si="6"/>
        <v>129.76190476190476</v>
      </c>
      <c r="N20" s="138">
        <f t="shared" si="7"/>
        <v>2</v>
      </c>
      <c r="O20" s="271">
        <v>9541.6666666666679</v>
      </c>
      <c r="P20" s="175">
        <f t="shared" si="8"/>
        <v>109.30996295871999</v>
      </c>
      <c r="Q20" s="138">
        <f t="shared" si="9"/>
        <v>14</v>
      </c>
      <c r="R20" s="271">
        <v>8266.6666666666679</v>
      </c>
      <c r="S20" s="175">
        <f t="shared" si="10"/>
        <v>101.86896693366197</v>
      </c>
      <c r="T20" s="138">
        <f t="shared" si="11"/>
        <v>15</v>
      </c>
      <c r="U20" s="217">
        <v>7625</v>
      </c>
      <c r="V20" s="192">
        <f t="shared" si="12"/>
        <v>73.785562221792148</v>
      </c>
      <c r="W20" s="138">
        <f t="shared" si="13"/>
        <v>132</v>
      </c>
      <c r="X20" s="217">
        <v>5766.6666666666679</v>
      </c>
      <c r="Y20" s="192">
        <f t="shared" si="14"/>
        <v>59.733443822940416</v>
      </c>
      <c r="Z20" s="138">
        <f t="shared" si="15"/>
        <v>153</v>
      </c>
      <c r="AA20" s="217"/>
      <c r="AB20" s="192"/>
      <c r="AC20" s="138"/>
      <c r="AD20" s="217"/>
      <c r="AE20" s="192"/>
      <c r="AF20" s="138"/>
      <c r="AG20" s="217">
        <v>2076.4635603345282</v>
      </c>
      <c r="AH20" s="192">
        <f t="shared" si="18"/>
        <v>83.224992398177491</v>
      </c>
      <c r="AI20" s="138">
        <f t="shared" si="19"/>
        <v>64</v>
      </c>
      <c r="AJ20" s="217">
        <v>4166.666666666667</v>
      </c>
      <c r="AK20" s="192">
        <f t="shared" si="20"/>
        <v>218.26436179500615</v>
      </c>
      <c r="AL20" s="138">
        <f t="shared" si="21"/>
        <v>15</v>
      </c>
      <c r="AM20" s="217">
        <v>3900</v>
      </c>
      <c r="AN20" s="192">
        <f t="shared" si="22"/>
        <v>73.584905660377359</v>
      </c>
      <c r="AO20" s="185">
        <f t="shared" si="23"/>
        <v>111</v>
      </c>
      <c r="AP20" s="217">
        <f t="shared" si="24"/>
        <v>5258.9642197706717</v>
      </c>
      <c r="AQ20" s="192">
        <f t="shared" si="25"/>
        <v>98.133312554033807</v>
      </c>
      <c r="AR20" s="138">
        <f t="shared" si="26"/>
        <v>21</v>
      </c>
      <c r="AU20" s="531"/>
      <c r="AV20" s="14"/>
    </row>
    <row r="21" spans="1:48" x14ac:dyDescent="0.2">
      <c r="A21" s="64">
        <v>17</v>
      </c>
      <c r="B21" s="12" t="s">
        <v>53</v>
      </c>
      <c r="C21" s="380">
        <v>3553.333333333333</v>
      </c>
      <c r="D21" s="480">
        <f t="shared" si="0"/>
        <v>74.493361285814103</v>
      </c>
      <c r="E21" s="138">
        <f t="shared" si="1"/>
        <v>75</v>
      </c>
      <c r="F21" s="380">
        <v>523.33333333333337</v>
      </c>
      <c r="G21" s="480">
        <f t="shared" si="2"/>
        <v>63.665855636658563</v>
      </c>
      <c r="H21" s="138">
        <f t="shared" si="3"/>
        <v>135</v>
      </c>
      <c r="I21" s="217">
        <v>3300</v>
      </c>
      <c r="J21" s="192">
        <f t="shared" si="4"/>
        <v>85.714285714285708</v>
      </c>
      <c r="K21" s="138">
        <f t="shared" si="5"/>
        <v>97</v>
      </c>
      <c r="L21" s="217">
        <v>2222.8571428571427</v>
      </c>
      <c r="M21" s="192">
        <f t="shared" si="6"/>
        <v>77.182539682539669</v>
      </c>
      <c r="N21" s="138">
        <f t="shared" si="7"/>
        <v>34</v>
      </c>
      <c r="O21" s="271">
        <v>8750</v>
      </c>
      <c r="P21" s="175">
        <f t="shared" si="8"/>
        <v>100.24057738572574</v>
      </c>
      <c r="Q21" s="138">
        <f t="shared" si="9"/>
        <v>48</v>
      </c>
      <c r="R21" s="271">
        <v>7195.8333333333339</v>
      </c>
      <c r="S21" s="175">
        <f t="shared" si="10"/>
        <v>88.673238858081746</v>
      </c>
      <c r="T21" s="138">
        <f t="shared" si="11"/>
        <v>57</v>
      </c>
      <c r="U21" s="217">
        <v>8208.3333333333339</v>
      </c>
      <c r="V21" s="192">
        <f t="shared" si="12"/>
        <v>79.430359331656035</v>
      </c>
      <c r="W21" s="138">
        <f t="shared" si="13"/>
        <v>112</v>
      </c>
      <c r="X21" s="217">
        <v>10150</v>
      </c>
      <c r="Y21" s="192">
        <f t="shared" si="14"/>
        <v>105.13776672881707</v>
      </c>
      <c r="Z21" s="138">
        <f t="shared" si="15"/>
        <v>24</v>
      </c>
      <c r="AA21" s="217"/>
      <c r="AB21" s="192"/>
      <c r="AC21" s="138"/>
      <c r="AD21" s="217"/>
      <c r="AE21" s="192"/>
      <c r="AF21" s="138"/>
      <c r="AG21" s="217">
        <v>2142.1744324970136</v>
      </c>
      <c r="AH21" s="192">
        <f t="shared" si="18"/>
        <v>85.858694689259067</v>
      </c>
      <c r="AI21" s="138">
        <f t="shared" si="19"/>
        <v>53</v>
      </c>
      <c r="AJ21" s="217">
        <v>3291.666666666667</v>
      </c>
      <c r="AK21" s="192">
        <f t="shared" si="20"/>
        <v>172.42884581805484</v>
      </c>
      <c r="AL21" s="138">
        <f t="shared" si="21"/>
        <v>47</v>
      </c>
      <c r="AM21" s="217">
        <v>3700</v>
      </c>
      <c r="AN21" s="192">
        <f t="shared" si="22"/>
        <v>69.811320754716974</v>
      </c>
      <c r="AO21" s="185">
        <f t="shared" si="23"/>
        <v>123</v>
      </c>
      <c r="AP21" s="217">
        <f t="shared" si="24"/>
        <v>4821.5937795776508</v>
      </c>
      <c r="AQ21" s="192">
        <f t="shared" si="25"/>
        <v>89.971893628991424</v>
      </c>
      <c r="AR21" s="138">
        <f t="shared" si="26"/>
        <v>72</v>
      </c>
      <c r="AU21" s="531"/>
      <c r="AV21" s="14"/>
    </row>
    <row r="22" spans="1:48" x14ac:dyDescent="0.2">
      <c r="A22" s="64">
        <v>18</v>
      </c>
      <c r="B22" s="12" t="s">
        <v>56</v>
      </c>
      <c r="C22" s="485">
        <v>7466.6666666666661</v>
      </c>
      <c r="D22" s="480">
        <f t="shared" si="0"/>
        <v>156.53389238294898</v>
      </c>
      <c r="E22" s="138">
        <f t="shared" si="1"/>
        <v>2</v>
      </c>
      <c r="F22" s="485">
        <v>2141.6666666666665</v>
      </c>
      <c r="G22" s="480">
        <f t="shared" si="2"/>
        <v>260.5433901054339</v>
      </c>
      <c r="H22" s="138">
        <f t="shared" si="3"/>
        <v>8</v>
      </c>
      <c r="I22" s="217">
        <v>3600</v>
      </c>
      <c r="J22" s="192">
        <f t="shared" si="4"/>
        <v>93.506493506493499</v>
      </c>
      <c r="K22" s="138">
        <f t="shared" si="5"/>
        <v>87</v>
      </c>
      <c r="L22" s="217">
        <v>1428.5714285714287</v>
      </c>
      <c r="M22" s="192">
        <f t="shared" si="6"/>
        <v>49.603174603174608</v>
      </c>
      <c r="N22" s="138">
        <f t="shared" si="7"/>
        <v>82</v>
      </c>
      <c r="O22" s="271">
        <v>9125</v>
      </c>
      <c r="P22" s="175">
        <f t="shared" si="8"/>
        <v>104.53660213082827</v>
      </c>
      <c r="Q22" s="138">
        <f t="shared" si="9"/>
        <v>30</v>
      </c>
      <c r="R22" s="271">
        <v>7412.5</v>
      </c>
      <c r="S22" s="175">
        <f t="shared" si="10"/>
        <v>91.34319162045594</v>
      </c>
      <c r="T22" s="138">
        <f t="shared" si="11"/>
        <v>46</v>
      </c>
      <c r="U22" s="217">
        <v>9416.6666666666679</v>
      </c>
      <c r="V22" s="192">
        <f t="shared" si="12"/>
        <v>91.123153344945493</v>
      </c>
      <c r="W22" s="138">
        <f t="shared" si="13"/>
        <v>68</v>
      </c>
      <c r="X22" s="217">
        <v>10266.666666666668</v>
      </c>
      <c r="Y22" s="192">
        <f t="shared" si="14"/>
        <v>106.34624680615981</v>
      </c>
      <c r="Z22" s="138">
        <f t="shared" si="15"/>
        <v>16</v>
      </c>
      <c r="AA22" s="217">
        <v>3188</v>
      </c>
      <c r="AB22" s="192">
        <f t="shared" si="16"/>
        <v>58.549127640036737</v>
      </c>
      <c r="AC22" s="138">
        <f t="shared" si="17"/>
        <v>104</v>
      </c>
      <c r="AD22" s="217"/>
      <c r="AE22" s="192"/>
      <c r="AF22" s="138"/>
      <c r="AG22" s="217">
        <v>2265.2329749103947</v>
      </c>
      <c r="AH22" s="192">
        <f t="shared" si="18"/>
        <v>90.790900798011805</v>
      </c>
      <c r="AI22" s="138">
        <f t="shared" si="19"/>
        <v>39</v>
      </c>
      <c r="AJ22" s="217">
        <v>4441.666666666667</v>
      </c>
      <c r="AK22" s="192">
        <f t="shared" si="20"/>
        <v>232.66980967347655</v>
      </c>
      <c r="AL22" s="138">
        <f t="shared" si="21"/>
        <v>10</v>
      </c>
      <c r="AM22" s="217">
        <v>3850</v>
      </c>
      <c r="AN22" s="192">
        <f t="shared" si="22"/>
        <v>72.641509433962256</v>
      </c>
      <c r="AO22" s="185">
        <f t="shared" si="23"/>
        <v>114</v>
      </c>
      <c r="AP22" s="217">
        <f t="shared" si="24"/>
        <v>5383.5531447345975</v>
      </c>
      <c r="AQ22" s="192">
        <f t="shared" si="25"/>
        <v>100.45816653731288</v>
      </c>
      <c r="AR22" s="138">
        <f t="shared" si="26"/>
        <v>15</v>
      </c>
      <c r="AU22" s="531"/>
      <c r="AV22" s="14"/>
    </row>
    <row r="23" spans="1:48" x14ac:dyDescent="0.2">
      <c r="A23" s="64">
        <v>19</v>
      </c>
      <c r="B23" s="12" t="s">
        <v>59</v>
      </c>
      <c r="C23" s="485">
        <v>6000</v>
      </c>
      <c r="D23" s="480">
        <f t="shared" si="0"/>
        <v>125.78616352201257</v>
      </c>
      <c r="E23" s="138">
        <f t="shared" si="1"/>
        <v>11</v>
      </c>
      <c r="F23" s="485">
        <v>1185</v>
      </c>
      <c r="G23" s="480">
        <f t="shared" si="2"/>
        <v>144.16058394160584</v>
      </c>
      <c r="H23" s="138">
        <f t="shared" si="3"/>
        <v>64</v>
      </c>
      <c r="I23" s="217">
        <v>2650</v>
      </c>
      <c r="J23" s="192">
        <f t="shared" si="4"/>
        <v>68.831168831168839</v>
      </c>
      <c r="K23" s="138">
        <f t="shared" si="5"/>
        <v>117</v>
      </c>
      <c r="L23" s="217">
        <v>1777.1428571428573</v>
      </c>
      <c r="M23" s="192">
        <f t="shared" si="6"/>
        <v>61.706349206349209</v>
      </c>
      <c r="N23" s="138">
        <f t="shared" si="7"/>
        <v>59</v>
      </c>
      <c r="O23" s="271">
        <v>9083.3333333333339</v>
      </c>
      <c r="P23" s="175">
        <f t="shared" si="8"/>
        <v>104.05926604803911</v>
      </c>
      <c r="Q23" s="138">
        <f t="shared" si="9"/>
        <v>33</v>
      </c>
      <c r="R23" s="271">
        <v>8329.1666666666679</v>
      </c>
      <c r="S23" s="175">
        <f t="shared" si="10"/>
        <v>102.63914561511605</v>
      </c>
      <c r="T23" s="138">
        <f t="shared" si="11"/>
        <v>14</v>
      </c>
      <c r="U23" s="217">
        <v>8416.6666666666679</v>
      </c>
      <c r="V23" s="192">
        <f t="shared" si="12"/>
        <v>81.446358299464563</v>
      </c>
      <c r="W23" s="138">
        <f t="shared" si="13"/>
        <v>103</v>
      </c>
      <c r="X23" s="217">
        <v>9191.6666666666679</v>
      </c>
      <c r="Y23" s="192">
        <f t="shared" si="14"/>
        <v>95.210966093501852</v>
      </c>
      <c r="Z23" s="138">
        <f t="shared" si="15"/>
        <v>68</v>
      </c>
      <c r="AA23" s="217"/>
      <c r="AB23" s="192"/>
      <c r="AC23" s="138"/>
      <c r="AD23" s="217"/>
      <c r="AE23" s="192"/>
      <c r="AF23" s="138"/>
      <c r="AG23" s="217">
        <v>2543.608124253286</v>
      </c>
      <c r="AH23" s="192">
        <f t="shared" si="18"/>
        <v>101.94822141295737</v>
      </c>
      <c r="AI23" s="138">
        <f t="shared" si="19"/>
        <v>11</v>
      </c>
      <c r="AJ23" s="217">
        <v>2641.666666666667</v>
      </c>
      <c r="AK23" s="192">
        <f t="shared" si="20"/>
        <v>138.37960537803389</v>
      </c>
      <c r="AL23" s="138">
        <f t="shared" si="21"/>
        <v>80</v>
      </c>
      <c r="AM23" s="217">
        <v>1650</v>
      </c>
      <c r="AN23" s="192">
        <f t="shared" si="22"/>
        <v>31.132075471698112</v>
      </c>
      <c r="AO23" s="185">
        <f t="shared" si="23"/>
        <v>155</v>
      </c>
      <c r="AP23" s="217">
        <f t="shared" si="24"/>
        <v>4860.7500892178323</v>
      </c>
      <c r="AQ23" s="192">
        <f t="shared" si="25"/>
        <v>90.702558111920737</v>
      </c>
      <c r="AR23" s="138">
        <f t="shared" si="26"/>
        <v>62</v>
      </c>
      <c r="AU23" s="531"/>
      <c r="AV23" s="14"/>
    </row>
    <row r="24" spans="1:48" x14ac:dyDescent="0.2">
      <c r="A24" s="65">
        <v>20</v>
      </c>
      <c r="B24" s="82" t="s">
        <v>62</v>
      </c>
      <c r="C24" s="486">
        <v>6246.6666666666661</v>
      </c>
      <c r="D24" s="481">
        <f t="shared" si="0"/>
        <v>130.95737246680642</v>
      </c>
      <c r="E24" s="139">
        <f t="shared" si="1"/>
        <v>7</v>
      </c>
      <c r="F24" s="486">
        <v>1713.3333333333335</v>
      </c>
      <c r="G24" s="481">
        <f t="shared" si="2"/>
        <v>208.43471208434715</v>
      </c>
      <c r="H24" s="139">
        <f t="shared" si="3"/>
        <v>23</v>
      </c>
      <c r="I24" s="218">
        <v>4500</v>
      </c>
      <c r="J24" s="193">
        <f t="shared" si="4"/>
        <v>116.88311688311688</v>
      </c>
      <c r="K24" s="139">
        <f t="shared" si="5"/>
        <v>61</v>
      </c>
      <c r="L24" s="218">
        <v>2605.7142857142853</v>
      </c>
      <c r="M24" s="193">
        <f t="shared" si="6"/>
        <v>90.476190476190467</v>
      </c>
      <c r="N24" s="139">
        <f t="shared" si="7"/>
        <v>20</v>
      </c>
      <c r="O24" s="272">
        <v>8708.3333333333339</v>
      </c>
      <c r="P24" s="269">
        <f t="shared" si="8"/>
        <v>99.763241302936578</v>
      </c>
      <c r="Q24" s="139">
        <f t="shared" si="9"/>
        <v>51</v>
      </c>
      <c r="R24" s="272">
        <v>5862.5</v>
      </c>
      <c r="S24" s="269">
        <f t="shared" si="10"/>
        <v>72.242760320394325</v>
      </c>
      <c r="T24" s="139">
        <f t="shared" si="11"/>
        <v>136</v>
      </c>
      <c r="U24" s="218">
        <v>9208.3333333333339</v>
      </c>
      <c r="V24" s="193">
        <f t="shared" si="12"/>
        <v>89.107154377136965</v>
      </c>
      <c r="W24" s="139">
        <f t="shared" si="13"/>
        <v>78</v>
      </c>
      <c r="X24" s="218">
        <v>7550</v>
      </c>
      <c r="Y24" s="193">
        <f t="shared" si="14"/>
        <v>78.205925005179196</v>
      </c>
      <c r="Z24" s="139">
        <f t="shared" si="15"/>
        <v>127</v>
      </c>
      <c r="AA24" s="218"/>
      <c r="AB24" s="193"/>
      <c r="AC24" s="139"/>
      <c r="AD24" s="218"/>
      <c r="AE24" s="193"/>
      <c r="AF24" s="139"/>
      <c r="AG24" s="218">
        <v>1972.5209080047789</v>
      </c>
      <c r="AH24" s="193">
        <f t="shared" si="18"/>
        <v>79.058954228648446</v>
      </c>
      <c r="AI24" s="139">
        <f t="shared" si="19"/>
        <v>84</v>
      </c>
      <c r="AJ24" s="218">
        <v>3891.666666666667</v>
      </c>
      <c r="AK24" s="193">
        <f t="shared" si="20"/>
        <v>203.85891391653576</v>
      </c>
      <c r="AL24" s="139">
        <f t="shared" si="21"/>
        <v>25</v>
      </c>
      <c r="AM24" s="218">
        <v>3200</v>
      </c>
      <c r="AN24" s="193">
        <f t="shared" si="22"/>
        <v>60.377358490566039</v>
      </c>
      <c r="AO24" s="186">
        <f t="shared" si="23"/>
        <v>141</v>
      </c>
      <c r="AP24" s="218">
        <f t="shared" si="24"/>
        <v>5041.7335024593085</v>
      </c>
      <c r="AQ24" s="193">
        <f t="shared" si="25"/>
        <v>94.079744401181358</v>
      </c>
      <c r="AR24" s="139">
        <f t="shared" si="26"/>
        <v>42</v>
      </c>
      <c r="AU24" s="531"/>
      <c r="AV24" s="14"/>
    </row>
    <row r="25" spans="1:48" x14ac:dyDescent="0.2">
      <c r="A25" s="64">
        <v>21</v>
      </c>
      <c r="B25" s="12" t="s">
        <v>59</v>
      </c>
      <c r="C25" s="482">
        <v>7186.6666666666661</v>
      </c>
      <c r="D25" s="483">
        <f t="shared" si="0"/>
        <v>150.6638714185884</v>
      </c>
      <c r="E25" s="137">
        <f t="shared" si="1"/>
        <v>3</v>
      </c>
      <c r="F25" s="482">
        <v>1941.6666666666665</v>
      </c>
      <c r="G25" s="483">
        <f t="shared" si="2"/>
        <v>236.21248986212487</v>
      </c>
      <c r="H25" s="137">
        <f t="shared" si="3"/>
        <v>12</v>
      </c>
      <c r="I25" s="216">
        <v>4500</v>
      </c>
      <c r="J25" s="191">
        <f t="shared" si="4"/>
        <v>116.88311688311688</v>
      </c>
      <c r="K25" s="137">
        <f t="shared" si="5"/>
        <v>61</v>
      </c>
      <c r="L25" s="216">
        <v>2160</v>
      </c>
      <c r="M25" s="191">
        <f t="shared" si="6"/>
        <v>75</v>
      </c>
      <c r="N25" s="137">
        <f t="shared" si="7"/>
        <v>42</v>
      </c>
      <c r="O25" s="270">
        <v>7333.3333333333339</v>
      </c>
      <c r="P25" s="268">
        <f t="shared" si="8"/>
        <v>84.01115057089396</v>
      </c>
      <c r="Q25" s="137">
        <f t="shared" si="9"/>
        <v>130</v>
      </c>
      <c r="R25" s="270">
        <v>6516.6666666666679</v>
      </c>
      <c r="S25" s="268">
        <f t="shared" si="10"/>
        <v>80.303963852947234</v>
      </c>
      <c r="T25" s="137">
        <f t="shared" si="11"/>
        <v>105</v>
      </c>
      <c r="U25" s="216">
        <v>10083.333333333334</v>
      </c>
      <c r="V25" s="191">
        <f t="shared" si="12"/>
        <v>97.574350041932789</v>
      </c>
      <c r="W25" s="137">
        <f t="shared" si="13"/>
        <v>36</v>
      </c>
      <c r="X25" s="216">
        <v>5745.8333333333339</v>
      </c>
      <c r="Y25" s="191">
        <f t="shared" si="14"/>
        <v>59.517643809129204</v>
      </c>
      <c r="Z25" s="137">
        <f t="shared" si="15"/>
        <v>154</v>
      </c>
      <c r="AA25" s="216">
        <v>2963</v>
      </c>
      <c r="AB25" s="191">
        <f t="shared" si="16"/>
        <v>54.416896235078049</v>
      </c>
      <c r="AC25" s="137">
        <f t="shared" si="17"/>
        <v>113</v>
      </c>
      <c r="AD25" s="216"/>
      <c r="AE25" s="191"/>
      <c r="AF25" s="137"/>
      <c r="AG25" s="216">
        <v>2425.3285543608126</v>
      </c>
      <c r="AH25" s="191">
        <f t="shared" si="18"/>
        <v>97.207557289010524</v>
      </c>
      <c r="AI25" s="137">
        <f t="shared" si="19"/>
        <v>19</v>
      </c>
      <c r="AJ25" s="216">
        <v>5208.3333333333339</v>
      </c>
      <c r="AK25" s="191">
        <f t="shared" si="20"/>
        <v>272.83045224375769</v>
      </c>
      <c r="AL25" s="137">
        <f t="shared" si="21"/>
        <v>2</v>
      </c>
      <c r="AM25" s="216">
        <v>3600</v>
      </c>
      <c r="AN25" s="191">
        <f t="shared" si="22"/>
        <v>67.924528301886795</v>
      </c>
      <c r="AO25" s="184">
        <f t="shared" si="23"/>
        <v>127</v>
      </c>
      <c r="AP25" s="216">
        <f t="shared" si="24"/>
        <v>4972.0134906411795</v>
      </c>
      <c r="AQ25" s="191">
        <f t="shared" si="25"/>
        <v>92.77875519016942</v>
      </c>
      <c r="AR25" s="137">
        <f t="shared" si="26"/>
        <v>51</v>
      </c>
      <c r="AU25" s="531"/>
      <c r="AV25" s="14"/>
    </row>
    <row r="26" spans="1:48" x14ac:dyDescent="0.2">
      <c r="A26" s="64">
        <v>22</v>
      </c>
      <c r="B26" s="12" t="s">
        <v>66</v>
      </c>
      <c r="C26" s="484">
        <v>5300</v>
      </c>
      <c r="D26" s="480">
        <f t="shared" si="0"/>
        <v>111.11111111111111</v>
      </c>
      <c r="E26" s="138">
        <f t="shared" si="1"/>
        <v>22</v>
      </c>
      <c r="F26" s="484">
        <v>2208.3333333333335</v>
      </c>
      <c r="G26" s="480">
        <f t="shared" si="2"/>
        <v>268.65369018653695</v>
      </c>
      <c r="H26" s="138">
        <f t="shared" si="3"/>
        <v>7</v>
      </c>
      <c r="I26" s="217">
        <v>5200</v>
      </c>
      <c r="J26" s="192">
        <f t="shared" si="4"/>
        <v>135.06493506493507</v>
      </c>
      <c r="K26" s="138">
        <f t="shared" si="5"/>
        <v>39</v>
      </c>
      <c r="L26" s="217">
        <v>2554.2857142857142</v>
      </c>
      <c r="M26" s="192">
        <f t="shared" si="6"/>
        <v>88.69047619047619</v>
      </c>
      <c r="N26" s="138">
        <f t="shared" si="7"/>
        <v>21</v>
      </c>
      <c r="O26" s="271">
        <v>8125</v>
      </c>
      <c r="P26" s="175">
        <f t="shared" si="8"/>
        <v>93.080536143888196</v>
      </c>
      <c r="Q26" s="138">
        <f t="shared" si="9"/>
        <v>87</v>
      </c>
      <c r="R26" s="271">
        <v>7195.8333333333339</v>
      </c>
      <c r="S26" s="175">
        <f t="shared" si="10"/>
        <v>88.673238858081746</v>
      </c>
      <c r="T26" s="138">
        <f t="shared" si="11"/>
        <v>57</v>
      </c>
      <c r="U26" s="217">
        <v>10000</v>
      </c>
      <c r="V26" s="192">
        <f t="shared" si="12"/>
        <v>96.767950454809366</v>
      </c>
      <c r="W26" s="138">
        <f t="shared" si="13"/>
        <v>43</v>
      </c>
      <c r="X26" s="217">
        <v>6133.3333333333339</v>
      </c>
      <c r="Y26" s="192">
        <f t="shared" si="14"/>
        <v>63.531524066017539</v>
      </c>
      <c r="Z26" s="138">
        <f t="shared" si="15"/>
        <v>146</v>
      </c>
      <c r="AA26" s="217">
        <v>6206</v>
      </c>
      <c r="AB26" s="192">
        <f t="shared" si="16"/>
        <v>113.9761248852158</v>
      </c>
      <c r="AC26" s="138">
        <f t="shared" si="17"/>
        <v>12</v>
      </c>
      <c r="AD26" s="217"/>
      <c r="AE26" s="192"/>
      <c r="AF26" s="138"/>
      <c r="AG26" s="217">
        <v>1868.5782556750301</v>
      </c>
      <c r="AH26" s="192">
        <f t="shared" si="18"/>
        <v>74.892916059119443</v>
      </c>
      <c r="AI26" s="138">
        <f t="shared" si="19"/>
        <v>110</v>
      </c>
      <c r="AJ26" s="217">
        <v>3716.666666666667</v>
      </c>
      <c r="AK26" s="192">
        <f t="shared" si="20"/>
        <v>194.69181072114549</v>
      </c>
      <c r="AL26" s="138">
        <f t="shared" si="21"/>
        <v>31</v>
      </c>
      <c r="AM26" s="217">
        <v>2100</v>
      </c>
      <c r="AN26" s="192">
        <f t="shared" si="22"/>
        <v>39.622641509433961</v>
      </c>
      <c r="AO26" s="185">
        <f t="shared" si="23"/>
        <v>154</v>
      </c>
      <c r="AP26" s="217">
        <f t="shared" si="24"/>
        <v>5050.6692197189504</v>
      </c>
      <c r="AQ26" s="192">
        <f t="shared" si="25"/>
        <v>94.24648665271414</v>
      </c>
      <c r="AR26" s="138">
        <f t="shared" si="26"/>
        <v>39</v>
      </c>
      <c r="AU26" s="531"/>
      <c r="AV26" s="14"/>
    </row>
    <row r="27" spans="1:48" x14ac:dyDescent="0.2">
      <c r="A27" s="64">
        <v>23</v>
      </c>
      <c r="B27" s="12" t="s">
        <v>69</v>
      </c>
      <c r="C27" s="484">
        <v>5766.6666666666661</v>
      </c>
      <c r="D27" s="480">
        <f t="shared" si="0"/>
        <v>120.8944793850454</v>
      </c>
      <c r="E27" s="138">
        <f t="shared" si="1"/>
        <v>15</v>
      </c>
      <c r="F27" s="484">
        <v>488.33333333333337</v>
      </c>
      <c r="G27" s="480">
        <f t="shared" si="2"/>
        <v>59.407948094079487</v>
      </c>
      <c r="H27" s="138">
        <f t="shared" si="3"/>
        <v>140</v>
      </c>
      <c r="I27" s="217">
        <v>6800</v>
      </c>
      <c r="J27" s="192">
        <f t="shared" si="4"/>
        <v>176.62337662337663</v>
      </c>
      <c r="K27" s="138">
        <f t="shared" si="5"/>
        <v>14</v>
      </c>
      <c r="L27" s="217">
        <v>2045.7142857142858</v>
      </c>
      <c r="M27" s="192">
        <f t="shared" si="6"/>
        <v>71.031746031746039</v>
      </c>
      <c r="N27" s="138">
        <f t="shared" si="7"/>
        <v>46</v>
      </c>
      <c r="O27" s="271">
        <v>7333.3333333333339</v>
      </c>
      <c r="P27" s="175">
        <f t="shared" si="8"/>
        <v>84.01115057089396</v>
      </c>
      <c r="Q27" s="138">
        <f t="shared" si="9"/>
        <v>130</v>
      </c>
      <c r="R27" s="271">
        <v>6825</v>
      </c>
      <c r="S27" s="175">
        <f t="shared" si="10"/>
        <v>84.103512014787427</v>
      </c>
      <c r="T27" s="138">
        <f t="shared" si="11"/>
        <v>84</v>
      </c>
      <c r="U27" s="217">
        <v>8208.3333333333339</v>
      </c>
      <c r="V27" s="192">
        <f t="shared" si="12"/>
        <v>79.430359331656035</v>
      </c>
      <c r="W27" s="138">
        <f t="shared" si="13"/>
        <v>112</v>
      </c>
      <c r="X27" s="217">
        <v>6487.5</v>
      </c>
      <c r="Y27" s="192">
        <f t="shared" si="14"/>
        <v>67.200124300807957</v>
      </c>
      <c r="Z27" s="138">
        <f t="shared" si="15"/>
        <v>141</v>
      </c>
      <c r="AA27" s="217">
        <v>4331</v>
      </c>
      <c r="AB27" s="192">
        <f t="shared" si="16"/>
        <v>79.540863177226811</v>
      </c>
      <c r="AC27" s="138">
        <f t="shared" si="17"/>
        <v>45</v>
      </c>
      <c r="AD27" s="217">
        <v>4666.666666666667</v>
      </c>
      <c r="AE27" s="192">
        <f t="shared" si="27"/>
        <v>41.481481481481488</v>
      </c>
      <c r="AF27" s="138">
        <f t="shared" si="28"/>
        <v>70</v>
      </c>
      <c r="AG27" s="217">
        <v>1568.6977299880527</v>
      </c>
      <c r="AH27" s="192">
        <f t="shared" si="18"/>
        <v>62.873656512547207</v>
      </c>
      <c r="AI27" s="138">
        <f t="shared" si="19"/>
        <v>148</v>
      </c>
      <c r="AJ27" s="217">
        <v>4408.3333333333339</v>
      </c>
      <c r="AK27" s="192">
        <f t="shared" si="20"/>
        <v>230.92369477911649</v>
      </c>
      <c r="AL27" s="138">
        <f t="shared" si="21"/>
        <v>11</v>
      </c>
      <c r="AM27" s="217">
        <v>2600</v>
      </c>
      <c r="AN27" s="192">
        <f t="shared" si="22"/>
        <v>49.056603773584904</v>
      </c>
      <c r="AO27" s="185">
        <f t="shared" si="23"/>
        <v>151</v>
      </c>
      <c r="AP27" s="217">
        <f t="shared" si="24"/>
        <v>4738.5760013085282</v>
      </c>
      <c r="AQ27" s="192">
        <f t="shared" si="25"/>
        <v>88.422765465731075</v>
      </c>
      <c r="AR27" s="138">
        <f t="shared" si="26"/>
        <v>86</v>
      </c>
      <c r="AU27" s="531"/>
      <c r="AV27" s="14"/>
    </row>
    <row r="28" spans="1:48" x14ac:dyDescent="0.2">
      <c r="A28" s="64">
        <v>24</v>
      </c>
      <c r="B28" s="12" t="s">
        <v>71</v>
      </c>
      <c r="C28" s="484">
        <v>5826.6666666666661</v>
      </c>
      <c r="D28" s="480">
        <f t="shared" si="0"/>
        <v>122.15234102026554</v>
      </c>
      <c r="E28" s="138">
        <f t="shared" si="1"/>
        <v>13</v>
      </c>
      <c r="F28" s="484">
        <v>1773.3333333333335</v>
      </c>
      <c r="G28" s="480">
        <f t="shared" si="2"/>
        <v>215.73398215733985</v>
      </c>
      <c r="H28" s="138">
        <f t="shared" si="3"/>
        <v>19</v>
      </c>
      <c r="I28" s="217">
        <v>6550</v>
      </c>
      <c r="J28" s="192">
        <f t="shared" si="4"/>
        <v>170.12987012987014</v>
      </c>
      <c r="K28" s="138">
        <f t="shared" si="5"/>
        <v>15</v>
      </c>
      <c r="L28" s="217">
        <v>1611.4285714285713</v>
      </c>
      <c r="M28" s="192">
        <f t="shared" si="6"/>
        <v>55.952380952380956</v>
      </c>
      <c r="N28" s="138">
        <f t="shared" si="7"/>
        <v>73</v>
      </c>
      <c r="O28" s="271">
        <v>7125</v>
      </c>
      <c r="P28" s="175">
        <f t="shared" si="8"/>
        <v>81.624470156948107</v>
      </c>
      <c r="Q28" s="138">
        <f t="shared" si="9"/>
        <v>142</v>
      </c>
      <c r="R28" s="271">
        <v>7000</v>
      </c>
      <c r="S28" s="175">
        <f t="shared" si="10"/>
        <v>86.260012322858898</v>
      </c>
      <c r="T28" s="138">
        <f t="shared" si="11"/>
        <v>68</v>
      </c>
      <c r="U28" s="217">
        <v>8666.6666666666679</v>
      </c>
      <c r="V28" s="192">
        <f t="shared" si="12"/>
        <v>83.865557060834789</v>
      </c>
      <c r="W28" s="138">
        <f t="shared" si="13"/>
        <v>94</v>
      </c>
      <c r="X28" s="217">
        <v>8754.1666666666679</v>
      </c>
      <c r="Y28" s="192">
        <f t="shared" si="14"/>
        <v>90.679165803466617</v>
      </c>
      <c r="Z28" s="138">
        <f t="shared" si="15"/>
        <v>87</v>
      </c>
      <c r="AA28" s="217">
        <v>4331</v>
      </c>
      <c r="AB28" s="192">
        <f t="shared" si="16"/>
        <v>79.540863177226811</v>
      </c>
      <c r="AC28" s="138">
        <f t="shared" si="17"/>
        <v>45</v>
      </c>
      <c r="AD28" s="217">
        <v>8416.6666666666679</v>
      </c>
      <c r="AE28" s="192">
        <f t="shared" si="27"/>
        <v>74.814814814814824</v>
      </c>
      <c r="AF28" s="138">
        <f t="shared" si="28"/>
        <v>49</v>
      </c>
      <c r="AG28" s="217">
        <v>1610.5137395459976</v>
      </c>
      <c r="AH28" s="192">
        <f t="shared" si="18"/>
        <v>64.549648879599104</v>
      </c>
      <c r="AI28" s="138">
        <f t="shared" si="19"/>
        <v>143</v>
      </c>
      <c r="AJ28" s="217">
        <v>3300</v>
      </c>
      <c r="AK28" s="192">
        <f t="shared" si="20"/>
        <v>172.86537454164483</v>
      </c>
      <c r="AL28" s="138">
        <f t="shared" si="21"/>
        <v>46</v>
      </c>
      <c r="AM28" s="217">
        <v>4350</v>
      </c>
      <c r="AN28" s="192">
        <f t="shared" si="22"/>
        <v>82.075471698113205</v>
      </c>
      <c r="AO28" s="185">
        <f t="shared" si="23"/>
        <v>93</v>
      </c>
      <c r="AP28" s="217">
        <f t="shared" si="24"/>
        <v>5074.8979703589921</v>
      </c>
      <c r="AQ28" s="192">
        <f t="shared" si="25"/>
        <v>94.698599932058073</v>
      </c>
      <c r="AR28" s="138">
        <f t="shared" si="26"/>
        <v>34</v>
      </c>
      <c r="AU28" s="531"/>
      <c r="AV28" s="14"/>
    </row>
    <row r="29" spans="1:48" x14ac:dyDescent="0.2">
      <c r="A29" s="64">
        <v>25</v>
      </c>
      <c r="B29" s="12" t="s">
        <v>74</v>
      </c>
      <c r="C29" s="484">
        <v>1413.3333333333335</v>
      </c>
      <c r="D29" s="480">
        <f t="shared" si="0"/>
        <v>29.629629629629633</v>
      </c>
      <c r="E29" s="138">
        <f t="shared" si="1"/>
        <v>155</v>
      </c>
      <c r="F29" s="484">
        <v>738.33333333333326</v>
      </c>
      <c r="G29" s="480">
        <f t="shared" si="2"/>
        <v>89.821573398215719</v>
      </c>
      <c r="H29" s="138">
        <f t="shared" si="3"/>
        <v>114</v>
      </c>
      <c r="I29" s="217">
        <v>7200</v>
      </c>
      <c r="J29" s="192">
        <f t="shared" si="4"/>
        <v>187.012987012987</v>
      </c>
      <c r="K29" s="138">
        <f t="shared" si="5"/>
        <v>9</v>
      </c>
      <c r="L29" s="217">
        <v>285.71428571428572</v>
      </c>
      <c r="M29" s="192">
        <f t="shared" si="6"/>
        <v>9.9206349206349209</v>
      </c>
      <c r="N29" s="138">
        <f t="shared" si="7"/>
        <v>159</v>
      </c>
      <c r="O29" s="271">
        <v>8583.3333333333339</v>
      </c>
      <c r="P29" s="175">
        <f t="shared" si="8"/>
        <v>98.331233054569068</v>
      </c>
      <c r="Q29" s="138">
        <f t="shared" si="9"/>
        <v>60</v>
      </c>
      <c r="R29" s="271">
        <v>8333.3333333333339</v>
      </c>
      <c r="S29" s="175">
        <f t="shared" si="10"/>
        <v>102.69049086054632</v>
      </c>
      <c r="T29" s="138">
        <f t="shared" si="11"/>
        <v>12</v>
      </c>
      <c r="U29" s="217">
        <v>9291.6666666666679</v>
      </c>
      <c r="V29" s="192">
        <f t="shared" si="12"/>
        <v>89.913553964260387</v>
      </c>
      <c r="W29" s="138">
        <f t="shared" si="13"/>
        <v>75</v>
      </c>
      <c r="X29" s="217">
        <v>9591.6666666666679</v>
      </c>
      <c r="Y29" s="192">
        <f t="shared" si="14"/>
        <v>99.3543263586769</v>
      </c>
      <c r="Z29" s="138">
        <f t="shared" si="15"/>
        <v>56</v>
      </c>
      <c r="AA29" s="217">
        <v>4463</v>
      </c>
      <c r="AB29" s="192">
        <f t="shared" si="16"/>
        <v>81.965105601469233</v>
      </c>
      <c r="AC29" s="138">
        <f t="shared" si="17"/>
        <v>40</v>
      </c>
      <c r="AD29" s="217"/>
      <c r="AE29" s="192"/>
      <c r="AF29" s="138"/>
      <c r="AG29" s="217">
        <v>2327.3596176821984</v>
      </c>
      <c r="AH29" s="192">
        <f t="shared" si="18"/>
        <v>93.280946600488917</v>
      </c>
      <c r="AI29" s="138">
        <f t="shared" si="19"/>
        <v>26</v>
      </c>
      <c r="AJ29" s="217">
        <v>1600</v>
      </c>
      <c r="AK29" s="192">
        <f t="shared" si="20"/>
        <v>83.813514929282348</v>
      </c>
      <c r="AL29" s="138">
        <f t="shared" si="21"/>
        <v>132</v>
      </c>
      <c r="AM29" s="217">
        <v>5300</v>
      </c>
      <c r="AN29" s="192">
        <f t="shared" si="22"/>
        <v>100</v>
      </c>
      <c r="AO29" s="185">
        <f t="shared" si="23"/>
        <v>37</v>
      </c>
      <c r="AP29" s="217">
        <f t="shared" si="24"/>
        <v>4927.3117141719295</v>
      </c>
      <c r="AQ29" s="192">
        <f t="shared" si="25"/>
        <v>91.944611199326914</v>
      </c>
      <c r="AR29" s="138">
        <f t="shared" si="26"/>
        <v>58</v>
      </c>
      <c r="AU29" s="531"/>
      <c r="AV29" s="14"/>
    </row>
    <row r="30" spans="1:48" x14ac:dyDescent="0.2">
      <c r="A30" s="64">
        <v>26</v>
      </c>
      <c r="B30" s="12" t="s">
        <v>76</v>
      </c>
      <c r="C30" s="484">
        <v>5013.333333333333</v>
      </c>
      <c r="D30" s="480">
        <f t="shared" si="0"/>
        <v>105.10132774283719</v>
      </c>
      <c r="E30" s="138">
        <f t="shared" si="1"/>
        <v>26</v>
      </c>
      <c r="F30" s="484">
        <v>1483.3333333333335</v>
      </c>
      <c r="G30" s="480">
        <f t="shared" si="2"/>
        <v>180.45417680454179</v>
      </c>
      <c r="H30" s="138">
        <f t="shared" si="3"/>
        <v>38</v>
      </c>
      <c r="I30" s="217">
        <v>4550</v>
      </c>
      <c r="J30" s="192">
        <f t="shared" si="4"/>
        <v>118.18181818181819</v>
      </c>
      <c r="K30" s="138">
        <f t="shared" si="5"/>
        <v>58</v>
      </c>
      <c r="L30" s="217">
        <v>1931.4285714285713</v>
      </c>
      <c r="M30" s="192">
        <f t="shared" si="6"/>
        <v>67.063492063492063</v>
      </c>
      <c r="N30" s="138">
        <f t="shared" si="7"/>
        <v>51</v>
      </c>
      <c r="O30" s="271">
        <v>5750</v>
      </c>
      <c r="P30" s="175">
        <f t="shared" si="8"/>
        <v>65.872379424905489</v>
      </c>
      <c r="Q30" s="138">
        <f t="shared" si="9"/>
        <v>156</v>
      </c>
      <c r="R30" s="271">
        <v>7454.1666666666679</v>
      </c>
      <c r="S30" s="175">
        <f t="shared" si="10"/>
        <v>91.856644074758691</v>
      </c>
      <c r="T30" s="138">
        <f t="shared" si="11"/>
        <v>44</v>
      </c>
      <c r="U30" s="217">
        <v>11625</v>
      </c>
      <c r="V30" s="192">
        <f t="shared" si="12"/>
        <v>112.49274240371589</v>
      </c>
      <c r="W30" s="138">
        <f t="shared" si="13"/>
        <v>6</v>
      </c>
      <c r="X30" s="217">
        <v>7825</v>
      </c>
      <c r="Y30" s="192">
        <f t="shared" si="14"/>
        <v>81.05448518748706</v>
      </c>
      <c r="Z30" s="138">
        <f t="shared" si="15"/>
        <v>123</v>
      </c>
      <c r="AA30" s="217">
        <v>1556</v>
      </c>
      <c r="AB30" s="192">
        <f t="shared" si="16"/>
        <v>28.57667584940312</v>
      </c>
      <c r="AC30" s="138">
        <f t="shared" si="17"/>
        <v>141</v>
      </c>
      <c r="AD30" s="217">
        <v>7250</v>
      </c>
      <c r="AE30" s="192">
        <f t="shared" si="27"/>
        <v>64.444444444444443</v>
      </c>
      <c r="AF30" s="138">
        <f t="shared" si="28"/>
        <v>59</v>
      </c>
      <c r="AG30" s="217">
        <v>1905.615292712067</v>
      </c>
      <c r="AH30" s="192">
        <f t="shared" si="18"/>
        <v>76.37736644136541</v>
      </c>
      <c r="AI30" s="138">
        <f t="shared" si="19"/>
        <v>97</v>
      </c>
      <c r="AJ30" s="217">
        <v>4266.666666666667</v>
      </c>
      <c r="AK30" s="192">
        <f t="shared" si="20"/>
        <v>223.50270647808625</v>
      </c>
      <c r="AL30" s="138">
        <f t="shared" si="21"/>
        <v>12</v>
      </c>
      <c r="AM30" s="217">
        <v>4350</v>
      </c>
      <c r="AN30" s="192">
        <f t="shared" si="22"/>
        <v>82.075471698113205</v>
      </c>
      <c r="AO30" s="185">
        <f t="shared" si="23"/>
        <v>93</v>
      </c>
      <c r="AP30" s="217">
        <f t="shared" si="24"/>
        <v>4809.2119886783867</v>
      </c>
      <c r="AQ30" s="192">
        <f t="shared" si="25"/>
        <v>89.740846961716485</v>
      </c>
      <c r="AR30" s="138">
        <f t="shared" si="26"/>
        <v>76</v>
      </c>
      <c r="AU30" s="531"/>
      <c r="AV30" s="14"/>
    </row>
    <row r="31" spans="1:48" x14ac:dyDescent="0.2">
      <c r="A31" s="64">
        <v>27</v>
      </c>
      <c r="B31" s="5" t="s">
        <v>59</v>
      </c>
      <c r="C31" s="380">
        <v>6106.6666666666661</v>
      </c>
      <c r="D31" s="480">
        <f t="shared" si="0"/>
        <v>128.02236198462614</v>
      </c>
      <c r="E31" s="138">
        <f t="shared" si="1"/>
        <v>10</v>
      </c>
      <c r="F31" s="380">
        <v>1321.6666666666665</v>
      </c>
      <c r="G31" s="480">
        <f t="shared" si="2"/>
        <v>160.78669910786698</v>
      </c>
      <c r="H31" s="138">
        <f t="shared" si="3"/>
        <v>49</v>
      </c>
      <c r="I31" s="217">
        <v>4110</v>
      </c>
      <c r="J31" s="192">
        <f t="shared" si="4"/>
        <v>106.75324675324676</v>
      </c>
      <c r="K31" s="138">
        <f t="shared" si="5"/>
        <v>72</v>
      </c>
      <c r="L31" s="217">
        <v>2188.5714285714284</v>
      </c>
      <c r="M31" s="192">
        <f t="shared" si="6"/>
        <v>75.992063492063494</v>
      </c>
      <c r="N31" s="138">
        <f t="shared" si="7"/>
        <v>40</v>
      </c>
      <c r="O31" s="271">
        <v>7583.3333333333339</v>
      </c>
      <c r="P31" s="175">
        <f t="shared" si="8"/>
        <v>86.875167067628979</v>
      </c>
      <c r="Q31" s="138">
        <f t="shared" si="9"/>
        <v>115</v>
      </c>
      <c r="R31" s="271">
        <v>7741.6666666666679</v>
      </c>
      <c r="S31" s="175">
        <f t="shared" si="10"/>
        <v>95.399466009447536</v>
      </c>
      <c r="T31" s="138">
        <f t="shared" si="11"/>
        <v>32</v>
      </c>
      <c r="U31" s="217">
        <v>9708.3333333333339</v>
      </c>
      <c r="V31" s="192">
        <f t="shared" si="12"/>
        <v>93.945551899877429</v>
      </c>
      <c r="W31" s="138">
        <f t="shared" si="13"/>
        <v>57</v>
      </c>
      <c r="X31" s="217">
        <v>8895.8333333333339</v>
      </c>
      <c r="Y31" s="192">
        <f t="shared" si="14"/>
        <v>92.146605897382784</v>
      </c>
      <c r="Z31" s="138">
        <f t="shared" si="15"/>
        <v>77</v>
      </c>
      <c r="AA31" s="217"/>
      <c r="AB31" s="192"/>
      <c r="AC31" s="138"/>
      <c r="AD31" s="217">
        <v>5666.6666666666679</v>
      </c>
      <c r="AE31" s="192">
        <f t="shared" si="27"/>
        <v>50.370370370370374</v>
      </c>
      <c r="AF31" s="138">
        <f t="shared" si="28"/>
        <v>68</v>
      </c>
      <c r="AG31" s="217">
        <v>1500.5973715651137</v>
      </c>
      <c r="AH31" s="192">
        <f t="shared" si="18"/>
        <v>60.144183229062676</v>
      </c>
      <c r="AI31" s="138">
        <f t="shared" si="19"/>
        <v>155</v>
      </c>
      <c r="AJ31" s="217">
        <v>3958.3333333333339</v>
      </c>
      <c r="AK31" s="192">
        <f t="shared" si="20"/>
        <v>207.35114370525585</v>
      </c>
      <c r="AL31" s="138">
        <f t="shared" si="21"/>
        <v>22</v>
      </c>
      <c r="AM31" s="217">
        <v>4600</v>
      </c>
      <c r="AN31" s="192">
        <f t="shared" si="22"/>
        <v>86.79245283018868</v>
      </c>
      <c r="AO31" s="185">
        <f t="shared" si="23"/>
        <v>71</v>
      </c>
      <c r="AP31" s="217">
        <f t="shared" si="24"/>
        <v>5246.818375769989</v>
      </c>
      <c r="AQ31" s="192">
        <f t="shared" si="25"/>
        <v>97.906668702556246</v>
      </c>
      <c r="AR31" s="138">
        <f t="shared" si="26"/>
        <v>23</v>
      </c>
      <c r="AU31" s="531"/>
      <c r="AV31" s="14"/>
    </row>
    <row r="32" spans="1:48" x14ac:dyDescent="0.2">
      <c r="A32" s="64">
        <v>28</v>
      </c>
      <c r="B32" s="5" t="s">
        <v>59</v>
      </c>
      <c r="C32" s="485">
        <v>4840</v>
      </c>
      <c r="D32" s="480">
        <f t="shared" si="0"/>
        <v>101.46750524109014</v>
      </c>
      <c r="E32" s="138">
        <f t="shared" si="1"/>
        <v>30</v>
      </c>
      <c r="F32" s="485">
        <v>1078.3333333333333</v>
      </c>
      <c r="G32" s="480">
        <f t="shared" si="2"/>
        <v>131.18410381184103</v>
      </c>
      <c r="H32" s="138">
        <f t="shared" si="3"/>
        <v>76</v>
      </c>
      <c r="I32" s="217">
        <v>4550</v>
      </c>
      <c r="J32" s="192">
        <f t="shared" si="4"/>
        <v>118.18181818181819</v>
      </c>
      <c r="K32" s="138">
        <f t="shared" si="5"/>
        <v>58</v>
      </c>
      <c r="L32" s="217">
        <v>1891.4285714285713</v>
      </c>
      <c r="M32" s="192">
        <f t="shared" si="6"/>
        <v>65.674603174603178</v>
      </c>
      <c r="N32" s="138">
        <f t="shared" si="7"/>
        <v>55</v>
      </c>
      <c r="O32" s="271">
        <v>7291.6666666666679</v>
      </c>
      <c r="P32" s="175">
        <f t="shared" si="8"/>
        <v>83.533814488104795</v>
      </c>
      <c r="Q32" s="138">
        <f t="shared" si="9"/>
        <v>136</v>
      </c>
      <c r="R32" s="271">
        <v>6975</v>
      </c>
      <c r="S32" s="175">
        <f t="shared" si="10"/>
        <v>85.951940850277268</v>
      </c>
      <c r="T32" s="138">
        <f t="shared" si="11"/>
        <v>72</v>
      </c>
      <c r="U32" s="217">
        <v>10458.333333333336</v>
      </c>
      <c r="V32" s="192">
        <f t="shared" si="12"/>
        <v>101.20314818398815</v>
      </c>
      <c r="W32" s="138">
        <f t="shared" si="13"/>
        <v>26</v>
      </c>
      <c r="X32" s="217">
        <v>8654.1666666666679</v>
      </c>
      <c r="Y32" s="192">
        <f t="shared" si="14"/>
        <v>89.643325737172859</v>
      </c>
      <c r="Z32" s="138">
        <f t="shared" si="15"/>
        <v>90</v>
      </c>
      <c r="AA32" s="217">
        <v>3263</v>
      </c>
      <c r="AB32" s="192">
        <f t="shared" si="16"/>
        <v>59.926538108356283</v>
      </c>
      <c r="AC32" s="138">
        <f t="shared" si="17"/>
        <v>98</v>
      </c>
      <c r="AD32" s="217">
        <v>7750</v>
      </c>
      <c r="AE32" s="192">
        <f t="shared" si="27"/>
        <v>68.888888888888886</v>
      </c>
      <c r="AF32" s="138">
        <f t="shared" si="28"/>
        <v>53</v>
      </c>
      <c r="AG32" s="217">
        <v>1422.9390681003586</v>
      </c>
      <c r="AH32" s="192">
        <f t="shared" si="18"/>
        <v>57.031625975966271</v>
      </c>
      <c r="AI32" s="138">
        <f t="shared" si="19"/>
        <v>157</v>
      </c>
      <c r="AJ32" s="217">
        <v>5066.666666666667</v>
      </c>
      <c r="AK32" s="192">
        <f t="shared" si="20"/>
        <v>265.40946394272743</v>
      </c>
      <c r="AL32" s="138">
        <f t="shared" si="21"/>
        <v>4</v>
      </c>
      <c r="AM32" s="217">
        <v>4500</v>
      </c>
      <c r="AN32" s="192">
        <f t="shared" si="22"/>
        <v>84.905660377358487</v>
      </c>
      <c r="AO32" s="185">
        <f t="shared" si="23"/>
        <v>78</v>
      </c>
      <c r="AP32" s="217">
        <f t="shared" si="24"/>
        <v>4999.2945255163004</v>
      </c>
      <c r="AQ32" s="192">
        <f t="shared" si="25"/>
        <v>93.287824697075948</v>
      </c>
      <c r="AR32" s="138">
        <f t="shared" si="26"/>
        <v>46</v>
      </c>
      <c r="AU32" s="531"/>
      <c r="AV32" s="14"/>
    </row>
    <row r="33" spans="1:48" x14ac:dyDescent="0.2">
      <c r="A33" s="64">
        <v>29</v>
      </c>
      <c r="B33" s="12" t="s">
        <v>38</v>
      </c>
      <c r="C33" s="485">
        <v>6546.6666666666661</v>
      </c>
      <c r="D33" s="480">
        <f t="shared" si="0"/>
        <v>137.24668064290705</v>
      </c>
      <c r="E33" s="138">
        <f t="shared" si="1"/>
        <v>5</v>
      </c>
      <c r="F33" s="485">
        <v>1581.6666666666665</v>
      </c>
      <c r="G33" s="480">
        <f t="shared" si="2"/>
        <v>192.41686942416868</v>
      </c>
      <c r="H33" s="138">
        <f t="shared" si="3"/>
        <v>29</v>
      </c>
      <c r="I33" s="217">
        <v>5010</v>
      </c>
      <c r="J33" s="192">
        <f t="shared" si="4"/>
        <v>130.12987012987014</v>
      </c>
      <c r="K33" s="138">
        <f t="shared" si="5"/>
        <v>43</v>
      </c>
      <c r="L33" s="217">
        <v>2222.8571428571427</v>
      </c>
      <c r="M33" s="192">
        <f t="shared" si="6"/>
        <v>77.182539682539669</v>
      </c>
      <c r="N33" s="138">
        <f t="shared" si="7"/>
        <v>34</v>
      </c>
      <c r="O33" s="271">
        <v>7916.6666666666679</v>
      </c>
      <c r="P33" s="175">
        <f t="shared" si="8"/>
        <v>90.693855729942356</v>
      </c>
      <c r="Q33" s="138">
        <f t="shared" si="9"/>
        <v>98</v>
      </c>
      <c r="R33" s="271">
        <v>6933.3333333333339</v>
      </c>
      <c r="S33" s="175">
        <f t="shared" si="10"/>
        <v>85.438488395974545</v>
      </c>
      <c r="T33" s="138">
        <f t="shared" si="11"/>
        <v>74</v>
      </c>
      <c r="U33" s="217">
        <v>8541.6666666666679</v>
      </c>
      <c r="V33" s="192">
        <f t="shared" si="12"/>
        <v>82.655957680149683</v>
      </c>
      <c r="W33" s="138">
        <f t="shared" si="13"/>
        <v>98</v>
      </c>
      <c r="X33" s="217">
        <v>8350</v>
      </c>
      <c r="Y33" s="192">
        <f t="shared" si="14"/>
        <v>86.492645535529306</v>
      </c>
      <c r="Z33" s="138">
        <f t="shared" si="15"/>
        <v>104</v>
      </c>
      <c r="AA33" s="217">
        <v>6244</v>
      </c>
      <c r="AB33" s="192">
        <f t="shared" si="16"/>
        <v>114.67401285583104</v>
      </c>
      <c r="AC33" s="138">
        <f t="shared" si="17"/>
        <v>11</v>
      </c>
      <c r="AD33" s="217"/>
      <c r="AE33" s="192"/>
      <c r="AF33" s="138"/>
      <c r="AG33" s="217">
        <v>1804.062126642772</v>
      </c>
      <c r="AH33" s="192">
        <f t="shared" si="18"/>
        <v>72.307099264239355</v>
      </c>
      <c r="AI33" s="138">
        <f t="shared" si="19"/>
        <v>120</v>
      </c>
      <c r="AJ33" s="217">
        <v>5416.6666666666679</v>
      </c>
      <c r="AK33" s="192">
        <f t="shared" si="20"/>
        <v>283.74367033350802</v>
      </c>
      <c r="AL33" s="138">
        <f t="shared" si="21"/>
        <v>1</v>
      </c>
      <c r="AM33" s="217">
        <v>3550</v>
      </c>
      <c r="AN33" s="192">
        <f t="shared" si="22"/>
        <v>66.981132075471692</v>
      </c>
      <c r="AO33" s="185">
        <f t="shared" si="23"/>
        <v>129</v>
      </c>
      <c r="AP33" s="217">
        <f t="shared" si="24"/>
        <v>5343.1321613472146</v>
      </c>
      <c r="AQ33" s="192">
        <f t="shared" si="25"/>
        <v>99.703902992110741</v>
      </c>
      <c r="AR33" s="138">
        <f t="shared" si="26"/>
        <v>18</v>
      </c>
      <c r="AU33" s="531"/>
      <c r="AV33" s="14"/>
    </row>
    <row r="34" spans="1:48" x14ac:dyDescent="0.2">
      <c r="A34" s="64">
        <v>30</v>
      </c>
      <c r="B34" s="12" t="s">
        <v>66</v>
      </c>
      <c r="C34" s="486">
        <v>4740</v>
      </c>
      <c r="D34" s="481">
        <f t="shared" si="0"/>
        <v>99.371069182389931</v>
      </c>
      <c r="E34" s="139">
        <f t="shared" si="1"/>
        <v>33</v>
      </c>
      <c r="F34" s="486">
        <v>658.33333333333326</v>
      </c>
      <c r="G34" s="481">
        <f t="shared" si="2"/>
        <v>80.089213300892126</v>
      </c>
      <c r="H34" s="139">
        <f t="shared" si="3"/>
        <v>129</v>
      </c>
      <c r="I34" s="218">
        <v>4900</v>
      </c>
      <c r="J34" s="193">
        <f t="shared" si="4"/>
        <v>127.27272727272727</v>
      </c>
      <c r="K34" s="139">
        <f t="shared" si="5"/>
        <v>47</v>
      </c>
      <c r="L34" s="218">
        <v>2925.7142857142853</v>
      </c>
      <c r="M34" s="193">
        <f t="shared" si="6"/>
        <v>101.58730158730158</v>
      </c>
      <c r="N34" s="139">
        <f t="shared" si="7"/>
        <v>12</v>
      </c>
      <c r="O34" s="272">
        <v>7541.6666666666679</v>
      </c>
      <c r="P34" s="269">
        <f t="shared" si="8"/>
        <v>86.397830984839814</v>
      </c>
      <c r="Q34" s="139">
        <f t="shared" si="9"/>
        <v>118</v>
      </c>
      <c r="R34" s="272">
        <v>6700</v>
      </c>
      <c r="S34" s="269">
        <f t="shared" si="10"/>
        <v>82.563154651879231</v>
      </c>
      <c r="T34" s="139">
        <f t="shared" si="11"/>
        <v>96</v>
      </c>
      <c r="U34" s="218">
        <v>9500</v>
      </c>
      <c r="V34" s="193">
        <f t="shared" si="12"/>
        <v>91.929552932068901</v>
      </c>
      <c r="W34" s="139">
        <f t="shared" si="13"/>
        <v>65</v>
      </c>
      <c r="X34" s="218">
        <v>7454.1666666666679</v>
      </c>
      <c r="Y34" s="193">
        <f t="shared" si="14"/>
        <v>77.213244941647687</v>
      </c>
      <c r="Z34" s="139">
        <f t="shared" si="15"/>
        <v>130</v>
      </c>
      <c r="AA34" s="218">
        <v>6019</v>
      </c>
      <c r="AB34" s="193">
        <f t="shared" si="16"/>
        <v>110.54178145087236</v>
      </c>
      <c r="AC34" s="139">
        <f t="shared" si="17"/>
        <v>13</v>
      </c>
      <c r="AD34" s="218">
        <v>7083.3333333333339</v>
      </c>
      <c r="AE34" s="193">
        <f t="shared" si="27"/>
        <v>62.962962962962962</v>
      </c>
      <c r="AF34" s="139">
        <f t="shared" si="28"/>
        <v>61</v>
      </c>
      <c r="AG34" s="218">
        <v>1571.0872162485066</v>
      </c>
      <c r="AH34" s="193">
        <f t="shared" si="18"/>
        <v>62.969427504950161</v>
      </c>
      <c r="AI34" s="139">
        <f t="shared" si="19"/>
        <v>147</v>
      </c>
      <c r="AJ34" s="218">
        <v>4958.3333333333339</v>
      </c>
      <c r="AK34" s="193">
        <f t="shared" si="20"/>
        <v>259.73459053605728</v>
      </c>
      <c r="AL34" s="139">
        <f t="shared" si="21"/>
        <v>5</v>
      </c>
      <c r="AM34" s="218">
        <v>5050</v>
      </c>
      <c r="AN34" s="193">
        <f t="shared" si="22"/>
        <v>95.283018867924525</v>
      </c>
      <c r="AO34" s="186">
        <f t="shared" si="23"/>
        <v>47</v>
      </c>
      <c r="AP34" s="218">
        <f t="shared" si="24"/>
        <v>5168.1917918302333</v>
      </c>
      <c r="AQ34" s="193">
        <f t="shared" si="25"/>
        <v>96.439481094051743</v>
      </c>
      <c r="AR34" s="139">
        <f t="shared" si="26"/>
        <v>27</v>
      </c>
      <c r="AU34" s="531"/>
      <c r="AV34" s="14"/>
    </row>
    <row r="35" spans="1:48" x14ac:dyDescent="0.2">
      <c r="A35" s="74">
        <v>31</v>
      </c>
      <c r="B35" s="75" t="s">
        <v>84</v>
      </c>
      <c r="C35" s="482">
        <v>6186.6666666666661</v>
      </c>
      <c r="D35" s="483">
        <f t="shared" si="0"/>
        <v>129.69951083158628</v>
      </c>
      <c r="E35" s="137">
        <f t="shared" si="1"/>
        <v>8</v>
      </c>
      <c r="F35" s="482">
        <v>2231.6666666666665</v>
      </c>
      <c r="G35" s="483">
        <f t="shared" si="2"/>
        <v>271.49229521492293</v>
      </c>
      <c r="H35" s="137">
        <f t="shared" si="3"/>
        <v>6</v>
      </c>
      <c r="I35" s="216">
        <v>4000</v>
      </c>
      <c r="J35" s="191">
        <f t="shared" si="4"/>
        <v>103.89610389610388</v>
      </c>
      <c r="K35" s="137">
        <f t="shared" si="5"/>
        <v>75</v>
      </c>
      <c r="L35" s="216">
        <v>2902.8571428571427</v>
      </c>
      <c r="M35" s="191">
        <f t="shared" si="6"/>
        <v>100.79365079365078</v>
      </c>
      <c r="N35" s="137">
        <f t="shared" si="7"/>
        <v>14</v>
      </c>
      <c r="O35" s="270">
        <v>7958.3333333333339</v>
      </c>
      <c r="P35" s="268">
        <f t="shared" si="8"/>
        <v>91.171191812731507</v>
      </c>
      <c r="Q35" s="137">
        <f t="shared" si="9"/>
        <v>96</v>
      </c>
      <c r="R35" s="270">
        <v>6341.6666666666679</v>
      </c>
      <c r="S35" s="268">
        <f t="shared" si="10"/>
        <v>78.147463544875762</v>
      </c>
      <c r="T35" s="137">
        <f t="shared" si="11"/>
        <v>116</v>
      </c>
      <c r="U35" s="216">
        <v>10041.666666666668</v>
      </c>
      <c r="V35" s="191">
        <f t="shared" si="12"/>
        <v>97.171150248371092</v>
      </c>
      <c r="W35" s="137">
        <f t="shared" si="13"/>
        <v>39</v>
      </c>
      <c r="X35" s="216">
        <v>8604.1666666666679</v>
      </c>
      <c r="Y35" s="191">
        <f t="shared" si="14"/>
        <v>89.12540570402598</v>
      </c>
      <c r="Z35" s="137">
        <f t="shared" si="15"/>
        <v>94</v>
      </c>
      <c r="AA35" s="216">
        <v>4200</v>
      </c>
      <c r="AB35" s="191">
        <f t="shared" si="16"/>
        <v>77.134986225895318</v>
      </c>
      <c r="AC35" s="137">
        <f t="shared" si="17"/>
        <v>53</v>
      </c>
      <c r="AD35" s="216"/>
      <c r="AE35" s="191"/>
      <c r="AF35" s="137"/>
      <c r="AG35" s="216">
        <v>2015.5316606929512</v>
      </c>
      <c r="AH35" s="191">
        <f t="shared" si="18"/>
        <v>80.782832091901852</v>
      </c>
      <c r="AI35" s="137">
        <f t="shared" si="19"/>
        <v>79</v>
      </c>
      <c r="AJ35" s="216">
        <v>4825</v>
      </c>
      <c r="AK35" s="191">
        <f t="shared" si="20"/>
        <v>252.75013095861709</v>
      </c>
      <c r="AL35" s="137">
        <f t="shared" si="21"/>
        <v>7</v>
      </c>
      <c r="AM35" s="216">
        <v>6100</v>
      </c>
      <c r="AN35" s="191">
        <f t="shared" si="22"/>
        <v>115.09433962264151</v>
      </c>
      <c r="AO35" s="184">
        <f t="shared" si="23"/>
        <v>11</v>
      </c>
      <c r="AP35" s="216">
        <f t="shared" si="24"/>
        <v>5450.629622518064</v>
      </c>
      <c r="AQ35" s="191">
        <f t="shared" si="25"/>
        <v>101.70982688035201</v>
      </c>
      <c r="AR35" s="137">
        <f t="shared" si="26"/>
        <v>8</v>
      </c>
      <c r="AU35" s="531"/>
      <c r="AV35" s="14"/>
    </row>
    <row r="36" spans="1:48" x14ac:dyDescent="0.2">
      <c r="A36" s="64">
        <v>32</v>
      </c>
      <c r="B36" s="11" t="s">
        <v>87</v>
      </c>
      <c r="C36" s="484">
        <v>2373.3333333333335</v>
      </c>
      <c r="D36" s="480">
        <f t="shared" si="0"/>
        <v>49.755415793151649</v>
      </c>
      <c r="E36" s="138">
        <f t="shared" si="1"/>
        <v>127</v>
      </c>
      <c r="F36" s="484">
        <v>840</v>
      </c>
      <c r="G36" s="480">
        <f t="shared" si="2"/>
        <v>102.18978102189782</v>
      </c>
      <c r="H36" s="138">
        <f t="shared" si="3"/>
        <v>103</v>
      </c>
      <c r="I36" s="217">
        <v>5400</v>
      </c>
      <c r="J36" s="192">
        <f t="shared" si="4"/>
        <v>140.25974025974025</v>
      </c>
      <c r="K36" s="138">
        <f t="shared" si="5"/>
        <v>35</v>
      </c>
      <c r="L36" s="217">
        <v>954.28571428571433</v>
      </c>
      <c r="M36" s="192">
        <f t="shared" si="6"/>
        <v>33.13492063492064</v>
      </c>
      <c r="N36" s="138">
        <f t="shared" si="7"/>
        <v>117</v>
      </c>
      <c r="O36" s="271">
        <v>7250</v>
      </c>
      <c r="P36" s="175">
        <f t="shared" si="8"/>
        <v>83.056478405315616</v>
      </c>
      <c r="Q36" s="138">
        <f t="shared" si="9"/>
        <v>137</v>
      </c>
      <c r="R36" s="271">
        <v>5925</v>
      </c>
      <c r="S36" s="175">
        <f t="shared" si="10"/>
        <v>73.012939001848437</v>
      </c>
      <c r="T36" s="138">
        <f t="shared" si="11"/>
        <v>133</v>
      </c>
      <c r="U36" s="217">
        <v>4833.3333333333339</v>
      </c>
      <c r="V36" s="192">
        <f t="shared" si="12"/>
        <v>46.771176053157866</v>
      </c>
      <c r="W36" s="138">
        <f t="shared" si="13"/>
        <v>159</v>
      </c>
      <c r="X36" s="217">
        <v>10229.166666666668</v>
      </c>
      <c r="Y36" s="192">
        <f t="shared" si="14"/>
        <v>105.95780678129965</v>
      </c>
      <c r="Z36" s="138">
        <f t="shared" si="15"/>
        <v>17</v>
      </c>
      <c r="AA36" s="217"/>
      <c r="AB36" s="192"/>
      <c r="AC36" s="138"/>
      <c r="AD36" s="217"/>
      <c r="AE36" s="192"/>
      <c r="AF36" s="138"/>
      <c r="AG36" s="217">
        <v>1849.4623655913981</v>
      </c>
      <c r="AH36" s="192">
        <f t="shared" si="18"/>
        <v>74.126748119895709</v>
      </c>
      <c r="AI36" s="138">
        <f t="shared" si="19"/>
        <v>116</v>
      </c>
      <c r="AJ36" s="217">
        <v>2033.3333333333335</v>
      </c>
      <c r="AK36" s="192">
        <f t="shared" si="20"/>
        <v>106.513008555963</v>
      </c>
      <c r="AL36" s="138">
        <f t="shared" si="21"/>
        <v>118</v>
      </c>
      <c r="AM36" s="217">
        <v>4950</v>
      </c>
      <c r="AN36" s="192">
        <f t="shared" si="22"/>
        <v>93.396226415094347</v>
      </c>
      <c r="AO36" s="185">
        <f t="shared" si="23"/>
        <v>49</v>
      </c>
      <c r="AP36" s="217">
        <f t="shared" si="24"/>
        <v>4239.8104315039809</v>
      </c>
      <c r="AQ36" s="192">
        <f t="shared" si="25"/>
        <v>79.115701278297834</v>
      </c>
      <c r="AR36" s="138">
        <f t="shared" si="26"/>
        <v>135</v>
      </c>
      <c r="AU36" s="531"/>
      <c r="AV36" s="14"/>
    </row>
    <row r="37" spans="1:48" x14ac:dyDescent="0.2">
      <c r="A37" s="64">
        <v>33</v>
      </c>
      <c r="B37" s="2" t="s">
        <v>90</v>
      </c>
      <c r="C37" s="484">
        <v>4960</v>
      </c>
      <c r="D37" s="480">
        <f t="shared" si="0"/>
        <v>103.98322851153038</v>
      </c>
      <c r="E37" s="138">
        <f t="shared" si="1"/>
        <v>28</v>
      </c>
      <c r="F37" s="484">
        <v>1003.3333333333333</v>
      </c>
      <c r="G37" s="480">
        <f t="shared" si="2"/>
        <v>122.06001622060015</v>
      </c>
      <c r="H37" s="138">
        <f t="shared" si="3"/>
        <v>83</v>
      </c>
      <c r="I37" s="217">
        <v>4750</v>
      </c>
      <c r="J37" s="192">
        <f t="shared" si="4"/>
        <v>123.37662337662339</v>
      </c>
      <c r="K37" s="138">
        <f t="shared" si="5"/>
        <v>54</v>
      </c>
      <c r="L37" s="217">
        <v>1405.7142857142858</v>
      </c>
      <c r="M37" s="192">
        <f t="shared" si="6"/>
        <v>48.80952380952381</v>
      </c>
      <c r="N37" s="138">
        <f t="shared" si="7"/>
        <v>84</v>
      </c>
      <c r="O37" s="271">
        <v>8125</v>
      </c>
      <c r="P37" s="175">
        <f t="shared" si="8"/>
        <v>93.080536143888196</v>
      </c>
      <c r="Q37" s="138">
        <f t="shared" si="9"/>
        <v>87</v>
      </c>
      <c r="R37" s="271">
        <v>7741.6666666666679</v>
      </c>
      <c r="S37" s="175">
        <f t="shared" si="10"/>
        <v>95.399466009447536</v>
      </c>
      <c r="T37" s="138">
        <f t="shared" si="11"/>
        <v>32</v>
      </c>
      <c r="U37" s="217">
        <v>9083.3333333333339</v>
      </c>
      <c r="V37" s="192">
        <f t="shared" si="12"/>
        <v>87.897554996451845</v>
      </c>
      <c r="W37" s="138">
        <f t="shared" si="13"/>
        <v>80</v>
      </c>
      <c r="X37" s="217">
        <v>8583.3333333333339</v>
      </c>
      <c r="Y37" s="192">
        <f t="shared" si="14"/>
        <v>88.909605690214761</v>
      </c>
      <c r="Z37" s="138">
        <f t="shared" si="15"/>
        <v>95</v>
      </c>
      <c r="AA37" s="217">
        <v>3844</v>
      </c>
      <c r="AB37" s="192">
        <f t="shared" si="16"/>
        <v>70.596877869605152</v>
      </c>
      <c r="AC37" s="138">
        <f t="shared" si="17"/>
        <v>70</v>
      </c>
      <c r="AD37" s="217"/>
      <c r="AE37" s="192"/>
      <c r="AF37" s="138"/>
      <c r="AG37" s="217">
        <v>2148.1481481481483</v>
      </c>
      <c r="AH37" s="192">
        <f t="shared" si="18"/>
        <v>86.098122170266464</v>
      </c>
      <c r="AI37" s="138">
        <f t="shared" si="19"/>
        <v>52</v>
      </c>
      <c r="AJ37" s="217">
        <v>5100</v>
      </c>
      <c r="AK37" s="192">
        <f t="shared" si="20"/>
        <v>267.15557883708749</v>
      </c>
      <c r="AL37" s="138">
        <f t="shared" si="21"/>
        <v>3</v>
      </c>
      <c r="AM37" s="217">
        <v>6220.0000000000009</v>
      </c>
      <c r="AN37" s="192">
        <f t="shared" si="22"/>
        <v>117.35849056603776</v>
      </c>
      <c r="AO37" s="185">
        <f t="shared" si="23"/>
        <v>9</v>
      </c>
      <c r="AP37" s="217">
        <f t="shared" si="24"/>
        <v>5247.044091710758</v>
      </c>
      <c r="AQ37" s="192">
        <f t="shared" si="25"/>
        <v>97.910880606657173</v>
      </c>
      <c r="AR37" s="138">
        <f t="shared" si="26"/>
        <v>22</v>
      </c>
      <c r="AU37" s="531"/>
      <c r="AV37" s="14"/>
    </row>
    <row r="38" spans="1:48" x14ac:dyDescent="0.2">
      <c r="A38" s="64">
        <v>34</v>
      </c>
      <c r="B38" s="5" t="s">
        <v>92</v>
      </c>
      <c r="C38" s="484">
        <v>5460</v>
      </c>
      <c r="D38" s="480">
        <f t="shared" si="0"/>
        <v>114.46540880503144</v>
      </c>
      <c r="E38" s="138">
        <f t="shared" si="1"/>
        <v>20</v>
      </c>
      <c r="F38" s="484">
        <v>988.33333333333326</v>
      </c>
      <c r="G38" s="480">
        <f t="shared" si="2"/>
        <v>120.23519870235198</v>
      </c>
      <c r="H38" s="138">
        <f t="shared" si="3"/>
        <v>86</v>
      </c>
      <c r="I38" s="217">
        <v>5530</v>
      </c>
      <c r="J38" s="192">
        <f t="shared" si="4"/>
        <v>143.63636363636363</v>
      </c>
      <c r="K38" s="138">
        <f t="shared" si="5"/>
        <v>28</v>
      </c>
      <c r="L38" s="217">
        <v>1674.2857142857142</v>
      </c>
      <c r="M38" s="192">
        <f t="shared" si="6"/>
        <v>58.134920634920626</v>
      </c>
      <c r="N38" s="138">
        <f t="shared" si="7"/>
        <v>71</v>
      </c>
      <c r="O38" s="271">
        <v>7208.3333333333339</v>
      </c>
      <c r="P38" s="175">
        <f t="shared" si="8"/>
        <v>82.579142322526451</v>
      </c>
      <c r="Q38" s="138">
        <f t="shared" si="9"/>
        <v>140</v>
      </c>
      <c r="R38" s="271">
        <v>6362.5</v>
      </c>
      <c r="S38" s="175">
        <f t="shared" si="10"/>
        <v>78.404189772027109</v>
      </c>
      <c r="T38" s="138">
        <f t="shared" si="11"/>
        <v>114</v>
      </c>
      <c r="U38" s="217">
        <v>10083.333333333334</v>
      </c>
      <c r="V38" s="192">
        <f t="shared" si="12"/>
        <v>97.574350041932789</v>
      </c>
      <c r="W38" s="138">
        <f t="shared" si="13"/>
        <v>36</v>
      </c>
      <c r="X38" s="217">
        <v>5937.5</v>
      </c>
      <c r="Y38" s="192">
        <f t="shared" si="14"/>
        <v>61.503003936192243</v>
      </c>
      <c r="Z38" s="138">
        <f t="shared" si="15"/>
        <v>149</v>
      </c>
      <c r="AA38" s="217">
        <v>2475</v>
      </c>
      <c r="AB38" s="192">
        <f t="shared" si="16"/>
        <v>45.454545454545453</v>
      </c>
      <c r="AC38" s="138">
        <f t="shared" si="17"/>
        <v>127</v>
      </c>
      <c r="AD38" s="217"/>
      <c r="AE38" s="192"/>
      <c r="AF38" s="138"/>
      <c r="AG38" s="217">
        <v>2154.1218637992833</v>
      </c>
      <c r="AH38" s="192">
        <f t="shared" si="18"/>
        <v>86.337549651273875</v>
      </c>
      <c r="AI38" s="138">
        <f t="shared" si="19"/>
        <v>50</v>
      </c>
      <c r="AJ38" s="217">
        <v>3750</v>
      </c>
      <c r="AK38" s="192">
        <f t="shared" si="20"/>
        <v>196.43792561550549</v>
      </c>
      <c r="AL38" s="138">
        <f t="shared" si="21"/>
        <v>28</v>
      </c>
      <c r="AM38" s="217">
        <v>5200</v>
      </c>
      <c r="AN38" s="192">
        <f t="shared" si="22"/>
        <v>98.113207547169807</v>
      </c>
      <c r="AO38" s="185">
        <f t="shared" si="23"/>
        <v>39</v>
      </c>
      <c r="AP38" s="217">
        <f t="shared" si="24"/>
        <v>4735.283964840417</v>
      </c>
      <c r="AQ38" s="192">
        <f t="shared" si="25"/>
        <v>88.361335414077573</v>
      </c>
      <c r="AR38" s="138">
        <f t="shared" si="26"/>
        <v>87</v>
      </c>
      <c r="AU38" s="531"/>
      <c r="AV38" s="14"/>
    </row>
    <row r="39" spans="1:48" x14ac:dyDescent="0.2">
      <c r="A39" s="64">
        <v>35</v>
      </c>
      <c r="B39" s="12" t="s">
        <v>94</v>
      </c>
      <c r="C39" s="484">
        <v>2800</v>
      </c>
      <c r="D39" s="480">
        <f t="shared" si="0"/>
        <v>58.700209643605874</v>
      </c>
      <c r="E39" s="138">
        <f t="shared" si="1"/>
        <v>108</v>
      </c>
      <c r="F39" s="484">
        <v>766.66666666666674</v>
      </c>
      <c r="G39" s="480">
        <f t="shared" si="2"/>
        <v>93.268450932684516</v>
      </c>
      <c r="H39" s="138">
        <f t="shared" si="3"/>
        <v>108</v>
      </c>
      <c r="I39" s="217">
        <v>5350</v>
      </c>
      <c r="J39" s="192">
        <f t="shared" si="4"/>
        <v>138.96103896103895</v>
      </c>
      <c r="K39" s="138">
        <f t="shared" si="5"/>
        <v>36</v>
      </c>
      <c r="L39" s="217">
        <v>3131.4285714285716</v>
      </c>
      <c r="M39" s="192">
        <f t="shared" si="6"/>
        <v>108.73015873015875</v>
      </c>
      <c r="N39" s="138">
        <f t="shared" si="7"/>
        <v>8</v>
      </c>
      <c r="O39" s="271">
        <v>9208.3333333333339</v>
      </c>
      <c r="P39" s="175">
        <f t="shared" si="8"/>
        <v>105.49127429640662</v>
      </c>
      <c r="Q39" s="138">
        <f t="shared" si="9"/>
        <v>25</v>
      </c>
      <c r="R39" s="271">
        <v>7437.5</v>
      </c>
      <c r="S39" s="175">
        <f t="shared" si="10"/>
        <v>91.651263093037585</v>
      </c>
      <c r="T39" s="138">
        <f t="shared" si="11"/>
        <v>45</v>
      </c>
      <c r="U39" s="217">
        <v>9000</v>
      </c>
      <c r="V39" s="192">
        <f t="shared" si="12"/>
        <v>87.091155409328437</v>
      </c>
      <c r="W39" s="138">
        <f t="shared" si="13"/>
        <v>82</v>
      </c>
      <c r="X39" s="217">
        <v>7775</v>
      </c>
      <c r="Y39" s="192">
        <f t="shared" si="14"/>
        <v>80.536565154340167</v>
      </c>
      <c r="Z39" s="138">
        <f t="shared" si="15"/>
        <v>125</v>
      </c>
      <c r="AA39" s="217">
        <v>3488</v>
      </c>
      <c r="AB39" s="192">
        <f t="shared" si="16"/>
        <v>64.058769513314971</v>
      </c>
      <c r="AC39" s="138">
        <f t="shared" si="17"/>
        <v>86</v>
      </c>
      <c r="AD39" s="217">
        <v>12750</v>
      </c>
      <c r="AE39" s="192">
        <f t="shared" si="27"/>
        <v>113.33333333333333</v>
      </c>
      <c r="AF39" s="138">
        <f t="shared" si="28"/>
        <v>3</v>
      </c>
      <c r="AG39" s="217">
        <v>1704.8984468339308</v>
      </c>
      <c r="AH39" s="192">
        <f t="shared" si="18"/>
        <v>68.332603079516261</v>
      </c>
      <c r="AI39" s="138">
        <f t="shared" si="19"/>
        <v>133</v>
      </c>
      <c r="AJ39" s="217">
        <v>2250</v>
      </c>
      <c r="AK39" s="192">
        <f t="shared" si="20"/>
        <v>117.8627553693033</v>
      </c>
      <c r="AL39" s="138">
        <f t="shared" si="21"/>
        <v>104</v>
      </c>
      <c r="AM39" s="217">
        <v>6450</v>
      </c>
      <c r="AN39" s="192">
        <f t="shared" si="22"/>
        <v>121.69811320754718</v>
      </c>
      <c r="AO39" s="185">
        <f t="shared" si="23"/>
        <v>7</v>
      </c>
      <c r="AP39" s="217">
        <f t="shared" si="24"/>
        <v>4946.8189181885418</v>
      </c>
      <c r="AQ39" s="192">
        <f t="shared" si="25"/>
        <v>92.308619484764733</v>
      </c>
      <c r="AR39" s="138">
        <f t="shared" si="26"/>
        <v>55</v>
      </c>
      <c r="AU39" s="531"/>
      <c r="AV39" s="14"/>
    </row>
    <row r="40" spans="1:48" x14ac:dyDescent="0.2">
      <c r="A40" s="64">
        <v>36</v>
      </c>
      <c r="B40" s="5" t="s">
        <v>96</v>
      </c>
      <c r="C40" s="484">
        <v>6500</v>
      </c>
      <c r="D40" s="480">
        <f t="shared" si="0"/>
        <v>136.26834381551362</v>
      </c>
      <c r="E40" s="138">
        <f t="shared" si="1"/>
        <v>6</v>
      </c>
      <c r="F40" s="484">
        <v>1105</v>
      </c>
      <c r="G40" s="480">
        <f t="shared" si="2"/>
        <v>134.42822384428223</v>
      </c>
      <c r="H40" s="138">
        <f t="shared" si="3"/>
        <v>71</v>
      </c>
      <c r="I40" s="217">
        <v>3000</v>
      </c>
      <c r="J40" s="192">
        <f t="shared" si="4"/>
        <v>77.922077922077932</v>
      </c>
      <c r="K40" s="138">
        <f t="shared" si="5"/>
        <v>106</v>
      </c>
      <c r="L40" s="217">
        <v>1548.5714285714287</v>
      </c>
      <c r="M40" s="192">
        <f t="shared" si="6"/>
        <v>53.76984126984128</v>
      </c>
      <c r="N40" s="138">
        <f t="shared" si="7"/>
        <v>78</v>
      </c>
      <c r="O40" s="271">
        <v>10250</v>
      </c>
      <c r="P40" s="175">
        <f t="shared" si="8"/>
        <v>117.42467636613587</v>
      </c>
      <c r="Q40" s="138">
        <f t="shared" si="9"/>
        <v>9</v>
      </c>
      <c r="R40" s="271">
        <v>5775</v>
      </c>
      <c r="S40" s="175">
        <f t="shared" si="10"/>
        <v>71.164510166358596</v>
      </c>
      <c r="T40" s="138">
        <f t="shared" si="11"/>
        <v>138</v>
      </c>
      <c r="U40" s="217">
        <v>8458.3333333333339</v>
      </c>
      <c r="V40" s="192">
        <f t="shared" si="12"/>
        <v>81.849558093026261</v>
      </c>
      <c r="W40" s="138">
        <f t="shared" si="13"/>
        <v>102</v>
      </c>
      <c r="X40" s="217">
        <v>4516.666666666667</v>
      </c>
      <c r="Y40" s="192">
        <f t="shared" si="14"/>
        <v>46.785442994268358</v>
      </c>
      <c r="Z40" s="138">
        <f t="shared" si="15"/>
        <v>160</v>
      </c>
      <c r="AA40" s="217">
        <v>3900</v>
      </c>
      <c r="AB40" s="192">
        <f t="shared" si="16"/>
        <v>71.625344352617077</v>
      </c>
      <c r="AC40" s="138">
        <f t="shared" si="17"/>
        <v>69</v>
      </c>
      <c r="AD40" s="217"/>
      <c r="AE40" s="192"/>
      <c r="AF40" s="138"/>
      <c r="AG40" s="217">
        <v>1874.5519713261651</v>
      </c>
      <c r="AH40" s="192">
        <f t="shared" si="18"/>
        <v>75.132343540126854</v>
      </c>
      <c r="AI40" s="138">
        <f t="shared" si="19"/>
        <v>108</v>
      </c>
      <c r="AJ40" s="217">
        <v>4058.3333333333339</v>
      </c>
      <c r="AK40" s="192">
        <f t="shared" si="20"/>
        <v>212.58948838833601</v>
      </c>
      <c r="AL40" s="138">
        <f t="shared" si="21"/>
        <v>18</v>
      </c>
      <c r="AM40" s="217">
        <v>6100</v>
      </c>
      <c r="AN40" s="192">
        <f t="shared" si="22"/>
        <v>115.09433962264151</v>
      </c>
      <c r="AO40" s="185">
        <f t="shared" si="23"/>
        <v>11</v>
      </c>
      <c r="AP40" s="217">
        <f t="shared" si="24"/>
        <v>4757.2047277692445</v>
      </c>
      <c r="AQ40" s="192">
        <f t="shared" si="25"/>
        <v>88.770381186214678</v>
      </c>
      <c r="AR40" s="138">
        <f t="shared" si="26"/>
        <v>83</v>
      </c>
      <c r="AU40" s="531"/>
      <c r="AV40" s="14"/>
    </row>
    <row r="41" spans="1:48" x14ac:dyDescent="0.2">
      <c r="A41" s="64">
        <v>37</v>
      </c>
      <c r="B41" s="2" t="s">
        <v>90</v>
      </c>
      <c r="C41" s="380">
        <v>3586.666666666667</v>
      </c>
      <c r="D41" s="480">
        <f t="shared" si="0"/>
        <v>75.192173305380862</v>
      </c>
      <c r="E41" s="138">
        <f t="shared" si="1"/>
        <v>71</v>
      </c>
      <c r="F41" s="380">
        <v>723.33333333333326</v>
      </c>
      <c r="G41" s="480">
        <f t="shared" si="2"/>
        <v>87.996755879967552</v>
      </c>
      <c r="H41" s="138">
        <f t="shared" si="3"/>
        <v>118</v>
      </c>
      <c r="I41" s="217">
        <v>3500</v>
      </c>
      <c r="J41" s="192">
        <f t="shared" si="4"/>
        <v>90.909090909090907</v>
      </c>
      <c r="K41" s="138">
        <f t="shared" si="5"/>
        <v>88</v>
      </c>
      <c r="L41" s="217">
        <v>760</v>
      </c>
      <c r="M41" s="192">
        <f t="shared" si="6"/>
        <v>26.388888888888889</v>
      </c>
      <c r="N41" s="138">
        <f t="shared" si="7"/>
        <v>132</v>
      </c>
      <c r="O41" s="271">
        <v>8875</v>
      </c>
      <c r="P41" s="175">
        <f t="shared" si="8"/>
        <v>101.67258563409325</v>
      </c>
      <c r="Q41" s="138">
        <f t="shared" si="9"/>
        <v>44</v>
      </c>
      <c r="R41" s="271">
        <v>7129.1666666666679</v>
      </c>
      <c r="S41" s="175">
        <f t="shared" si="10"/>
        <v>87.851714931197392</v>
      </c>
      <c r="T41" s="138">
        <f t="shared" si="11"/>
        <v>62</v>
      </c>
      <c r="U41" s="217">
        <v>10625</v>
      </c>
      <c r="V41" s="192">
        <f t="shared" si="12"/>
        <v>102.81594735823496</v>
      </c>
      <c r="W41" s="138">
        <f t="shared" si="13"/>
        <v>18</v>
      </c>
      <c r="X41" s="217">
        <v>9270.8333333333339</v>
      </c>
      <c r="Y41" s="192">
        <f t="shared" si="14"/>
        <v>96.031006145984392</v>
      </c>
      <c r="Z41" s="138">
        <f t="shared" si="15"/>
        <v>64</v>
      </c>
      <c r="AA41" s="217"/>
      <c r="AB41" s="192"/>
      <c r="AC41" s="138"/>
      <c r="AD41" s="217"/>
      <c r="AE41" s="192"/>
      <c r="AF41" s="138"/>
      <c r="AG41" s="217">
        <v>1653.5244922341699</v>
      </c>
      <c r="AH41" s="192">
        <f t="shared" si="18"/>
        <v>66.273526742852496</v>
      </c>
      <c r="AI41" s="138">
        <f t="shared" si="19"/>
        <v>137</v>
      </c>
      <c r="AJ41" s="217">
        <v>3575</v>
      </c>
      <c r="AK41" s="192">
        <f t="shared" si="20"/>
        <v>187.27082242011522</v>
      </c>
      <c r="AL41" s="138">
        <f t="shared" si="21"/>
        <v>33</v>
      </c>
      <c r="AM41" s="217">
        <v>5850</v>
      </c>
      <c r="AN41" s="192">
        <f t="shared" si="22"/>
        <v>110.37735849056605</v>
      </c>
      <c r="AO41" s="185">
        <f t="shared" si="23"/>
        <v>17</v>
      </c>
      <c r="AP41" s="217">
        <f t="shared" si="24"/>
        <v>5049.86586293038</v>
      </c>
      <c r="AQ41" s="192">
        <f t="shared" si="25"/>
        <v>94.231495856136974</v>
      </c>
      <c r="AR41" s="138">
        <f t="shared" si="26"/>
        <v>41</v>
      </c>
      <c r="AU41" s="531"/>
      <c r="AV41" s="14"/>
    </row>
    <row r="42" spans="1:48" x14ac:dyDescent="0.2">
      <c r="A42" s="64">
        <v>38</v>
      </c>
      <c r="B42" s="12" t="s">
        <v>101</v>
      </c>
      <c r="C42" s="485">
        <v>2233.3333333333335</v>
      </c>
      <c r="D42" s="480">
        <f t="shared" si="0"/>
        <v>46.820405310971353</v>
      </c>
      <c r="E42" s="138">
        <f t="shared" si="1"/>
        <v>138</v>
      </c>
      <c r="F42" s="485">
        <v>858.33333333333326</v>
      </c>
      <c r="G42" s="480">
        <f t="shared" si="2"/>
        <v>104.42011354420113</v>
      </c>
      <c r="H42" s="138">
        <f t="shared" si="3"/>
        <v>99</v>
      </c>
      <c r="I42" s="217">
        <v>5200</v>
      </c>
      <c r="J42" s="192">
        <f t="shared" si="4"/>
        <v>135.06493506493507</v>
      </c>
      <c r="K42" s="138">
        <f t="shared" si="5"/>
        <v>39</v>
      </c>
      <c r="L42" s="217">
        <v>1165.7142857142858</v>
      </c>
      <c r="M42" s="192">
        <f t="shared" si="6"/>
        <v>40.476190476190474</v>
      </c>
      <c r="N42" s="138">
        <f t="shared" si="7"/>
        <v>104</v>
      </c>
      <c r="O42" s="271">
        <v>6625</v>
      </c>
      <c r="P42" s="175">
        <f t="shared" si="8"/>
        <v>75.896437163478055</v>
      </c>
      <c r="Q42" s="138">
        <f t="shared" si="9"/>
        <v>151</v>
      </c>
      <c r="R42" s="271">
        <v>6691.6666666666679</v>
      </c>
      <c r="S42" s="175">
        <f t="shared" si="10"/>
        <v>82.460464161018706</v>
      </c>
      <c r="T42" s="138">
        <f t="shared" si="11"/>
        <v>97</v>
      </c>
      <c r="U42" s="217">
        <v>8041.6666666666679</v>
      </c>
      <c r="V42" s="192">
        <f t="shared" si="12"/>
        <v>77.817560157409218</v>
      </c>
      <c r="W42" s="138">
        <f t="shared" si="13"/>
        <v>119</v>
      </c>
      <c r="X42" s="217">
        <v>8879.1666666666679</v>
      </c>
      <c r="Y42" s="192">
        <f t="shared" si="14"/>
        <v>91.973965886333829</v>
      </c>
      <c r="Z42" s="138">
        <f t="shared" si="15"/>
        <v>78</v>
      </c>
      <c r="AA42" s="217">
        <v>3731</v>
      </c>
      <c r="AB42" s="192">
        <f t="shared" si="16"/>
        <v>68.521579430670343</v>
      </c>
      <c r="AC42" s="138">
        <f t="shared" si="17"/>
        <v>73</v>
      </c>
      <c r="AD42" s="217">
        <v>10500</v>
      </c>
      <c r="AE42" s="192">
        <f t="shared" si="27"/>
        <v>93.333333333333329</v>
      </c>
      <c r="AF42" s="138">
        <f t="shared" si="28"/>
        <v>13</v>
      </c>
      <c r="AG42" s="217">
        <v>1511.3500597371567</v>
      </c>
      <c r="AH42" s="192">
        <f t="shared" si="18"/>
        <v>60.575152694876024</v>
      </c>
      <c r="AI42" s="138">
        <f t="shared" si="19"/>
        <v>152</v>
      </c>
      <c r="AJ42" s="217">
        <v>1566.666666666667</v>
      </c>
      <c r="AK42" s="192">
        <f t="shared" si="20"/>
        <v>82.067400034922315</v>
      </c>
      <c r="AL42" s="138">
        <f t="shared" si="21"/>
        <v>134</v>
      </c>
      <c r="AM42" s="217">
        <v>3850</v>
      </c>
      <c r="AN42" s="192">
        <f t="shared" si="22"/>
        <v>72.641509433962256</v>
      </c>
      <c r="AO42" s="185">
        <f t="shared" si="23"/>
        <v>114</v>
      </c>
      <c r="AP42" s="217">
        <f t="shared" si="24"/>
        <v>4196.1581398987319</v>
      </c>
      <c r="AQ42" s="192">
        <f t="shared" si="25"/>
        <v>78.30114088260369</v>
      </c>
      <c r="AR42" s="138">
        <f t="shared" si="26"/>
        <v>137</v>
      </c>
      <c r="AU42" s="531"/>
      <c r="AV42" s="14"/>
    </row>
    <row r="43" spans="1:48" x14ac:dyDescent="0.2">
      <c r="A43" s="64">
        <v>39</v>
      </c>
      <c r="B43" s="12" t="s">
        <v>103</v>
      </c>
      <c r="C43" s="485">
        <v>4000</v>
      </c>
      <c r="D43" s="480">
        <f t="shared" si="0"/>
        <v>83.857442348008377</v>
      </c>
      <c r="E43" s="138">
        <f t="shared" si="1"/>
        <v>49</v>
      </c>
      <c r="F43" s="485">
        <v>910</v>
      </c>
      <c r="G43" s="480">
        <f t="shared" si="2"/>
        <v>110.70559610705597</v>
      </c>
      <c r="H43" s="138">
        <f t="shared" si="3"/>
        <v>93</v>
      </c>
      <c r="I43" s="217">
        <v>7300</v>
      </c>
      <c r="J43" s="192">
        <f t="shared" si="4"/>
        <v>189.6103896103896</v>
      </c>
      <c r="K43" s="138">
        <f t="shared" si="5"/>
        <v>7</v>
      </c>
      <c r="L43" s="217">
        <v>880</v>
      </c>
      <c r="M43" s="192">
        <f t="shared" si="6"/>
        <v>30.555555555555557</v>
      </c>
      <c r="N43" s="138">
        <f t="shared" si="7"/>
        <v>125</v>
      </c>
      <c r="O43" s="271">
        <v>8250</v>
      </c>
      <c r="P43" s="175">
        <f t="shared" si="8"/>
        <v>94.512544392255705</v>
      </c>
      <c r="Q43" s="138">
        <f t="shared" si="9"/>
        <v>83</v>
      </c>
      <c r="R43" s="271">
        <v>6737.5</v>
      </c>
      <c r="S43" s="175">
        <f t="shared" si="10"/>
        <v>83.025261860751698</v>
      </c>
      <c r="T43" s="138">
        <f t="shared" si="11"/>
        <v>92</v>
      </c>
      <c r="U43" s="217">
        <v>9875</v>
      </c>
      <c r="V43" s="192">
        <f t="shared" si="12"/>
        <v>95.558351074124246</v>
      </c>
      <c r="W43" s="138">
        <f t="shared" si="13"/>
        <v>50</v>
      </c>
      <c r="X43" s="217">
        <v>9504.1666666666679</v>
      </c>
      <c r="Y43" s="192">
        <f t="shared" si="14"/>
        <v>98.447966300669847</v>
      </c>
      <c r="Z43" s="138">
        <f t="shared" si="15"/>
        <v>61</v>
      </c>
      <c r="AA43" s="217"/>
      <c r="AB43" s="192"/>
      <c r="AC43" s="138"/>
      <c r="AD43" s="217"/>
      <c r="AE43" s="192"/>
      <c r="AF43" s="138"/>
      <c r="AG43" s="217">
        <v>1702.508960573477</v>
      </c>
      <c r="AH43" s="192">
        <f t="shared" si="18"/>
        <v>68.236832087113314</v>
      </c>
      <c r="AI43" s="138">
        <f t="shared" si="19"/>
        <v>134</v>
      </c>
      <c r="AJ43" s="217">
        <v>2950</v>
      </c>
      <c r="AK43" s="192">
        <f t="shared" si="20"/>
        <v>154.53116815086432</v>
      </c>
      <c r="AL43" s="138">
        <f t="shared" si="21"/>
        <v>65</v>
      </c>
      <c r="AM43" s="217">
        <v>4950</v>
      </c>
      <c r="AN43" s="192">
        <f t="shared" si="22"/>
        <v>93.396226415094347</v>
      </c>
      <c r="AO43" s="185">
        <f t="shared" si="23"/>
        <v>49</v>
      </c>
      <c r="AP43" s="217">
        <f t="shared" si="24"/>
        <v>5187.1977842945589</v>
      </c>
      <c r="AQ43" s="192">
        <f t="shared" si="25"/>
        <v>96.7941366727852</v>
      </c>
      <c r="AR43" s="138">
        <f t="shared" si="26"/>
        <v>26</v>
      </c>
      <c r="AU43" s="531"/>
      <c r="AV43" s="14"/>
    </row>
    <row r="44" spans="1:48" x14ac:dyDescent="0.2">
      <c r="A44" s="65">
        <v>40</v>
      </c>
      <c r="B44" s="90" t="s">
        <v>10</v>
      </c>
      <c r="C44" s="486">
        <v>3966.666666666667</v>
      </c>
      <c r="D44" s="481">
        <f t="shared" si="0"/>
        <v>83.158630328441646</v>
      </c>
      <c r="E44" s="139">
        <f t="shared" si="1"/>
        <v>51</v>
      </c>
      <c r="F44" s="486">
        <v>826.66666666666674</v>
      </c>
      <c r="G44" s="481">
        <f t="shared" si="2"/>
        <v>100.56772100567721</v>
      </c>
      <c r="H44" s="139">
        <f t="shared" si="3"/>
        <v>105</v>
      </c>
      <c r="I44" s="218">
        <v>3950</v>
      </c>
      <c r="J44" s="193">
        <f t="shared" si="4"/>
        <v>102.59740259740259</v>
      </c>
      <c r="K44" s="139">
        <f t="shared" si="5"/>
        <v>79</v>
      </c>
      <c r="L44" s="218">
        <v>1142.8571428571429</v>
      </c>
      <c r="M44" s="193">
        <f t="shared" si="6"/>
        <v>39.682539682539684</v>
      </c>
      <c r="N44" s="139">
        <f t="shared" si="7"/>
        <v>109</v>
      </c>
      <c r="O44" s="272">
        <v>5458.3333333333339</v>
      </c>
      <c r="P44" s="269">
        <f t="shared" si="8"/>
        <v>62.531026845381298</v>
      </c>
      <c r="Q44" s="139">
        <f t="shared" si="9"/>
        <v>158</v>
      </c>
      <c r="R44" s="272">
        <v>3675</v>
      </c>
      <c r="S44" s="269">
        <f t="shared" si="10"/>
        <v>45.286506469500928</v>
      </c>
      <c r="T44" s="139">
        <f t="shared" si="11"/>
        <v>160</v>
      </c>
      <c r="U44" s="218">
        <v>5208.3333333333339</v>
      </c>
      <c r="V44" s="193">
        <f t="shared" si="12"/>
        <v>50.399974195213218</v>
      </c>
      <c r="W44" s="139">
        <f t="shared" si="13"/>
        <v>158</v>
      </c>
      <c r="X44" s="218">
        <v>5787.5</v>
      </c>
      <c r="Y44" s="193">
        <f t="shared" si="14"/>
        <v>59.949243836751606</v>
      </c>
      <c r="Z44" s="139">
        <f t="shared" si="15"/>
        <v>152</v>
      </c>
      <c r="AA44" s="218">
        <v>3188</v>
      </c>
      <c r="AB44" s="193">
        <f t="shared" si="16"/>
        <v>58.549127640036737</v>
      </c>
      <c r="AC44" s="139">
        <f t="shared" si="17"/>
        <v>104</v>
      </c>
      <c r="AD44" s="218">
        <v>9916.6666666666679</v>
      </c>
      <c r="AE44" s="193">
        <f t="shared" si="27"/>
        <v>88.148148148148167</v>
      </c>
      <c r="AF44" s="139">
        <f t="shared" si="28"/>
        <v>22</v>
      </c>
      <c r="AG44" s="218">
        <v>1585.4241338112308</v>
      </c>
      <c r="AH44" s="193">
        <f t="shared" si="18"/>
        <v>63.544053459367966</v>
      </c>
      <c r="AI44" s="139">
        <f t="shared" si="19"/>
        <v>145</v>
      </c>
      <c r="AJ44" s="218">
        <v>2566.666666666667</v>
      </c>
      <c r="AK44" s="193">
        <f t="shared" si="20"/>
        <v>134.45084686572378</v>
      </c>
      <c r="AL44" s="139">
        <f t="shared" si="21"/>
        <v>84</v>
      </c>
      <c r="AM44" s="218">
        <v>3950</v>
      </c>
      <c r="AN44" s="193">
        <f t="shared" si="22"/>
        <v>74.528301886792448</v>
      </c>
      <c r="AO44" s="186">
        <f t="shared" si="23"/>
        <v>110</v>
      </c>
      <c r="AP44" s="218">
        <f t="shared" si="24"/>
        <v>3442.120661944587</v>
      </c>
      <c r="AQ44" s="193">
        <f t="shared" si="25"/>
        <v>64.230652396801403</v>
      </c>
      <c r="AR44" s="139">
        <f t="shared" si="26"/>
        <v>158</v>
      </c>
      <c r="AU44" s="531"/>
      <c r="AV44" s="14"/>
    </row>
    <row r="45" spans="1:48" x14ac:dyDescent="0.2">
      <c r="A45" s="64">
        <v>41</v>
      </c>
      <c r="B45" s="13" t="s">
        <v>105</v>
      </c>
      <c r="C45" s="482">
        <v>3473.333333333333</v>
      </c>
      <c r="D45" s="483">
        <f t="shared" si="0"/>
        <v>72.816212438853938</v>
      </c>
      <c r="E45" s="137">
        <f t="shared" si="1"/>
        <v>79</v>
      </c>
      <c r="F45" s="482">
        <v>1555</v>
      </c>
      <c r="G45" s="483">
        <f t="shared" si="2"/>
        <v>189.17274939172751</v>
      </c>
      <c r="H45" s="137">
        <f t="shared" si="3"/>
        <v>31</v>
      </c>
      <c r="I45" s="216">
        <v>3080</v>
      </c>
      <c r="J45" s="191">
        <f t="shared" si="4"/>
        <v>80</v>
      </c>
      <c r="K45" s="137">
        <f t="shared" si="5"/>
        <v>105</v>
      </c>
      <c r="L45" s="216">
        <v>588.57142857142856</v>
      </c>
      <c r="M45" s="191">
        <f t="shared" si="6"/>
        <v>20.436507936507937</v>
      </c>
      <c r="N45" s="137">
        <f t="shared" si="7"/>
        <v>148</v>
      </c>
      <c r="O45" s="270">
        <v>7333.3333333333339</v>
      </c>
      <c r="P45" s="268">
        <f t="shared" si="8"/>
        <v>84.01115057089396</v>
      </c>
      <c r="Q45" s="137">
        <f t="shared" si="9"/>
        <v>130</v>
      </c>
      <c r="R45" s="270">
        <v>5425</v>
      </c>
      <c r="S45" s="268">
        <f t="shared" si="10"/>
        <v>66.851509550215653</v>
      </c>
      <c r="T45" s="137">
        <f t="shared" si="11"/>
        <v>148</v>
      </c>
      <c r="U45" s="216">
        <v>8958.3333333333339</v>
      </c>
      <c r="V45" s="191">
        <f t="shared" si="12"/>
        <v>86.687955615766725</v>
      </c>
      <c r="W45" s="137">
        <f t="shared" si="13"/>
        <v>85</v>
      </c>
      <c r="X45" s="216">
        <v>9841.6666666666679</v>
      </c>
      <c r="Y45" s="191">
        <f t="shared" si="14"/>
        <v>101.94392652441131</v>
      </c>
      <c r="Z45" s="137">
        <f t="shared" si="15"/>
        <v>48</v>
      </c>
      <c r="AA45" s="216">
        <v>3825</v>
      </c>
      <c r="AB45" s="191">
        <f t="shared" si="16"/>
        <v>70.247933884297524</v>
      </c>
      <c r="AC45" s="137">
        <f t="shared" si="17"/>
        <v>71</v>
      </c>
      <c r="AD45" s="216">
        <v>11833.333333333336</v>
      </c>
      <c r="AE45" s="191">
        <f t="shared" si="27"/>
        <v>105.1851851851852</v>
      </c>
      <c r="AF45" s="137">
        <f t="shared" si="28"/>
        <v>8</v>
      </c>
      <c r="AG45" s="216">
        <v>1522.1027479091995</v>
      </c>
      <c r="AH45" s="191">
        <f t="shared" si="18"/>
        <v>61.006122160689358</v>
      </c>
      <c r="AI45" s="137">
        <f t="shared" si="19"/>
        <v>151</v>
      </c>
      <c r="AJ45" s="216">
        <v>4266.666666666667</v>
      </c>
      <c r="AK45" s="191">
        <f t="shared" si="20"/>
        <v>223.50270647808625</v>
      </c>
      <c r="AL45" s="137">
        <f t="shared" si="21"/>
        <v>12</v>
      </c>
      <c r="AM45" s="216">
        <v>4900</v>
      </c>
      <c r="AN45" s="191">
        <f t="shared" si="22"/>
        <v>92.452830188679243</v>
      </c>
      <c r="AO45" s="184">
        <f t="shared" si="23"/>
        <v>55</v>
      </c>
      <c r="AP45" s="216">
        <f t="shared" si="24"/>
        <v>4564.0839591511631</v>
      </c>
      <c r="AQ45" s="191">
        <f t="shared" si="25"/>
        <v>85.166709444880823</v>
      </c>
      <c r="AR45" s="137">
        <f t="shared" si="26"/>
        <v>105</v>
      </c>
      <c r="AU45" s="531"/>
      <c r="AV45" s="14"/>
    </row>
    <row r="46" spans="1:48" x14ac:dyDescent="0.2">
      <c r="A46" s="64">
        <v>42</v>
      </c>
      <c r="B46" s="12" t="s">
        <v>108</v>
      </c>
      <c r="C46" s="484">
        <v>3246.666666666667</v>
      </c>
      <c r="D46" s="480">
        <f t="shared" si="0"/>
        <v>68.064290705800147</v>
      </c>
      <c r="E46" s="138">
        <f t="shared" si="1"/>
        <v>91</v>
      </c>
      <c r="F46" s="484">
        <v>761.66666666666674</v>
      </c>
      <c r="G46" s="480">
        <f t="shared" si="2"/>
        <v>92.660178426601789</v>
      </c>
      <c r="H46" s="138">
        <f t="shared" si="3"/>
        <v>110</v>
      </c>
      <c r="I46" s="217">
        <v>4000</v>
      </c>
      <c r="J46" s="192">
        <f t="shared" si="4"/>
        <v>103.89610389610388</v>
      </c>
      <c r="K46" s="138">
        <f t="shared" si="5"/>
        <v>75</v>
      </c>
      <c r="L46" s="217">
        <v>594.28571428571433</v>
      </c>
      <c r="M46" s="192">
        <f t="shared" si="6"/>
        <v>20.634920634920636</v>
      </c>
      <c r="N46" s="138">
        <f t="shared" si="7"/>
        <v>146</v>
      </c>
      <c r="O46" s="271">
        <v>7750</v>
      </c>
      <c r="P46" s="175">
        <f t="shared" si="8"/>
        <v>88.784511398785654</v>
      </c>
      <c r="Q46" s="138">
        <f t="shared" si="9"/>
        <v>106</v>
      </c>
      <c r="R46" s="271">
        <v>6670.8333333333339</v>
      </c>
      <c r="S46" s="175">
        <f t="shared" si="10"/>
        <v>82.20373793386733</v>
      </c>
      <c r="T46" s="138">
        <f t="shared" si="11"/>
        <v>99</v>
      </c>
      <c r="U46" s="217">
        <v>8250</v>
      </c>
      <c r="V46" s="192">
        <f t="shared" si="12"/>
        <v>79.833559125217718</v>
      </c>
      <c r="W46" s="138">
        <f t="shared" si="13"/>
        <v>110</v>
      </c>
      <c r="X46" s="217">
        <v>8416.6666666666679</v>
      </c>
      <c r="Y46" s="192">
        <f t="shared" si="14"/>
        <v>87.183205579725168</v>
      </c>
      <c r="Z46" s="138">
        <f t="shared" si="15"/>
        <v>101</v>
      </c>
      <c r="AA46" s="217">
        <v>2775</v>
      </c>
      <c r="AB46" s="192">
        <f t="shared" si="16"/>
        <v>50.964187327823694</v>
      </c>
      <c r="AC46" s="138">
        <f t="shared" si="17"/>
        <v>116</v>
      </c>
      <c r="AD46" s="217">
        <v>9333.3333333333339</v>
      </c>
      <c r="AE46" s="192">
        <f t="shared" si="27"/>
        <v>82.962962962962976</v>
      </c>
      <c r="AF46" s="138">
        <f t="shared" si="28"/>
        <v>35</v>
      </c>
      <c r="AG46" s="217">
        <v>1962.962962962963</v>
      </c>
      <c r="AH46" s="192">
        <f t="shared" si="18"/>
        <v>78.6758702590366</v>
      </c>
      <c r="AI46" s="138">
        <f t="shared" si="19"/>
        <v>87</v>
      </c>
      <c r="AJ46" s="217">
        <v>3158.3333333333339</v>
      </c>
      <c r="AK46" s="192">
        <f t="shared" si="20"/>
        <v>165.44438624061465</v>
      </c>
      <c r="AL46" s="138">
        <f t="shared" si="21"/>
        <v>52</v>
      </c>
      <c r="AM46" s="217">
        <v>3400</v>
      </c>
      <c r="AN46" s="192">
        <f t="shared" si="22"/>
        <v>64.15094339622641</v>
      </c>
      <c r="AO46" s="185">
        <f t="shared" si="23"/>
        <v>132</v>
      </c>
      <c r="AP46" s="217">
        <f t="shared" si="24"/>
        <v>4248.8679453262794</v>
      </c>
      <c r="AQ46" s="192">
        <f t="shared" si="25"/>
        <v>79.284716277780916</v>
      </c>
      <c r="AR46" s="138">
        <f t="shared" si="26"/>
        <v>134</v>
      </c>
      <c r="AU46" s="531"/>
      <c r="AV46" s="14"/>
    </row>
    <row r="47" spans="1:48" x14ac:dyDescent="0.2">
      <c r="A47" s="64">
        <v>43</v>
      </c>
      <c r="B47" s="12" t="s">
        <v>90</v>
      </c>
      <c r="C47" s="484">
        <v>3933.333333333333</v>
      </c>
      <c r="D47" s="480">
        <f t="shared" si="0"/>
        <v>82.459818308874915</v>
      </c>
      <c r="E47" s="138">
        <f t="shared" si="1"/>
        <v>52</v>
      </c>
      <c r="F47" s="484">
        <v>951.66666666666674</v>
      </c>
      <c r="G47" s="480">
        <f t="shared" si="2"/>
        <v>115.77453365774535</v>
      </c>
      <c r="H47" s="138">
        <f t="shared" si="3"/>
        <v>91</v>
      </c>
      <c r="I47" s="217">
        <v>5700</v>
      </c>
      <c r="J47" s="192">
        <f t="shared" si="4"/>
        <v>148.05194805194805</v>
      </c>
      <c r="K47" s="138">
        <f t="shared" si="5"/>
        <v>22</v>
      </c>
      <c r="L47" s="217">
        <v>2234.2857142857142</v>
      </c>
      <c r="M47" s="192">
        <f t="shared" si="6"/>
        <v>77.579365079365076</v>
      </c>
      <c r="N47" s="138">
        <f t="shared" si="7"/>
        <v>33</v>
      </c>
      <c r="O47" s="271">
        <v>7833.3333333333339</v>
      </c>
      <c r="P47" s="175">
        <f t="shared" si="8"/>
        <v>89.739183564363998</v>
      </c>
      <c r="Q47" s="138">
        <f t="shared" si="9"/>
        <v>101</v>
      </c>
      <c r="R47" s="271">
        <v>6887.5</v>
      </c>
      <c r="S47" s="175">
        <f t="shared" si="10"/>
        <v>84.873690696241539</v>
      </c>
      <c r="T47" s="138">
        <f t="shared" si="11"/>
        <v>77</v>
      </c>
      <c r="U47" s="217">
        <v>11333.333333333336</v>
      </c>
      <c r="V47" s="192">
        <f t="shared" si="12"/>
        <v>109.67034384878399</v>
      </c>
      <c r="W47" s="138">
        <f t="shared" si="13"/>
        <v>7</v>
      </c>
      <c r="X47" s="217">
        <v>8945.8333333333339</v>
      </c>
      <c r="Y47" s="192">
        <f t="shared" si="14"/>
        <v>92.664525930529663</v>
      </c>
      <c r="Z47" s="138">
        <f t="shared" si="15"/>
        <v>76</v>
      </c>
      <c r="AA47" s="217">
        <v>3488</v>
      </c>
      <c r="AB47" s="192">
        <f t="shared" si="16"/>
        <v>64.058769513314971</v>
      </c>
      <c r="AC47" s="138">
        <f t="shared" si="17"/>
        <v>86</v>
      </c>
      <c r="AD47" s="217">
        <v>4333.3333333333339</v>
      </c>
      <c r="AE47" s="192">
        <f t="shared" si="27"/>
        <v>38.518518518518526</v>
      </c>
      <c r="AF47" s="138">
        <f t="shared" si="28"/>
        <v>71</v>
      </c>
      <c r="AG47" s="217">
        <v>2028.6738351254482</v>
      </c>
      <c r="AH47" s="192">
        <f t="shared" si="18"/>
        <v>81.309572550118176</v>
      </c>
      <c r="AI47" s="138">
        <f t="shared" si="19"/>
        <v>76</v>
      </c>
      <c r="AJ47" s="217">
        <v>3016.666666666667</v>
      </c>
      <c r="AK47" s="192">
        <f t="shared" si="20"/>
        <v>158.02339793958444</v>
      </c>
      <c r="AL47" s="138">
        <f t="shared" si="21"/>
        <v>60</v>
      </c>
      <c r="AM47" s="217">
        <v>5649.9999999999991</v>
      </c>
      <c r="AN47" s="192">
        <f t="shared" si="22"/>
        <v>106.60377358490565</v>
      </c>
      <c r="AO47" s="185">
        <f t="shared" si="23"/>
        <v>20</v>
      </c>
      <c r="AP47" s="217">
        <f t="shared" si="24"/>
        <v>5166.8855180064857</v>
      </c>
      <c r="AQ47" s="192">
        <f t="shared" si="25"/>
        <v>96.415105766122139</v>
      </c>
      <c r="AR47" s="138">
        <f t="shared" si="26"/>
        <v>28</v>
      </c>
      <c r="AU47" s="531"/>
      <c r="AV47" s="14"/>
    </row>
    <row r="48" spans="1:48" x14ac:dyDescent="0.2">
      <c r="A48" s="64">
        <v>44</v>
      </c>
      <c r="B48" s="22" t="s">
        <v>111</v>
      </c>
      <c r="C48" s="484">
        <v>3326.666666666667</v>
      </c>
      <c r="D48" s="480">
        <f t="shared" si="0"/>
        <v>69.741439552760312</v>
      </c>
      <c r="E48" s="138">
        <f t="shared" si="1"/>
        <v>87</v>
      </c>
      <c r="F48" s="484">
        <v>1653.3333333333335</v>
      </c>
      <c r="G48" s="480">
        <f t="shared" si="2"/>
        <v>201.13544201135443</v>
      </c>
      <c r="H48" s="138">
        <f t="shared" si="3"/>
        <v>24</v>
      </c>
      <c r="I48" s="217">
        <v>3200</v>
      </c>
      <c r="J48" s="192">
        <f t="shared" si="4"/>
        <v>83.116883116883116</v>
      </c>
      <c r="K48" s="138">
        <f t="shared" si="5"/>
        <v>99</v>
      </c>
      <c r="L48" s="217">
        <v>908.57142857142867</v>
      </c>
      <c r="M48" s="192">
        <f t="shared" si="6"/>
        <v>31.547619047619051</v>
      </c>
      <c r="N48" s="138">
        <f t="shared" si="7"/>
        <v>120</v>
      </c>
      <c r="O48" s="271">
        <v>9125</v>
      </c>
      <c r="P48" s="175">
        <f t="shared" si="8"/>
        <v>104.53660213082827</v>
      </c>
      <c r="Q48" s="138">
        <f t="shared" si="9"/>
        <v>30</v>
      </c>
      <c r="R48" s="271">
        <v>6954.1666666666679</v>
      </c>
      <c r="S48" s="175">
        <f t="shared" si="10"/>
        <v>85.695214623125921</v>
      </c>
      <c r="T48" s="138">
        <f t="shared" si="11"/>
        <v>73</v>
      </c>
      <c r="U48" s="217">
        <v>8750</v>
      </c>
      <c r="V48" s="192">
        <f t="shared" si="12"/>
        <v>84.671956647958197</v>
      </c>
      <c r="W48" s="138">
        <f t="shared" si="13"/>
        <v>90</v>
      </c>
      <c r="X48" s="217">
        <v>7325</v>
      </c>
      <c r="Y48" s="192">
        <f t="shared" si="14"/>
        <v>75.875284856018226</v>
      </c>
      <c r="Z48" s="138">
        <f t="shared" si="15"/>
        <v>132</v>
      </c>
      <c r="AA48" s="217">
        <v>2981</v>
      </c>
      <c r="AB48" s="192">
        <f t="shared" si="16"/>
        <v>54.747474747474747</v>
      </c>
      <c r="AC48" s="138">
        <f t="shared" si="17"/>
        <v>112</v>
      </c>
      <c r="AD48" s="217"/>
      <c r="AE48" s="192"/>
      <c r="AF48" s="138"/>
      <c r="AG48" s="217">
        <v>2052.5686977299883</v>
      </c>
      <c r="AH48" s="192">
        <f t="shared" si="18"/>
        <v>82.267282474147834</v>
      </c>
      <c r="AI48" s="138">
        <f t="shared" si="19"/>
        <v>71</v>
      </c>
      <c r="AJ48" s="217">
        <v>2708.3333333333339</v>
      </c>
      <c r="AK48" s="192">
        <f t="shared" si="20"/>
        <v>141.87183516675401</v>
      </c>
      <c r="AL48" s="138">
        <f t="shared" si="21"/>
        <v>76</v>
      </c>
      <c r="AM48" s="217">
        <v>4000</v>
      </c>
      <c r="AN48" s="192">
        <f t="shared" si="22"/>
        <v>75.471698113207552</v>
      </c>
      <c r="AO48" s="185">
        <f t="shared" si="23"/>
        <v>107</v>
      </c>
      <c r="AP48" s="217">
        <f t="shared" si="24"/>
        <v>4415.3866771917847</v>
      </c>
      <c r="AQ48" s="192">
        <f t="shared" si="25"/>
        <v>82.391988751479474</v>
      </c>
      <c r="AR48" s="138">
        <f t="shared" si="26"/>
        <v>117</v>
      </c>
      <c r="AU48" s="531"/>
      <c r="AV48" s="14"/>
    </row>
    <row r="49" spans="1:48" x14ac:dyDescent="0.2">
      <c r="A49" s="64">
        <v>45</v>
      </c>
      <c r="B49" s="22" t="s">
        <v>115</v>
      </c>
      <c r="C49" s="484">
        <v>4360</v>
      </c>
      <c r="D49" s="480">
        <f t="shared" si="0"/>
        <v>91.404612159329133</v>
      </c>
      <c r="E49" s="138">
        <f t="shared" si="1"/>
        <v>42</v>
      </c>
      <c r="F49" s="484">
        <v>1430</v>
      </c>
      <c r="G49" s="480">
        <f t="shared" si="2"/>
        <v>173.96593673965936</v>
      </c>
      <c r="H49" s="138">
        <f t="shared" si="3"/>
        <v>43</v>
      </c>
      <c r="I49" s="217">
        <v>2400</v>
      </c>
      <c r="J49" s="192">
        <f t="shared" si="4"/>
        <v>62.337662337662337</v>
      </c>
      <c r="K49" s="138">
        <f t="shared" si="5"/>
        <v>131</v>
      </c>
      <c r="L49" s="217">
        <v>422.85714285714283</v>
      </c>
      <c r="M49" s="192">
        <f t="shared" si="6"/>
        <v>14.68253968253968</v>
      </c>
      <c r="N49" s="138">
        <f t="shared" si="7"/>
        <v>157</v>
      </c>
      <c r="O49" s="271">
        <v>9041.6666666666679</v>
      </c>
      <c r="P49" s="175">
        <f t="shared" si="8"/>
        <v>103.58192996524996</v>
      </c>
      <c r="Q49" s="138">
        <f t="shared" si="9"/>
        <v>39</v>
      </c>
      <c r="R49" s="271">
        <v>6800</v>
      </c>
      <c r="S49" s="175">
        <f t="shared" si="10"/>
        <v>83.795440542205796</v>
      </c>
      <c r="T49" s="138">
        <f t="shared" si="11"/>
        <v>86</v>
      </c>
      <c r="U49" s="217">
        <v>9333.3333333333339</v>
      </c>
      <c r="V49" s="192">
        <f t="shared" si="12"/>
        <v>90.31675375782207</v>
      </c>
      <c r="W49" s="138">
        <f t="shared" si="13"/>
        <v>72</v>
      </c>
      <c r="X49" s="217">
        <v>10325</v>
      </c>
      <c r="Y49" s="192">
        <f t="shared" si="14"/>
        <v>106.95048684483115</v>
      </c>
      <c r="Z49" s="138">
        <f t="shared" si="15"/>
        <v>13</v>
      </c>
      <c r="AA49" s="217">
        <v>1950</v>
      </c>
      <c r="AB49" s="192">
        <f t="shared" si="16"/>
        <v>35.812672176308538</v>
      </c>
      <c r="AC49" s="138">
        <f t="shared" si="17"/>
        <v>139</v>
      </c>
      <c r="AD49" s="217"/>
      <c r="AE49" s="192"/>
      <c r="AF49" s="138"/>
      <c r="AG49" s="217">
        <v>2169.6535244922343</v>
      </c>
      <c r="AH49" s="192">
        <f t="shared" si="18"/>
        <v>86.96006110189316</v>
      </c>
      <c r="AI49" s="138">
        <f t="shared" si="19"/>
        <v>48</v>
      </c>
      <c r="AJ49" s="217">
        <v>3433.3333333333339</v>
      </c>
      <c r="AK49" s="192">
        <f t="shared" si="20"/>
        <v>179.84983411908507</v>
      </c>
      <c r="AL49" s="138">
        <f t="shared" si="21"/>
        <v>40</v>
      </c>
      <c r="AM49" s="217">
        <v>6600</v>
      </c>
      <c r="AN49" s="192">
        <f t="shared" si="22"/>
        <v>124.52830188679245</v>
      </c>
      <c r="AO49" s="185">
        <f t="shared" si="23"/>
        <v>5</v>
      </c>
      <c r="AP49" s="217">
        <f t="shared" si="24"/>
        <v>4855.4870000568926</v>
      </c>
      <c r="AQ49" s="192">
        <f t="shared" si="25"/>
        <v>90.604347827148572</v>
      </c>
      <c r="AR49" s="138">
        <f t="shared" si="26"/>
        <v>65</v>
      </c>
      <c r="AU49" s="531"/>
      <c r="AV49" s="14"/>
    </row>
    <row r="50" spans="1:48" x14ac:dyDescent="0.2">
      <c r="A50" s="64">
        <v>46</v>
      </c>
      <c r="B50" s="22" t="s">
        <v>118</v>
      </c>
      <c r="C50" s="484">
        <v>1460</v>
      </c>
      <c r="D50" s="480">
        <f t="shared" si="0"/>
        <v>30.607966457023061</v>
      </c>
      <c r="E50" s="138">
        <f t="shared" si="1"/>
        <v>153</v>
      </c>
      <c r="F50" s="484">
        <v>755</v>
      </c>
      <c r="G50" s="480">
        <f t="shared" si="2"/>
        <v>91.849148418491495</v>
      </c>
      <c r="H50" s="138">
        <f t="shared" si="3"/>
        <v>112</v>
      </c>
      <c r="I50" s="217">
        <v>4210</v>
      </c>
      <c r="J50" s="192">
        <f t="shared" si="4"/>
        <v>109.35064935064935</v>
      </c>
      <c r="K50" s="138">
        <f t="shared" si="5"/>
        <v>69</v>
      </c>
      <c r="L50" s="217">
        <v>1280</v>
      </c>
      <c r="M50" s="192">
        <f t="shared" si="6"/>
        <v>44.444444444444443</v>
      </c>
      <c r="N50" s="138">
        <f t="shared" si="7"/>
        <v>92</v>
      </c>
      <c r="O50" s="271">
        <v>8625</v>
      </c>
      <c r="P50" s="175">
        <f t="shared" si="8"/>
        <v>98.808569137358234</v>
      </c>
      <c r="Q50" s="138">
        <f t="shared" si="9"/>
        <v>57</v>
      </c>
      <c r="R50" s="271">
        <v>7458.3333333333339</v>
      </c>
      <c r="S50" s="175">
        <f t="shared" si="10"/>
        <v>91.90798932018896</v>
      </c>
      <c r="T50" s="138">
        <f t="shared" si="11"/>
        <v>43</v>
      </c>
      <c r="U50" s="217">
        <v>10750</v>
      </c>
      <c r="V50" s="192">
        <f t="shared" si="12"/>
        <v>104.02554673892006</v>
      </c>
      <c r="W50" s="138">
        <f t="shared" si="13"/>
        <v>16</v>
      </c>
      <c r="X50" s="217">
        <v>9558.3333333333339</v>
      </c>
      <c r="Y50" s="192">
        <f t="shared" si="14"/>
        <v>99.009046336578976</v>
      </c>
      <c r="Z50" s="138">
        <f t="shared" si="15"/>
        <v>58</v>
      </c>
      <c r="AA50" s="217">
        <v>4294</v>
      </c>
      <c r="AB50" s="192">
        <f t="shared" si="16"/>
        <v>78.861340679522499</v>
      </c>
      <c r="AC50" s="138">
        <f t="shared" si="17"/>
        <v>48</v>
      </c>
      <c r="AD50" s="217"/>
      <c r="AE50" s="192"/>
      <c r="AF50" s="138"/>
      <c r="AG50" s="217">
        <v>2155.3166069295103</v>
      </c>
      <c r="AH50" s="192">
        <f t="shared" si="18"/>
        <v>86.385435147475363</v>
      </c>
      <c r="AI50" s="138">
        <f t="shared" si="19"/>
        <v>49</v>
      </c>
      <c r="AJ50" s="217">
        <v>3225</v>
      </c>
      <c r="AK50" s="192">
        <f t="shared" si="20"/>
        <v>168.93661602933474</v>
      </c>
      <c r="AL50" s="138">
        <f t="shared" si="21"/>
        <v>49</v>
      </c>
      <c r="AM50" s="217">
        <v>6350</v>
      </c>
      <c r="AN50" s="192">
        <f t="shared" si="22"/>
        <v>119.81132075471699</v>
      </c>
      <c r="AO50" s="185">
        <f t="shared" si="23"/>
        <v>8</v>
      </c>
      <c r="AP50" s="217">
        <f t="shared" si="24"/>
        <v>5010.0819394663486</v>
      </c>
      <c r="AQ50" s="192">
        <f t="shared" si="25"/>
        <v>93.489119975113795</v>
      </c>
      <c r="AR50" s="138">
        <f t="shared" si="26"/>
        <v>45</v>
      </c>
      <c r="AU50" s="531"/>
      <c r="AV50" s="14"/>
    </row>
    <row r="51" spans="1:48" x14ac:dyDescent="0.2">
      <c r="A51" s="64">
        <v>47</v>
      </c>
      <c r="B51" s="22" t="s">
        <v>121</v>
      </c>
      <c r="C51" s="380">
        <v>3900</v>
      </c>
      <c r="D51" s="480">
        <f t="shared" si="0"/>
        <v>81.761006289308185</v>
      </c>
      <c r="E51" s="138">
        <f t="shared" si="1"/>
        <v>56</v>
      </c>
      <c r="F51" s="380">
        <v>1771.6666666666665</v>
      </c>
      <c r="G51" s="480">
        <f t="shared" si="2"/>
        <v>215.53122465531223</v>
      </c>
      <c r="H51" s="138">
        <f t="shared" si="3"/>
        <v>20</v>
      </c>
      <c r="I51" s="217">
        <v>4300</v>
      </c>
      <c r="J51" s="192">
        <f t="shared" si="4"/>
        <v>111.68831168831169</v>
      </c>
      <c r="K51" s="138">
        <f t="shared" si="5"/>
        <v>65</v>
      </c>
      <c r="L51" s="217">
        <v>2188.5714285714284</v>
      </c>
      <c r="M51" s="192">
        <f t="shared" si="6"/>
        <v>75.992063492063494</v>
      </c>
      <c r="N51" s="138">
        <f t="shared" si="7"/>
        <v>40</v>
      </c>
      <c r="O51" s="271">
        <v>9041.6666666666679</v>
      </c>
      <c r="P51" s="175">
        <f t="shared" si="8"/>
        <v>103.58192996524996</v>
      </c>
      <c r="Q51" s="138">
        <f t="shared" si="9"/>
        <v>39</v>
      </c>
      <c r="R51" s="271">
        <v>7720.8333333333339</v>
      </c>
      <c r="S51" s="175">
        <f t="shared" si="10"/>
        <v>95.142739782296175</v>
      </c>
      <c r="T51" s="138">
        <f t="shared" si="11"/>
        <v>35</v>
      </c>
      <c r="U51" s="217">
        <v>10875</v>
      </c>
      <c r="V51" s="192">
        <f t="shared" si="12"/>
        <v>105.23514611960519</v>
      </c>
      <c r="W51" s="138">
        <f t="shared" si="13"/>
        <v>14</v>
      </c>
      <c r="X51" s="217">
        <v>9512.5</v>
      </c>
      <c r="Y51" s="192">
        <f t="shared" si="14"/>
        <v>98.534286306194318</v>
      </c>
      <c r="Z51" s="138">
        <f t="shared" si="15"/>
        <v>59</v>
      </c>
      <c r="AA51" s="217">
        <v>3300</v>
      </c>
      <c r="AB51" s="192">
        <f t="shared" si="16"/>
        <v>60.606060606060609</v>
      </c>
      <c r="AC51" s="138">
        <f t="shared" si="17"/>
        <v>95</v>
      </c>
      <c r="AD51" s="217"/>
      <c r="AE51" s="192"/>
      <c r="AF51" s="138"/>
      <c r="AG51" s="217">
        <v>2097.9689366786142</v>
      </c>
      <c r="AH51" s="192">
        <f t="shared" si="18"/>
        <v>84.086931329804187</v>
      </c>
      <c r="AI51" s="138">
        <f t="shared" si="19"/>
        <v>61</v>
      </c>
      <c r="AJ51" s="217">
        <v>3816.666666666667</v>
      </c>
      <c r="AK51" s="192">
        <f t="shared" si="20"/>
        <v>199.93015540422562</v>
      </c>
      <c r="AL51" s="138">
        <f t="shared" si="21"/>
        <v>26</v>
      </c>
      <c r="AM51" s="217">
        <v>6100</v>
      </c>
      <c r="AN51" s="192">
        <f t="shared" si="22"/>
        <v>115.09433962264151</v>
      </c>
      <c r="AO51" s="185">
        <f t="shared" si="23"/>
        <v>11</v>
      </c>
      <c r="AP51" s="217">
        <f t="shared" si="24"/>
        <v>5385.4061415486149</v>
      </c>
      <c r="AQ51" s="192">
        <f t="shared" si="25"/>
        <v>100.49274382438169</v>
      </c>
      <c r="AR51" s="138">
        <f t="shared" si="26"/>
        <v>14</v>
      </c>
      <c r="AU51" s="531"/>
      <c r="AV51" s="14"/>
    </row>
    <row r="52" spans="1:48" x14ac:dyDescent="0.2">
      <c r="A52" s="64">
        <v>48</v>
      </c>
      <c r="B52" s="22" t="s">
        <v>124</v>
      </c>
      <c r="C52" s="485">
        <v>3440</v>
      </c>
      <c r="D52" s="480">
        <f t="shared" si="0"/>
        <v>72.117400419287208</v>
      </c>
      <c r="E52" s="138">
        <f t="shared" si="1"/>
        <v>82</v>
      </c>
      <c r="F52" s="485">
        <v>836.66666666666674</v>
      </c>
      <c r="G52" s="480">
        <f t="shared" si="2"/>
        <v>101.78426601784267</v>
      </c>
      <c r="H52" s="138">
        <f t="shared" si="3"/>
        <v>104</v>
      </c>
      <c r="I52" s="217">
        <v>4130</v>
      </c>
      <c r="J52" s="192">
        <f t="shared" si="4"/>
        <v>107.27272727272728</v>
      </c>
      <c r="K52" s="138">
        <f t="shared" si="5"/>
        <v>71</v>
      </c>
      <c r="L52" s="217">
        <v>2982.8571428571427</v>
      </c>
      <c r="M52" s="192">
        <f t="shared" si="6"/>
        <v>103.57142857142856</v>
      </c>
      <c r="N52" s="138">
        <f t="shared" si="7"/>
        <v>11</v>
      </c>
      <c r="O52" s="271">
        <v>8458.3333333333339</v>
      </c>
      <c r="P52" s="175">
        <f t="shared" si="8"/>
        <v>96.899224806201559</v>
      </c>
      <c r="Q52" s="138">
        <f t="shared" si="9"/>
        <v>68</v>
      </c>
      <c r="R52" s="271">
        <v>7937.5</v>
      </c>
      <c r="S52" s="175">
        <f t="shared" si="10"/>
        <v>97.812692544670369</v>
      </c>
      <c r="T52" s="138">
        <f t="shared" si="11"/>
        <v>26</v>
      </c>
      <c r="U52" s="217">
        <v>10625</v>
      </c>
      <c r="V52" s="192">
        <f t="shared" si="12"/>
        <v>102.81594735823496</v>
      </c>
      <c r="W52" s="138">
        <f t="shared" si="13"/>
        <v>18</v>
      </c>
      <c r="X52" s="217">
        <v>8262.5</v>
      </c>
      <c r="Y52" s="192">
        <f t="shared" si="14"/>
        <v>85.586285477522267</v>
      </c>
      <c r="Z52" s="138">
        <f t="shared" si="15"/>
        <v>107</v>
      </c>
      <c r="AA52" s="217">
        <v>2569</v>
      </c>
      <c r="AB52" s="192">
        <f t="shared" si="16"/>
        <v>47.180899908172634</v>
      </c>
      <c r="AC52" s="138">
        <f t="shared" si="17"/>
        <v>125</v>
      </c>
      <c r="AD52" s="217"/>
      <c r="AE52" s="192"/>
      <c r="AF52" s="138"/>
      <c r="AG52" s="217">
        <v>1898.446833930705</v>
      </c>
      <c r="AH52" s="192">
        <f t="shared" si="18"/>
        <v>76.090053464156512</v>
      </c>
      <c r="AI52" s="138">
        <f t="shared" si="19"/>
        <v>102</v>
      </c>
      <c r="AJ52" s="217">
        <v>3608.3333333333339</v>
      </c>
      <c r="AK52" s="192">
        <f t="shared" si="20"/>
        <v>189.01693731447534</v>
      </c>
      <c r="AL52" s="138">
        <f t="shared" si="21"/>
        <v>32</v>
      </c>
      <c r="AM52" s="217">
        <v>2500</v>
      </c>
      <c r="AN52" s="192">
        <f t="shared" si="22"/>
        <v>47.169811320754718</v>
      </c>
      <c r="AO52" s="185">
        <f t="shared" si="23"/>
        <v>152</v>
      </c>
      <c r="AP52" s="217">
        <f t="shared" si="24"/>
        <v>4770.7197758434322</v>
      </c>
      <c r="AQ52" s="192">
        <f t="shared" si="25"/>
        <v>89.022574656529812</v>
      </c>
      <c r="AR52" s="138">
        <f t="shared" si="26"/>
        <v>82</v>
      </c>
      <c r="AU52" s="531"/>
      <c r="AV52" s="14"/>
    </row>
    <row r="53" spans="1:48" x14ac:dyDescent="0.2">
      <c r="A53" s="64">
        <v>49</v>
      </c>
      <c r="B53" s="22" t="s">
        <v>127</v>
      </c>
      <c r="C53" s="485">
        <v>2120</v>
      </c>
      <c r="D53" s="480">
        <f t="shared" si="0"/>
        <v>44.444444444444443</v>
      </c>
      <c r="E53" s="138">
        <f t="shared" si="1"/>
        <v>141</v>
      </c>
      <c r="F53" s="485">
        <v>315</v>
      </c>
      <c r="G53" s="480">
        <f t="shared" si="2"/>
        <v>38.321167883211679</v>
      </c>
      <c r="H53" s="138">
        <f t="shared" si="3"/>
        <v>148</v>
      </c>
      <c r="I53" s="217">
        <v>5500</v>
      </c>
      <c r="J53" s="192">
        <f t="shared" si="4"/>
        <v>142.85714285714286</v>
      </c>
      <c r="K53" s="138">
        <f t="shared" si="5"/>
        <v>29</v>
      </c>
      <c r="L53" s="217">
        <v>925.71428571428567</v>
      </c>
      <c r="M53" s="192">
        <f t="shared" si="6"/>
        <v>32.142857142857139</v>
      </c>
      <c r="N53" s="138">
        <f t="shared" si="7"/>
        <v>118</v>
      </c>
      <c r="O53" s="271">
        <v>9041.6666666666679</v>
      </c>
      <c r="P53" s="175">
        <f t="shared" si="8"/>
        <v>103.58192996524996</v>
      </c>
      <c r="Q53" s="138">
        <f t="shared" si="9"/>
        <v>39</v>
      </c>
      <c r="R53" s="271">
        <v>7720.8333333333339</v>
      </c>
      <c r="S53" s="175">
        <f t="shared" si="10"/>
        <v>95.142739782296175</v>
      </c>
      <c r="T53" s="138">
        <f t="shared" si="11"/>
        <v>35</v>
      </c>
      <c r="U53" s="217">
        <v>10166.666666666668</v>
      </c>
      <c r="V53" s="192">
        <f t="shared" si="12"/>
        <v>98.380749629056197</v>
      </c>
      <c r="W53" s="138">
        <f t="shared" si="13"/>
        <v>33</v>
      </c>
      <c r="X53" s="217">
        <v>8433.3333333333339</v>
      </c>
      <c r="Y53" s="192">
        <f t="shared" si="14"/>
        <v>87.355845590774123</v>
      </c>
      <c r="Z53" s="138">
        <f t="shared" si="15"/>
        <v>100</v>
      </c>
      <c r="AA53" s="217">
        <v>4069</v>
      </c>
      <c r="AB53" s="192">
        <f t="shared" si="16"/>
        <v>74.729109274563825</v>
      </c>
      <c r="AC53" s="138">
        <f t="shared" si="17"/>
        <v>60</v>
      </c>
      <c r="AD53" s="217"/>
      <c r="AE53" s="192"/>
      <c r="AF53" s="138"/>
      <c r="AG53" s="217">
        <v>1862.604540023895</v>
      </c>
      <c r="AH53" s="192">
        <f t="shared" si="18"/>
        <v>74.653488578112032</v>
      </c>
      <c r="AI53" s="138">
        <f t="shared" si="19"/>
        <v>114</v>
      </c>
      <c r="AJ53" s="217">
        <v>2391.666666666667</v>
      </c>
      <c r="AK53" s="192">
        <f t="shared" si="20"/>
        <v>125.28374367033352</v>
      </c>
      <c r="AL53" s="138"/>
      <c r="AM53" s="217"/>
      <c r="AN53" s="192"/>
      <c r="AO53" s="185"/>
      <c r="AP53" s="217">
        <f t="shared" si="24"/>
        <v>4776.95322658226</v>
      </c>
      <c r="AQ53" s="192">
        <f t="shared" si="25"/>
        <v>89.138892080281025</v>
      </c>
      <c r="AR53" s="138">
        <f t="shared" si="26"/>
        <v>81</v>
      </c>
      <c r="AU53" s="531"/>
      <c r="AV53" s="14"/>
    </row>
    <row r="54" spans="1:48" x14ac:dyDescent="0.2">
      <c r="A54" s="64">
        <v>50</v>
      </c>
      <c r="B54" s="22" t="s">
        <v>130</v>
      </c>
      <c r="C54" s="486">
        <v>3693.333333333333</v>
      </c>
      <c r="D54" s="481">
        <f t="shared" si="0"/>
        <v>77.428371767994406</v>
      </c>
      <c r="E54" s="139">
        <f t="shared" si="1"/>
        <v>64</v>
      </c>
      <c r="F54" s="486">
        <v>976.66666666666674</v>
      </c>
      <c r="G54" s="481">
        <f t="shared" si="2"/>
        <v>118.81589618815897</v>
      </c>
      <c r="H54" s="139">
        <f t="shared" si="3"/>
        <v>87</v>
      </c>
      <c r="I54" s="218">
        <v>4500</v>
      </c>
      <c r="J54" s="193">
        <f t="shared" si="4"/>
        <v>116.88311688311688</v>
      </c>
      <c r="K54" s="139">
        <f t="shared" si="5"/>
        <v>61</v>
      </c>
      <c r="L54" s="218">
        <v>622.85714285714289</v>
      </c>
      <c r="M54" s="193">
        <f t="shared" si="6"/>
        <v>21.626984126984127</v>
      </c>
      <c r="N54" s="139">
        <f t="shared" si="7"/>
        <v>143</v>
      </c>
      <c r="O54" s="272">
        <v>8666.6666666666679</v>
      </c>
      <c r="P54" s="269">
        <f t="shared" si="8"/>
        <v>99.285905220147413</v>
      </c>
      <c r="Q54" s="139">
        <f t="shared" si="9"/>
        <v>54</v>
      </c>
      <c r="R54" s="272">
        <v>6166.6666666666679</v>
      </c>
      <c r="S54" s="269">
        <f t="shared" si="10"/>
        <v>75.990963236804291</v>
      </c>
      <c r="T54" s="139">
        <f t="shared" si="11"/>
        <v>124</v>
      </c>
      <c r="U54" s="218">
        <v>9166.6666666666679</v>
      </c>
      <c r="V54" s="193">
        <f t="shared" si="12"/>
        <v>88.703954583575268</v>
      </c>
      <c r="W54" s="139">
        <f t="shared" si="13"/>
        <v>79</v>
      </c>
      <c r="X54" s="218">
        <v>9766.6666666666679</v>
      </c>
      <c r="Y54" s="193">
        <f t="shared" si="14"/>
        <v>101.16704647469099</v>
      </c>
      <c r="Z54" s="139">
        <f t="shared" si="15"/>
        <v>49</v>
      </c>
      <c r="AA54" s="218">
        <v>3300</v>
      </c>
      <c r="AB54" s="193">
        <f t="shared" si="16"/>
        <v>60.606060606060609</v>
      </c>
      <c r="AC54" s="139">
        <f t="shared" si="17"/>
        <v>95</v>
      </c>
      <c r="AD54" s="218"/>
      <c r="AE54" s="193"/>
      <c r="AF54" s="139"/>
      <c r="AG54" s="218">
        <v>2297.4910394265235</v>
      </c>
      <c r="AH54" s="193">
        <f t="shared" si="18"/>
        <v>92.083809195451835</v>
      </c>
      <c r="AI54" s="139">
        <f t="shared" si="19"/>
        <v>32</v>
      </c>
      <c r="AJ54" s="218">
        <v>2391.666666666667</v>
      </c>
      <c r="AK54" s="193">
        <f t="shared" si="20"/>
        <v>125.28374367033352</v>
      </c>
      <c r="AL54" s="139">
        <f t="shared" si="21"/>
        <v>94</v>
      </c>
      <c r="AM54" s="218">
        <v>3050</v>
      </c>
      <c r="AN54" s="193">
        <f t="shared" si="22"/>
        <v>57.547169811320757</v>
      </c>
      <c r="AO54" s="186">
        <f t="shared" si="23"/>
        <v>145</v>
      </c>
      <c r="AP54" s="218">
        <f t="shared" si="24"/>
        <v>4549.8901263014168</v>
      </c>
      <c r="AQ54" s="193">
        <f t="shared" si="25"/>
        <v>84.901849716391425</v>
      </c>
      <c r="AR54" s="139">
        <f t="shared" si="26"/>
        <v>107</v>
      </c>
      <c r="AU54" s="531"/>
      <c r="AV54" s="14"/>
    </row>
    <row r="55" spans="1:48" x14ac:dyDescent="0.2">
      <c r="A55" s="74">
        <v>51</v>
      </c>
      <c r="B55" s="92" t="s">
        <v>133</v>
      </c>
      <c r="C55" s="482">
        <v>4486.666666666667</v>
      </c>
      <c r="D55" s="483">
        <f t="shared" si="0"/>
        <v>94.060097833682747</v>
      </c>
      <c r="E55" s="137">
        <f t="shared" si="1"/>
        <v>38</v>
      </c>
      <c r="F55" s="482">
        <v>1536.6666666666665</v>
      </c>
      <c r="G55" s="483">
        <f t="shared" si="2"/>
        <v>186.94241686942414</v>
      </c>
      <c r="H55" s="137">
        <f t="shared" si="3"/>
        <v>34</v>
      </c>
      <c r="I55" s="216">
        <v>2100</v>
      </c>
      <c r="J55" s="191">
        <f t="shared" si="4"/>
        <v>54.54545454545454</v>
      </c>
      <c r="K55" s="137">
        <f t="shared" si="5"/>
        <v>142</v>
      </c>
      <c r="L55" s="216">
        <v>1234.2857142857142</v>
      </c>
      <c r="M55" s="191">
        <f t="shared" si="6"/>
        <v>42.857142857142854</v>
      </c>
      <c r="N55" s="137">
        <f t="shared" si="7"/>
        <v>97</v>
      </c>
      <c r="O55" s="270">
        <v>8458.3333333333339</v>
      </c>
      <c r="P55" s="268">
        <f t="shared" si="8"/>
        <v>96.899224806201559</v>
      </c>
      <c r="Q55" s="137">
        <f t="shared" si="9"/>
        <v>68</v>
      </c>
      <c r="R55" s="270">
        <v>6845.8333333333339</v>
      </c>
      <c r="S55" s="268">
        <f t="shared" si="10"/>
        <v>84.360238241938802</v>
      </c>
      <c r="T55" s="137">
        <f t="shared" si="11"/>
        <v>82</v>
      </c>
      <c r="U55" s="216">
        <v>10041.666666666668</v>
      </c>
      <c r="V55" s="191">
        <f t="shared" si="12"/>
        <v>97.171150248371092</v>
      </c>
      <c r="W55" s="137">
        <f t="shared" si="13"/>
        <v>39</v>
      </c>
      <c r="X55" s="216">
        <v>8237.5</v>
      </c>
      <c r="Y55" s="191">
        <f t="shared" si="14"/>
        <v>85.327325460948828</v>
      </c>
      <c r="Z55" s="137">
        <f t="shared" si="15"/>
        <v>109</v>
      </c>
      <c r="AA55" s="216">
        <v>5513</v>
      </c>
      <c r="AB55" s="191">
        <f t="shared" si="16"/>
        <v>101.24885215794306</v>
      </c>
      <c r="AC55" s="137">
        <f t="shared" si="17"/>
        <v>20</v>
      </c>
      <c r="AD55" s="216"/>
      <c r="AE55" s="191"/>
      <c r="AF55" s="137"/>
      <c r="AG55" s="216">
        <v>2101.553166069295</v>
      </c>
      <c r="AH55" s="191">
        <f t="shared" si="18"/>
        <v>84.230587818408623</v>
      </c>
      <c r="AI55" s="137">
        <f t="shared" si="19"/>
        <v>59</v>
      </c>
      <c r="AJ55" s="216">
        <v>4475</v>
      </c>
      <c r="AK55" s="191">
        <f t="shared" si="20"/>
        <v>234.41592456783656</v>
      </c>
      <c r="AL55" s="137">
        <f t="shared" si="21"/>
        <v>9</v>
      </c>
      <c r="AM55" s="216">
        <v>4350</v>
      </c>
      <c r="AN55" s="191">
        <f t="shared" si="22"/>
        <v>82.075471698113205</v>
      </c>
      <c r="AO55" s="184">
        <f t="shared" si="23"/>
        <v>93</v>
      </c>
      <c r="AP55" s="216">
        <f t="shared" si="24"/>
        <v>4948.3754622518063</v>
      </c>
      <c r="AQ55" s="191">
        <f t="shared" si="25"/>
        <v>92.337664904866699</v>
      </c>
      <c r="AR55" s="137">
        <f t="shared" si="26"/>
        <v>54</v>
      </c>
      <c r="AU55" s="531"/>
      <c r="AV55" s="14"/>
    </row>
    <row r="56" spans="1:48" x14ac:dyDescent="0.2">
      <c r="A56" s="64">
        <v>52</v>
      </c>
      <c r="B56" s="22" t="s">
        <v>136</v>
      </c>
      <c r="C56" s="484">
        <v>2993.333333333333</v>
      </c>
      <c r="D56" s="480">
        <f t="shared" si="0"/>
        <v>62.753319357092941</v>
      </c>
      <c r="E56" s="138">
        <f t="shared" si="1"/>
        <v>97</v>
      </c>
      <c r="F56" s="484">
        <v>851.66666666666674</v>
      </c>
      <c r="G56" s="480">
        <f t="shared" si="2"/>
        <v>103.60908353609084</v>
      </c>
      <c r="H56" s="138">
        <f t="shared" si="3"/>
        <v>101</v>
      </c>
      <c r="I56" s="217">
        <v>4000</v>
      </c>
      <c r="J56" s="192">
        <f t="shared" si="4"/>
        <v>103.89610389610388</v>
      </c>
      <c r="K56" s="138">
        <f t="shared" si="5"/>
        <v>75</v>
      </c>
      <c r="L56" s="217">
        <v>1034.2857142857142</v>
      </c>
      <c r="M56" s="192">
        <f t="shared" si="6"/>
        <v>35.912698412698411</v>
      </c>
      <c r="N56" s="138">
        <f t="shared" si="7"/>
        <v>113</v>
      </c>
      <c r="O56" s="271">
        <v>9166.6666666666679</v>
      </c>
      <c r="P56" s="175">
        <f t="shared" si="8"/>
        <v>105.01393821361746</v>
      </c>
      <c r="Q56" s="138">
        <f t="shared" si="9"/>
        <v>28</v>
      </c>
      <c r="R56" s="271">
        <v>8070.8333333333339</v>
      </c>
      <c r="S56" s="175">
        <f t="shared" si="10"/>
        <v>99.455740398439104</v>
      </c>
      <c r="T56" s="138">
        <f t="shared" si="11"/>
        <v>19</v>
      </c>
      <c r="U56" s="217">
        <v>10333.333333333336</v>
      </c>
      <c r="V56" s="192">
        <f t="shared" si="12"/>
        <v>99.993548803303028</v>
      </c>
      <c r="W56" s="138">
        <f t="shared" si="13"/>
        <v>30</v>
      </c>
      <c r="X56" s="217">
        <v>10058.333333333334</v>
      </c>
      <c r="Y56" s="192">
        <f t="shared" si="14"/>
        <v>104.1882466680478</v>
      </c>
      <c r="Z56" s="138">
        <f t="shared" si="15"/>
        <v>31</v>
      </c>
      <c r="AA56" s="217">
        <v>4369</v>
      </c>
      <c r="AB56" s="192">
        <f t="shared" si="16"/>
        <v>80.238751147842052</v>
      </c>
      <c r="AC56" s="138">
        <f t="shared" si="17"/>
        <v>43</v>
      </c>
      <c r="AD56" s="217"/>
      <c r="AE56" s="192"/>
      <c r="AF56" s="138"/>
      <c r="AG56" s="217">
        <v>2274.7909199522105</v>
      </c>
      <c r="AH56" s="192">
        <f t="shared" si="18"/>
        <v>91.173984767623679</v>
      </c>
      <c r="AI56" s="138">
        <f t="shared" si="19"/>
        <v>36</v>
      </c>
      <c r="AJ56" s="217">
        <v>2225</v>
      </c>
      <c r="AK56" s="192">
        <f t="shared" si="20"/>
        <v>116.55316919853327</v>
      </c>
      <c r="AL56" s="138">
        <f t="shared" si="21"/>
        <v>106</v>
      </c>
      <c r="AM56" s="217">
        <v>4800</v>
      </c>
      <c r="AN56" s="192">
        <f t="shared" si="22"/>
        <v>90.566037735849065</v>
      </c>
      <c r="AO56" s="185">
        <f t="shared" si="23"/>
        <v>59</v>
      </c>
      <c r="AP56" s="217">
        <f t="shared" si="24"/>
        <v>5014.7702750753833</v>
      </c>
      <c r="AQ56" s="192">
        <f t="shared" si="25"/>
        <v>93.576605244922249</v>
      </c>
      <c r="AR56" s="138">
        <f t="shared" si="26"/>
        <v>44</v>
      </c>
      <c r="AU56" s="531"/>
      <c r="AV56" s="14"/>
    </row>
    <row r="57" spans="1:48" x14ac:dyDescent="0.2">
      <c r="A57" s="64">
        <v>53</v>
      </c>
      <c r="B57" s="22" t="s">
        <v>138</v>
      </c>
      <c r="C57" s="484">
        <v>2573.333333333333</v>
      </c>
      <c r="D57" s="480">
        <f t="shared" si="0"/>
        <v>53.948287910552054</v>
      </c>
      <c r="E57" s="138">
        <f t="shared" si="1"/>
        <v>113</v>
      </c>
      <c r="F57" s="484">
        <v>288.33333333333331</v>
      </c>
      <c r="G57" s="480">
        <f t="shared" si="2"/>
        <v>35.077047850770477</v>
      </c>
      <c r="H57" s="138">
        <f t="shared" si="3"/>
        <v>149</v>
      </c>
      <c r="I57" s="217">
        <v>4800</v>
      </c>
      <c r="J57" s="192">
        <f t="shared" si="4"/>
        <v>124.67532467532467</v>
      </c>
      <c r="K57" s="138">
        <f t="shared" si="5"/>
        <v>50</v>
      </c>
      <c r="L57" s="217">
        <v>891.42857142857133</v>
      </c>
      <c r="M57" s="192">
        <f t="shared" si="6"/>
        <v>30.952380952380949</v>
      </c>
      <c r="N57" s="138">
        <f t="shared" si="7"/>
        <v>123</v>
      </c>
      <c r="O57" s="271">
        <v>8333.3333333333339</v>
      </c>
      <c r="P57" s="175">
        <f t="shared" si="8"/>
        <v>95.46721655783405</v>
      </c>
      <c r="Q57" s="138">
        <f t="shared" si="9"/>
        <v>75</v>
      </c>
      <c r="R57" s="271">
        <v>8575</v>
      </c>
      <c r="S57" s="175">
        <f t="shared" si="10"/>
        <v>105.66851509550214</v>
      </c>
      <c r="T57" s="138">
        <f t="shared" si="11"/>
        <v>9</v>
      </c>
      <c r="U57" s="217">
        <v>10625</v>
      </c>
      <c r="V57" s="192">
        <f t="shared" si="12"/>
        <v>102.81594735823496</v>
      </c>
      <c r="W57" s="138">
        <f t="shared" si="13"/>
        <v>18</v>
      </c>
      <c r="X57" s="217">
        <v>10112.5</v>
      </c>
      <c r="Y57" s="192">
        <f t="shared" si="14"/>
        <v>104.74932670395691</v>
      </c>
      <c r="Z57" s="138">
        <f t="shared" si="15"/>
        <v>28</v>
      </c>
      <c r="AA57" s="217">
        <v>4088</v>
      </c>
      <c r="AB57" s="192">
        <f t="shared" si="16"/>
        <v>75.078053259871453</v>
      </c>
      <c r="AC57" s="138">
        <f t="shared" si="17"/>
        <v>57</v>
      </c>
      <c r="AD57" s="217"/>
      <c r="AE57" s="192"/>
      <c r="AF57" s="138"/>
      <c r="AG57" s="217">
        <v>2019.1158900836322</v>
      </c>
      <c r="AH57" s="192">
        <f t="shared" si="18"/>
        <v>80.926488580506302</v>
      </c>
      <c r="AI57" s="138">
        <f t="shared" si="19"/>
        <v>77</v>
      </c>
      <c r="AJ57" s="217">
        <v>2225</v>
      </c>
      <c r="AK57" s="192">
        <f t="shared" si="20"/>
        <v>116.55316919853327</v>
      </c>
      <c r="AL57" s="138">
        <f t="shared" si="21"/>
        <v>106</v>
      </c>
      <c r="AM57" s="217">
        <v>4600</v>
      </c>
      <c r="AN57" s="192">
        <f t="shared" si="22"/>
        <v>86.79245283018868</v>
      </c>
      <c r="AO57" s="185">
        <f t="shared" si="23"/>
        <v>71</v>
      </c>
      <c r="AP57" s="217">
        <f t="shared" si="24"/>
        <v>4927.58703845935</v>
      </c>
      <c r="AQ57" s="192">
        <f t="shared" si="25"/>
        <v>91.949748804988801</v>
      </c>
      <c r="AR57" s="138">
        <f t="shared" si="26"/>
        <v>57</v>
      </c>
      <c r="AU57" s="531"/>
      <c r="AV57" s="14"/>
    </row>
    <row r="58" spans="1:48" x14ac:dyDescent="0.2">
      <c r="A58" s="64">
        <v>54</v>
      </c>
      <c r="B58" s="22" t="s">
        <v>141</v>
      </c>
      <c r="C58" s="484">
        <v>3386.666666666667</v>
      </c>
      <c r="D58" s="480">
        <f t="shared" si="0"/>
        <v>70.999301187980436</v>
      </c>
      <c r="E58" s="138">
        <f t="shared" si="1"/>
        <v>84</v>
      </c>
      <c r="F58" s="484">
        <v>966.66666666666674</v>
      </c>
      <c r="G58" s="480">
        <f t="shared" si="2"/>
        <v>117.59935117599352</v>
      </c>
      <c r="H58" s="138">
        <f t="shared" si="3"/>
        <v>89</v>
      </c>
      <c r="I58" s="217">
        <v>2600</v>
      </c>
      <c r="J58" s="192">
        <f t="shared" si="4"/>
        <v>67.532467532467535</v>
      </c>
      <c r="K58" s="138">
        <f t="shared" si="5"/>
        <v>118</v>
      </c>
      <c r="L58" s="217">
        <v>1097.1428571428571</v>
      </c>
      <c r="M58" s="192">
        <f t="shared" si="6"/>
        <v>38.095238095238095</v>
      </c>
      <c r="N58" s="138">
        <f t="shared" si="7"/>
        <v>110</v>
      </c>
      <c r="O58" s="271">
        <v>8041.6666666666679</v>
      </c>
      <c r="P58" s="175">
        <f t="shared" si="8"/>
        <v>92.125863978309866</v>
      </c>
      <c r="Q58" s="138">
        <f t="shared" si="9"/>
        <v>93</v>
      </c>
      <c r="R58" s="271">
        <v>7875</v>
      </c>
      <c r="S58" s="175">
        <f t="shared" si="10"/>
        <v>97.042513863216257</v>
      </c>
      <c r="T58" s="138">
        <f t="shared" si="11"/>
        <v>28</v>
      </c>
      <c r="U58" s="217">
        <v>10916.666666666668</v>
      </c>
      <c r="V58" s="192">
        <f t="shared" si="12"/>
        <v>105.6383459131669</v>
      </c>
      <c r="W58" s="138">
        <f t="shared" si="13"/>
        <v>11</v>
      </c>
      <c r="X58" s="217">
        <v>9625</v>
      </c>
      <c r="Y58" s="192">
        <f t="shared" si="14"/>
        <v>99.69960638077481</v>
      </c>
      <c r="Z58" s="138">
        <f t="shared" si="15"/>
        <v>53</v>
      </c>
      <c r="AA58" s="217">
        <v>7106</v>
      </c>
      <c r="AB58" s="192">
        <f t="shared" si="16"/>
        <v>130.50505050505049</v>
      </c>
      <c r="AC58" s="138">
        <f t="shared" si="17"/>
        <v>7</v>
      </c>
      <c r="AD58" s="217"/>
      <c r="AE58" s="192"/>
      <c r="AF58" s="138"/>
      <c r="AG58" s="217">
        <v>2445.6391875746717</v>
      </c>
      <c r="AH58" s="192">
        <f t="shared" si="18"/>
        <v>98.021610724435732</v>
      </c>
      <c r="AI58" s="138">
        <f t="shared" si="19"/>
        <v>16</v>
      </c>
      <c r="AJ58" s="217">
        <v>3125</v>
      </c>
      <c r="AK58" s="192">
        <f t="shared" si="20"/>
        <v>163.69827134625459</v>
      </c>
      <c r="AL58" s="138">
        <f t="shared" si="21"/>
        <v>54</v>
      </c>
      <c r="AM58" s="217">
        <v>3750</v>
      </c>
      <c r="AN58" s="192">
        <f t="shared" si="22"/>
        <v>70.754716981132077</v>
      </c>
      <c r="AO58" s="185">
        <f t="shared" si="23"/>
        <v>120</v>
      </c>
      <c r="AP58" s="217">
        <f t="shared" si="24"/>
        <v>5077.9540592820167</v>
      </c>
      <c r="AQ58" s="192">
        <f t="shared" si="25"/>
        <v>94.755627155850291</v>
      </c>
      <c r="AR58" s="138">
        <f t="shared" si="26"/>
        <v>33</v>
      </c>
      <c r="AU58" s="531"/>
      <c r="AV58" s="14"/>
    </row>
    <row r="59" spans="1:48" x14ac:dyDescent="0.2">
      <c r="A59" s="64">
        <v>55</v>
      </c>
      <c r="B59" s="22" t="s">
        <v>144</v>
      </c>
      <c r="C59" s="484">
        <v>3600</v>
      </c>
      <c r="D59" s="480">
        <f t="shared" si="0"/>
        <v>75.471698113207552</v>
      </c>
      <c r="E59" s="138">
        <f t="shared" si="1"/>
        <v>70</v>
      </c>
      <c r="F59" s="484">
        <v>1186.6666666666667</v>
      </c>
      <c r="G59" s="480">
        <f t="shared" si="2"/>
        <v>144.36334144363343</v>
      </c>
      <c r="H59" s="138">
        <f t="shared" si="3"/>
        <v>63</v>
      </c>
      <c r="I59" s="217">
        <v>4800</v>
      </c>
      <c r="J59" s="192">
        <f t="shared" si="4"/>
        <v>124.67532467532467</v>
      </c>
      <c r="K59" s="138">
        <f t="shared" si="5"/>
        <v>50</v>
      </c>
      <c r="L59" s="217">
        <v>1782.8571428571427</v>
      </c>
      <c r="M59" s="192">
        <f t="shared" si="6"/>
        <v>61.904761904761898</v>
      </c>
      <c r="N59" s="138">
        <f t="shared" si="7"/>
        <v>58</v>
      </c>
      <c r="O59" s="271">
        <v>7375</v>
      </c>
      <c r="P59" s="175">
        <f t="shared" si="8"/>
        <v>84.488486653683125</v>
      </c>
      <c r="Q59" s="138">
        <f t="shared" si="9"/>
        <v>128</v>
      </c>
      <c r="R59" s="271">
        <v>6758.3333333333339</v>
      </c>
      <c r="S59" s="175">
        <f t="shared" si="10"/>
        <v>83.281988087903073</v>
      </c>
      <c r="T59" s="138">
        <f t="shared" si="11"/>
        <v>91</v>
      </c>
      <c r="U59" s="217">
        <v>8166.6666666666679</v>
      </c>
      <c r="V59" s="192">
        <f t="shared" si="12"/>
        <v>79.027159538094324</v>
      </c>
      <c r="W59" s="138">
        <f t="shared" si="13"/>
        <v>115</v>
      </c>
      <c r="X59" s="217">
        <v>8208.3333333333339</v>
      </c>
      <c r="Y59" s="192">
        <f t="shared" si="14"/>
        <v>85.025205441613153</v>
      </c>
      <c r="Z59" s="138">
        <f t="shared" si="15"/>
        <v>110</v>
      </c>
      <c r="AA59" s="217">
        <v>4481</v>
      </c>
      <c r="AB59" s="192">
        <f t="shared" si="16"/>
        <v>82.295684113865931</v>
      </c>
      <c r="AC59" s="138">
        <f t="shared" si="17"/>
        <v>39</v>
      </c>
      <c r="AD59" s="217"/>
      <c r="AE59" s="192"/>
      <c r="AF59" s="138"/>
      <c r="AG59" s="217">
        <v>2345.2807646356036</v>
      </c>
      <c r="AH59" s="192">
        <f t="shared" si="18"/>
        <v>93.999229043511164</v>
      </c>
      <c r="AI59" s="138">
        <f t="shared" si="19"/>
        <v>24</v>
      </c>
      <c r="AJ59" s="217">
        <v>3400</v>
      </c>
      <c r="AK59" s="192">
        <f t="shared" si="20"/>
        <v>178.10371922472498</v>
      </c>
      <c r="AL59" s="138">
        <f t="shared" si="21"/>
        <v>45</v>
      </c>
      <c r="AM59" s="217">
        <v>4550</v>
      </c>
      <c r="AN59" s="192">
        <f t="shared" si="22"/>
        <v>85.84905660377359</v>
      </c>
      <c r="AO59" s="185">
        <f t="shared" si="23"/>
        <v>75</v>
      </c>
      <c r="AP59" s="217">
        <f t="shared" si="24"/>
        <v>4721.1781589577295</v>
      </c>
      <c r="AQ59" s="192">
        <f t="shared" si="25"/>
        <v>88.098118286205064</v>
      </c>
      <c r="AR59" s="138">
        <f t="shared" si="26"/>
        <v>88</v>
      </c>
      <c r="AU59" s="531"/>
      <c r="AV59" s="14"/>
    </row>
    <row r="60" spans="1:48" x14ac:dyDescent="0.2">
      <c r="A60" s="64">
        <v>56</v>
      </c>
      <c r="B60" s="22" t="s">
        <v>147</v>
      </c>
      <c r="C60" s="484">
        <v>4073.333333333333</v>
      </c>
      <c r="D60" s="480">
        <f t="shared" si="0"/>
        <v>85.394828791055204</v>
      </c>
      <c r="E60" s="138">
        <f t="shared" si="1"/>
        <v>48</v>
      </c>
      <c r="F60" s="484">
        <v>1080</v>
      </c>
      <c r="G60" s="480">
        <f t="shared" si="2"/>
        <v>131.38686131386862</v>
      </c>
      <c r="H60" s="138">
        <f t="shared" si="3"/>
        <v>75</v>
      </c>
      <c r="I60" s="217">
        <v>3200</v>
      </c>
      <c r="J60" s="192">
        <f t="shared" si="4"/>
        <v>83.116883116883116</v>
      </c>
      <c r="K60" s="138">
        <f t="shared" si="5"/>
        <v>99</v>
      </c>
      <c r="L60" s="217">
        <v>782.85714285714289</v>
      </c>
      <c r="M60" s="192">
        <f t="shared" si="6"/>
        <v>27.182539682539687</v>
      </c>
      <c r="N60" s="138">
        <f t="shared" si="7"/>
        <v>131</v>
      </c>
      <c r="O60" s="271">
        <v>7916.6666666666679</v>
      </c>
      <c r="P60" s="175">
        <f t="shared" si="8"/>
        <v>90.693855729942356</v>
      </c>
      <c r="Q60" s="138">
        <f t="shared" si="9"/>
        <v>98</v>
      </c>
      <c r="R60" s="271">
        <v>7000</v>
      </c>
      <c r="S60" s="175">
        <f t="shared" si="10"/>
        <v>86.260012322858898</v>
      </c>
      <c r="T60" s="138">
        <f t="shared" si="11"/>
        <v>68</v>
      </c>
      <c r="U60" s="217">
        <v>9833.3333333333339</v>
      </c>
      <c r="V60" s="192">
        <f t="shared" si="12"/>
        <v>95.155151280562549</v>
      </c>
      <c r="W60" s="138">
        <f t="shared" si="13"/>
        <v>51</v>
      </c>
      <c r="X60" s="217">
        <v>10041.666666666668</v>
      </c>
      <c r="Y60" s="192">
        <f t="shared" si="14"/>
        <v>104.01560665699886</v>
      </c>
      <c r="Z60" s="138">
        <f t="shared" si="15"/>
        <v>32</v>
      </c>
      <c r="AA60" s="217">
        <v>3600</v>
      </c>
      <c r="AB60" s="192">
        <f t="shared" si="16"/>
        <v>66.11570247933885</v>
      </c>
      <c r="AC60" s="138">
        <f t="shared" si="17"/>
        <v>80</v>
      </c>
      <c r="AD60" s="217">
        <v>9416.6666666666679</v>
      </c>
      <c r="AE60" s="192">
        <f t="shared" si="27"/>
        <v>83.703703703703709</v>
      </c>
      <c r="AF60" s="138">
        <f t="shared" si="28"/>
        <v>34</v>
      </c>
      <c r="AG60" s="217">
        <v>1767.0250896057348</v>
      </c>
      <c r="AH60" s="192">
        <f t="shared" si="18"/>
        <v>70.822648881993373</v>
      </c>
      <c r="AI60" s="138">
        <f t="shared" si="19"/>
        <v>123</v>
      </c>
      <c r="AJ60" s="217">
        <v>3475</v>
      </c>
      <c r="AK60" s="192">
        <f t="shared" si="20"/>
        <v>182.03247773703509</v>
      </c>
      <c r="AL60" s="138">
        <f t="shared" si="21"/>
        <v>37</v>
      </c>
      <c r="AM60" s="217">
        <v>3750</v>
      </c>
      <c r="AN60" s="192">
        <f t="shared" si="22"/>
        <v>70.754716981132077</v>
      </c>
      <c r="AO60" s="185">
        <f t="shared" si="23"/>
        <v>120</v>
      </c>
      <c r="AP60" s="217">
        <f t="shared" si="24"/>
        <v>4709.9901860385735</v>
      </c>
      <c r="AQ60" s="192">
        <f t="shared" si="25"/>
        <v>87.889348498573867</v>
      </c>
      <c r="AR60" s="138">
        <f t="shared" si="26"/>
        <v>91</v>
      </c>
      <c r="AU60" s="531"/>
      <c r="AV60" s="14"/>
    </row>
    <row r="61" spans="1:48" x14ac:dyDescent="0.2">
      <c r="A61" s="64">
        <v>57</v>
      </c>
      <c r="B61" s="22" t="s">
        <v>150</v>
      </c>
      <c r="C61" s="380">
        <v>2346.6666666666665</v>
      </c>
      <c r="D61" s="480">
        <f t="shared" si="0"/>
        <v>49.196366177498248</v>
      </c>
      <c r="E61" s="138">
        <f t="shared" si="1"/>
        <v>129</v>
      </c>
      <c r="F61" s="380">
        <v>1296.6666666666665</v>
      </c>
      <c r="G61" s="480">
        <f t="shared" si="2"/>
        <v>157.74533657745334</v>
      </c>
      <c r="H61" s="138">
        <f t="shared" si="3"/>
        <v>52</v>
      </c>
      <c r="I61" s="217">
        <v>4550</v>
      </c>
      <c r="J61" s="192">
        <f t="shared" si="4"/>
        <v>118.18181818181819</v>
      </c>
      <c r="K61" s="138">
        <f t="shared" si="5"/>
        <v>58</v>
      </c>
      <c r="L61" s="217">
        <v>554.28571428571433</v>
      </c>
      <c r="M61" s="192">
        <f t="shared" si="6"/>
        <v>19.246031746031747</v>
      </c>
      <c r="N61" s="138">
        <f t="shared" si="7"/>
        <v>152</v>
      </c>
      <c r="O61" s="271">
        <v>8750</v>
      </c>
      <c r="P61" s="175">
        <f t="shared" si="8"/>
        <v>100.24057738572574</v>
      </c>
      <c r="Q61" s="138">
        <f t="shared" si="9"/>
        <v>48</v>
      </c>
      <c r="R61" s="271">
        <v>6933.3333333333339</v>
      </c>
      <c r="S61" s="175">
        <f t="shared" si="10"/>
        <v>85.438488395974545</v>
      </c>
      <c r="T61" s="138">
        <f t="shared" si="11"/>
        <v>74</v>
      </c>
      <c r="U61" s="217">
        <v>9625</v>
      </c>
      <c r="V61" s="192">
        <f t="shared" si="12"/>
        <v>93.139152312754021</v>
      </c>
      <c r="W61" s="138">
        <f t="shared" si="13"/>
        <v>58</v>
      </c>
      <c r="X61" s="217">
        <v>9983.3333333333339</v>
      </c>
      <c r="Y61" s="192">
        <f t="shared" si="14"/>
        <v>103.41136661832746</v>
      </c>
      <c r="Z61" s="138">
        <f t="shared" si="15"/>
        <v>38</v>
      </c>
      <c r="AA61" s="217">
        <v>4781</v>
      </c>
      <c r="AB61" s="192">
        <f t="shared" si="16"/>
        <v>87.805325987144172</v>
      </c>
      <c r="AC61" s="138">
        <f t="shared" si="17"/>
        <v>35</v>
      </c>
      <c r="AD61" s="217">
        <v>8666.6666666666679</v>
      </c>
      <c r="AE61" s="192">
        <f t="shared" si="27"/>
        <v>77.037037037037052</v>
      </c>
      <c r="AF61" s="138">
        <f t="shared" si="28"/>
        <v>45</v>
      </c>
      <c r="AG61" s="217">
        <v>1866.1887694145762</v>
      </c>
      <c r="AH61" s="192">
        <f t="shared" si="18"/>
        <v>74.797145066716482</v>
      </c>
      <c r="AI61" s="138">
        <f t="shared" si="19"/>
        <v>112</v>
      </c>
      <c r="AJ61" s="217">
        <v>2983.3333333333339</v>
      </c>
      <c r="AK61" s="192">
        <f t="shared" si="20"/>
        <v>156.27728304522441</v>
      </c>
      <c r="AL61" s="138">
        <f t="shared" si="21"/>
        <v>64</v>
      </c>
      <c r="AM61" s="217">
        <v>4400</v>
      </c>
      <c r="AN61" s="192">
        <f t="shared" si="22"/>
        <v>83.018867924528308</v>
      </c>
      <c r="AO61" s="185">
        <f t="shared" si="23"/>
        <v>87</v>
      </c>
      <c r="AP61" s="217">
        <f t="shared" si="24"/>
        <v>4839.1506514194689</v>
      </c>
      <c r="AQ61" s="192">
        <f t="shared" si="25"/>
        <v>90.299508330275586</v>
      </c>
      <c r="AR61" s="138">
        <f t="shared" si="26"/>
        <v>67</v>
      </c>
      <c r="AU61" s="531"/>
      <c r="AV61" s="14"/>
    </row>
    <row r="62" spans="1:48" x14ac:dyDescent="0.2">
      <c r="A62" s="64">
        <v>58</v>
      </c>
      <c r="B62" s="22" t="s">
        <v>153</v>
      </c>
      <c r="C62" s="485">
        <v>2640</v>
      </c>
      <c r="D62" s="480">
        <f t="shared" si="0"/>
        <v>55.345911949685537</v>
      </c>
      <c r="E62" s="138">
        <f t="shared" si="1"/>
        <v>111</v>
      </c>
      <c r="F62" s="485">
        <v>766.66666666666674</v>
      </c>
      <c r="G62" s="480">
        <f t="shared" si="2"/>
        <v>93.268450932684516</v>
      </c>
      <c r="H62" s="138">
        <f t="shared" si="3"/>
        <v>108</v>
      </c>
      <c r="I62" s="217">
        <v>4460</v>
      </c>
      <c r="J62" s="192">
        <f t="shared" si="4"/>
        <v>115.84415584415584</v>
      </c>
      <c r="K62" s="138">
        <f t="shared" si="5"/>
        <v>64</v>
      </c>
      <c r="L62" s="217">
        <v>1462.8571428571427</v>
      </c>
      <c r="M62" s="192">
        <f t="shared" si="6"/>
        <v>50.793650793650791</v>
      </c>
      <c r="N62" s="138">
        <f t="shared" si="7"/>
        <v>81</v>
      </c>
      <c r="O62" s="271">
        <v>7708.3333333333339</v>
      </c>
      <c r="P62" s="175">
        <f t="shared" si="8"/>
        <v>88.307175315996489</v>
      </c>
      <c r="Q62" s="138">
        <f t="shared" si="9"/>
        <v>109</v>
      </c>
      <c r="R62" s="271">
        <v>7062.5</v>
      </c>
      <c r="S62" s="175">
        <f t="shared" si="10"/>
        <v>87.030191004312996</v>
      </c>
      <c r="T62" s="138">
        <f t="shared" si="11"/>
        <v>65</v>
      </c>
      <c r="U62" s="217">
        <v>8083.3333333333339</v>
      </c>
      <c r="V62" s="192">
        <f t="shared" si="12"/>
        <v>78.220759950970915</v>
      </c>
      <c r="W62" s="138">
        <f t="shared" si="13"/>
        <v>117</v>
      </c>
      <c r="X62" s="217">
        <v>9929.1666666666679</v>
      </c>
      <c r="Y62" s="192">
        <f t="shared" si="14"/>
        <v>102.85028658241835</v>
      </c>
      <c r="Z62" s="138">
        <f t="shared" si="15"/>
        <v>41</v>
      </c>
      <c r="AA62" s="217">
        <v>3413</v>
      </c>
      <c r="AB62" s="192">
        <f t="shared" si="16"/>
        <v>62.681359044995411</v>
      </c>
      <c r="AC62" s="138">
        <f t="shared" si="17"/>
        <v>91</v>
      </c>
      <c r="AD62" s="217">
        <v>7500</v>
      </c>
      <c r="AE62" s="192">
        <f t="shared" si="27"/>
        <v>66.666666666666657</v>
      </c>
      <c r="AF62" s="138">
        <f t="shared" si="28"/>
        <v>56</v>
      </c>
      <c r="AG62" s="217">
        <v>1890.0836320191161</v>
      </c>
      <c r="AH62" s="192">
        <f t="shared" si="18"/>
        <v>75.754854990746139</v>
      </c>
      <c r="AI62" s="138">
        <f t="shared" si="19"/>
        <v>106</v>
      </c>
      <c r="AJ62" s="217">
        <v>1808.3333333333335</v>
      </c>
      <c r="AK62" s="192">
        <f t="shared" si="20"/>
        <v>94.726733019032665</v>
      </c>
      <c r="AL62" s="138">
        <f t="shared" si="21"/>
        <v>128</v>
      </c>
      <c r="AM62" s="217">
        <v>4450</v>
      </c>
      <c r="AN62" s="192">
        <f t="shared" si="22"/>
        <v>83.962264150943398</v>
      </c>
      <c r="AO62" s="185">
        <f t="shared" si="23"/>
        <v>83</v>
      </c>
      <c r="AP62" s="217">
        <f t="shared" si="24"/>
        <v>4472.8561756841327</v>
      </c>
      <c r="AQ62" s="192">
        <f t="shared" si="25"/>
        <v>83.464380960704105</v>
      </c>
      <c r="AR62" s="138">
        <f t="shared" si="26"/>
        <v>112</v>
      </c>
      <c r="AU62" s="531"/>
      <c r="AV62" s="14"/>
    </row>
    <row r="63" spans="1:48" x14ac:dyDescent="0.2">
      <c r="A63" s="64">
        <v>59</v>
      </c>
      <c r="B63" s="22" t="s">
        <v>157</v>
      </c>
      <c r="C63" s="485">
        <v>2386.6666666666665</v>
      </c>
      <c r="D63" s="480">
        <f t="shared" si="0"/>
        <v>50.034940600978331</v>
      </c>
      <c r="E63" s="138">
        <f t="shared" si="1"/>
        <v>125</v>
      </c>
      <c r="F63" s="485">
        <v>868.33333333333326</v>
      </c>
      <c r="G63" s="480">
        <f t="shared" si="2"/>
        <v>105.63665855636657</v>
      </c>
      <c r="H63" s="138">
        <f t="shared" si="3"/>
        <v>98</v>
      </c>
      <c r="I63" s="217">
        <v>4200</v>
      </c>
      <c r="J63" s="192">
        <f t="shared" si="4"/>
        <v>109.09090909090908</v>
      </c>
      <c r="K63" s="138">
        <f t="shared" si="5"/>
        <v>70</v>
      </c>
      <c r="L63" s="217">
        <v>2914.2857142857147</v>
      </c>
      <c r="M63" s="192">
        <f t="shared" si="6"/>
        <v>101.1904761904762</v>
      </c>
      <c r="N63" s="138">
        <f t="shared" si="7"/>
        <v>13</v>
      </c>
      <c r="O63" s="271">
        <v>7708.3333333333339</v>
      </c>
      <c r="P63" s="175">
        <f t="shared" si="8"/>
        <v>88.307175315996489</v>
      </c>
      <c r="Q63" s="138">
        <f t="shared" si="9"/>
        <v>109</v>
      </c>
      <c r="R63" s="271">
        <v>5620.8333333333339</v>
      </c>
      <c r="S63" s="175">
        <f t="shared" si="10"/>
        <v>69.2647360854385</v>
      </c>
      <c r="T63" s="138">
        <f t="shared" si="11"/>
        <v>141</v>
      </c>
      <c r="U63" s="217">
        <v>9333.3333333333339</v>
      </c>
      <c r="V63" s="192">
        <f t="shared" si="12"/>
        <v>90.31675375782207</v>
      </c>
      <c r="W63" s="138">
        <f t="shared" si="13"/>
        <v>72</v>
      </c>
      <c r="X63" s="217">
        <v>8379.1666666666679</v>
      </c>
      <c r="Y63" s="192">
        <f t="shared" si="14"/>
        <v>86.794765554865009</v>
      </c>
      <c r="Z63" s="138">
        <f t="shared" si="15"/>
        <v>102</v>
      </c>
      <c r="AA63" s="217"/>
      <c r="AB63" s="192"/>
      <c r="AC63" s="138"/>
      <c r="AD63" s="217">
        <v>9833.3333333333339</v>
      </c>
      <c r="AE63" s="192">
        <f t="shared" si="27"/>
        <v>87.407407407407405</v>
      </c>
      <c r="AF63" s="138">
        <f t="shared" si="28"/>
        <v>25</v>
      </c>
      <c r="AG63" s="217">
        <v>1786.140979689367</v>
      </c>
      <c r="AH63" s="192">
        <f t="shared" si="18"/>
        <v>71.588816821217122</v>
      </c>
      <c r="AI63" s="138">
        <f t="shared" si="19"/>
        <v>121</v>
      </c>
      <c r="AJ63" s="217">
        <v>2050</v>
      </c>
      <c r="AK63" s="192">
        <f t="shared" si="20"/>
        <v>107.386066003143</v>
      </c>
      <c r="AL63" s="138">
        <f t="shared" si="21"/>
        <v>115</v>
      </c>
      <c r="AM63" s="217">
        <v>3300</v>
      </c>
      <c r="AN63" s="192">
        <f t="shared" si="22"/>
        <v>62.264150943396224</v>
      </c>
      <c r="AO63" s="185">
        <f t="shared" si="23"/>
        <v>137</v>
      </c>
      <c r="AP63" s="217">
        <f t="shared" si="24"/>
        <v>4413.372123694704</v>
      </c>
      <c r="AQ63" s="192">
        <f t="shared" si="25"/>
        <v>82.354396784749099</v>
      </c>
      <c r="AR63" s="138">
        <f t="shared" si="26"/>
        <v>118</v>
      </c>
      <c r="AU63" s="531"/>
      <c r="AV63" s="14"/>
    </row>
    <row r="64" spans="1:48" x14ac:dyDescent="0.2">
      <c r="A64" s="65">
        <v>60</v>
      </c>
      <c r="B64" s="98" t="s">
        <v>159</v>
      </c>
      <c r="C64" s="486">
        <v>2860</v>
      </c>
      <c r="D64" s="481">
        <f t="shared" si="0"/>
        <v>59.958071278825997</v>
      </c>
      <c r="E64" s="139">
        <f t="shared" si="1"/>
        <v>103</v>
      </c>
      <c r="F64" s="486">
        <v>1235</v>
      </c>
      <c r="G64" s="481">
        <f t="shared" si="2"/>
        <v>150.24330900243311</v>
      </c>
      <c r="H64" s="139">
        <f t="shared" si="3"/>
        <v>56</v>
      </c>
      <c r="I64" s="218">
        <v>2950</v>
      </c>
      <c r="J64" s="193">
        <f t="shared" si="4"/>
        <v>76.623376623376629</v>
      </c>
      <c r="K64" s="139">
        <f t="shared" si="5"/>
        <v>112</v>
      </c>
      <c r="L64" s="218">
        <v>1960</v>
      </c>
      <c r="M64" s="193">
        <f t="shared" si="6"/>
        <v>68.055555555555557</v>
      </c>
      <c r="N64" s="139">
        <f t="shared" si="7"/>
        <v>49</v>
      </c>
      <c r="O64" s="272">
        <v>6833.3333333333339</v>
      </c>
      <c r="P64" s="269">
        <f t="shared" si="8"/>
        <v>78.283117577423923</v>
      </c>
      <c r="Q64" s="139">
        <f t="shared" si="9"/>
        <v>146</v>
      </c>
      <c r="R64" s="272">
        <v>5750</v>
      </c>
      <c r="S64" s="269">
        <f t="shared" si="10"/>
        <v>70.856438693776951</v>
      </c>
      <c r="T64" s="139">
        <f t="shared" si="11"/>
        <v>139</v>
      </c>
      <c r="U64" s="218">
        <v>6583.3333333333339</v>
      </c>
      <c r="V64" s="193">
        <f t="shared" si="12"/>
        <v>63.705567382749507</v>
      </c>
      <c r="W64" s="139">
        <f t="shared" si="13"/>
        <v>144</v>
      </c>
      <c r="X64" s="218">
        <v>4741.666666666667</v>
      </c>
      <c r="Y64" s="193">
        <f t="shared" si="14"/>
        <v>49.116083143429321</v>
      </c>
      <c r="Z64" s="139">
        <f t="shared" si="15"/>
        <v>159</v>
      </c>
      <c r="AA64" s="218">
        <v>2888</v>
      </c>
      <c r="AB64" s="193">
        <f t="shared" si="16"/>
        <v>53.039485766758496</v>
      </c>
      <c r="AC64" s="139">
        <f t="shared" si="17"/>
        <v>115</v>
      </c>
      <c r="AD64" s="218">
        <v>5000</v>
      </c>
      <c r="AE64" s="193">
        <f t="shared" si="27"/>
        <v>44.444444444444443</v>
      </c>
      <c r="AF64" s="139">
        <f t="shared" si="28"/>
        <v>69</v>
      </c>
      <c r="AG64" s="218">
        <v>1289.1278375149343</v>
      </c>
      <c r="AH64" s="193">
        <f t="shared" si="18"/>
        <v>51.668450401400165</v>
      </c>
      <c r="AI64" s="139">
        <f t="shared" si="19"/>
        <v>159</v>
      </c>
      <c r="AJ64" s="218">
        <v>3091.666666666667</v>
      </c>
      <c r="AK64" s="193">
        <f t="shared" si="20"/>
        <v>161.95215645189455</v>
      </c>
      <c r="AL64" s="139">
        <f t="shared" si="21"/>
        <v>56</v>
      </c>
      <c r="AM64" s="218">
        <v>2800.0000000000005</v>
      </c>
      <c r="AN64" s="193">
        <f t="shared" si="22"/>
        <v>52.830188679245296</v>
      </c>
      <c r="AO64" s="186">
        <f t="shared" si="23"/>
        <v>149</v>
      </c>
      <c r="AP64" s="218">
        <f t="shared" si="24"/>
        <v>3581.843986459578</v>
      </c>
      <c r="AQ64" s="193">
        <f t="shared" si="25"/>
        <v>66.837917269258782</v>
      </c>
      <c r="AR64" s="139">
        <f t="shared" si="26"/>
        <v>155</v>
      </c>
      <c r="AU64" s="531"/>
      <c r="AV64" s="14"/>
    </row>
    <row r="65" spans="1:48" x14ac:dyDescent="0.2">
      <c r="A65" s="64">
        <v>61</v>
      </c>
      <c r="B65" s="22" t="s">
        <v>162</v>
      </c>
      <c r="C65" s="482">
        <v>2493.3333333333335</v>
      </c>
      <c r="D65" s="483">
        <f t="shared" si="0"/>
        <v>52.271139063591896</v>
      </c>
      <c r="E65" s="137">
        <f t="shared" si="1"/>
        <v>119</v>
      </c>
      <c r="F65" s="482">
        <v>883.33333333333326</v>
      </c>
      <c r="G65" s="483">
        <f t="shared" si="2"/>
        <v>107.46147607461477</v>
      </c>
      <c r="H65" s="137">
        <f t="shared" si="3"/>
        <v>94</v>
      </c>
      <c r="I65" s="216">
        <v>3400</v>
      </c>
      <c r="J65" s="191">
        <f t="shared" si="4"/>
        <v>88.311688311688314</v>
      </c>
      <c r="K65" s="137">
        <f t="shared" si="5"/>
        <v>94</v>
      </c>
      <c r="L65" s="216">
        <v>737.14285714285711</v>
      </c>
      <c r="M65" s="191">
        <f t="shared" si="6"/>
        <v>25.595238095238095</v>
      </c>
      <c r="N65" s="137">
        <f t="shared" si="7"/>
        <v>136</v>
      </c>
      <c r="O65" s="270">
        <v>8083.3333333333339</v>
      </c>
      <c r="P65" s="268">
        <f t="shared" si="8"/>
        <v>92.603200061099017</v>
      </c>
      <c r="Q65" s="137">
        <f t="shared" si="9"/>
        <v>91</v>
      </c>
      <c r="R65" s="270">
        <v>6516.6666666666679</v>
      </c>
      <c r="S65" s="268">
        <f t="shared" si="10"/>
        <v>80.303963852947234</v>
      </c>
      <c r="T65" s="137">
        <f t="shared" si="11"/>
        <v>105</v>
      </c>
      <c r="U65" s="216">
        <v>7583.3333333333339</v>
      </c>
      <c r="V65" s="191">
        <f t="shared" si="12"/>
        <v>73.382362428230437</v>
      </c>
      <c r="W65" s="137">
        <f t="shared" si="13"/>
        <v>133</v>
      </c>
      <c r="X65" s="216">
        <v>8666.6666666666679</v>
      </c>
      <c r="Y65" s="191">
        <f t="shared" si="14"/>
        <v>89.772805745459578</v>
      </c>
      <c r="Z65" s="137">
        <f t="shared" si="15"/>
        <v>89</v>
      </c>
      <c r="AA65" s="216">
        <v>3619</v>
      </c>
      <c r="AB65" s="191">
        <f t="shared" si="16"/>
        <v>66.464646464646464</v>
      </c>
      <c r="AC65" s="137">
        <f t="shared" si="17"/>
        <v>78</v>
      </c>
      <c r="AD65" s="216"/>
      <c r="AE65" s="191"/>
      <c r="AF65" s="137"/>
      <c r="AG65" s="216">
        <v>2100.3584229390681</v>
      </c>
      <c r="AH65" s="191">
        <f t="shared" si="18"/>
        <v>84.182702322207135</v>
      </c>
      <c r="AI65" s="137">
        <f t="shared" si="19"/>
        <v>60</v>
      </c>
      <c r="AJ65" s="216">
        <v>2500</v>
      </c>
      <c r="AK65" s="191">
        <f t="shared" si="20"/>
        <v>130.95861707700368</v>
      </c>
      <c r="AL65" s="137">
        <f t="shared" si="21"/>
        <v>88</v>
      </c>
      <c r="AM65" s="216">
        <v>3400</v>
      </c>
      <c r="AN65" s="191">
        <f t="shared" si="22"/>
        <v>64.15094339622641</v>
      </c>
      <c r="AO65" s="184">
        <f t="shared" si="23"/>
        <v>132</v>
      </c>
      <c r="AP65" s="216">
        <f t="shared" si="24"/>
        <v>4165.2639955623827</v>
      </c>
      <c r="AQ65" s="191">
        <f t="shared" si="25"/>
        <v>77.724650038484469</v>
      </c>
      <c r="AR65" s="137">
        <f t="shared" si="26"/>
        <v>139</v>
      </c>
      <c r="AU65" s="531"/>
      <c r="AV65" s="14"/>
    </row>
    <row r="66" spans="1:48" x14ac:dyDescent="0.2">
      <c r="A66" s="64">
        <v>62</v>
      </c>
      <c r="B66" s="22" t="s">
        <v>162</v>
      </c>
      <c r="C66" s="484">
        <v>2400</v>
      </c>
      <c r="D66" s="480">
        <f t="shared" si="0"/>
        <v>50.314465408805034</v>
      </c>
      <c r="E66" s="138">
        <f t="shared" si="1"/>
        <v>123</v>
      </c>
      <c r="F66" s="484">
        <v>330</v>
      </c>
      <c r="G66" s="480">
        <f t="shared" si="2"/>
        <v>40.145985401459853</v>
      </c>
      <c r="H66" s="138">
        <f t="shared" si="3"/>
        <v>146</v>
      </c>
      <c r="I66" s="217">
        <v>2500</v>
      </c>
      <c r="J66" s="192">
        <f t="shared" si="4"/>
        <v>64.935064935064929</v>
      </c>
      <c r="K66" s="138">
        <f t="shared" si="5"/>
        <v>120</v>
      </c>
      <c r="L66" s="217">
        <v>582.85714285714289</v>
      </c>
      <c r="M66" s="192">
        <f t="shared" si="6"/>
        <v>20.238095238095237</v>
      </c>
      <c r="N66" s="138">
        <f t="shared" si="7"/>
        <v>150</v>
      </c>
      <c r="O66" s="271">
        <v>7791.6666666666679</v>
      </c>
      <c r="P66" s="175">
        <f t="shared" si="8"/>
        <v>89.261847481574847</v>
      </c>
      <c r="Q66" s="138">
        <f t="shared" si="9"/>
        <v>104</v>
      </c>
      <c r="R66" s="271">
        <v>7087.5</v>
      </c>
      <c r="S66" s="175">
        <f t="shared" si="10"/>
        <v>87.338262476894641</v>
      </c>
      <c r="T66" s="138">
        <f t="shared" si="11"/>
        <v>64</v>
      </c>
      <c r="U66" s="217">
        <v>6916.6666666666679</v>
      </c>
      <c r="V66" s="192">
        <f t="shared" si="12"/>
        <v>66.931165731243155</v>
      </c>
      <c r="W66" s="138">
        <f t="shared" si="13"/>
        <v>140</v>
      </c>
      <c r="X66" s="217">
        <v>10075</v>
      </c>
      <c r="Y66" s="192">
        <f t="shared" si="14"/>
        <v>104.36088667909675</v>
      </c>
      <c r="Z66" s="138">
        <f t="shared" si="15"/>
        <v>29</v>
      </c>
      <c r="AA66" s="217">
        <v>2681</v>
      </c>
      <c r="AB66" s="192">
        <f t="shared" si="16"/>
        <v>49.237832874196513</v>
      </c>
      <c r="AC66" s="138">
        <f t="shared" si="17"/>
        <v>121</v>
      </c>
      <c r="AD66" s="217"/>
      <c r="AE66" s="192"/>
      <c r="AF66" s="138"/>
      <c r="AG66" s="217">
        <v>2501.7921146953408</v>
      </c>
      <c r="AH66" s="192">
        <f t="shared" si="18"/>
        <v>100.27222904590545</v>
      </c>
      <c r="AI66" s="138">
        <f t="shared" si="19"/>
        <v>13</v>
      </c>
      <c r="AJ66" s="217">
        <v>1108.3333333333335</v>
      </c>
      <c r="AK66" s="192">
        <f t="shared" si="20"/>
        <v>58.058320237471641</v>
      </c>
      <c r="AL66" s="138">
        <f t="shared" si="21"/>
        <v>153</v>
      </c>
      <c r="AM66" s="217">
        <v>4400</v>
      </c>
      <c r="AN66" s="192">
        <f t="shared" si="22"/>
        <v>83.018867924528308</v>
      </c>
      <c r="AO66" s="185">
        <f t="shared" si="23"/>
        <v>87</v>
      </c>
      <c r="AP66" s="217">
        <f t="shared" si="24"/>
        <v>4031.2346603515957</v>
      </c>
      <c r="AQ66" s="192">
        <f t="shared" si="25"/>
        <v>75.223636132703788</v>
      </c>
      <c r="AR66" s="138">
        <f t="shared" si="26"/>
        <v>141</v>
      </c>
      <c r="AU66" s="531"/>
      <c r="AV66" s="14"/>
    </row>
    <row r="67" spans="1:48" x14ac:dyDescent="0.2">
      <c r="A67" s="64">
        <v>63</v>
      </c>
      <c r="B67" s="22" t="s">
        <v>165</v>
      </c>
      <c r="C67" s="484">
        <v>2386.6666666666665</v>
      </c>
      <c r="D67" s="480">
        <f t="shared" si="0"/>
        <v>50.034940600978331</v>
      </c>
      <c r="E67" s="138">
        <f t="shared" si="1"/>
        <v>125</v>
      </c>
      <c r="F67" s="484">
        <v>848.33333333333326</v>
      </c>
      <c r="G67" s="480">
        <f t="shared" si="2"/>
        <v>103.20356853203567</v>
      </c>
      <c r="H67" s="138">
        <f t="shared" si="3"/>
        <v>102</v>
      </c>
      <c r="I67" s="217">
        <v>7000</v>
      </c>
      <c r="J67" s="192">
        <f t="shared" si="4"/>
        <v>181.81818181818181</v>
      </c>
      <c r="K67" s="138">
        <f t="shared" si="5"/>
        <v>10</v>
      </c>
      <c r="L67" s="217">
        <v>908.57142857142867</v>
      </c>
      <c r="M67" s="192">
        <f t="shared" si="6"/>
        <v>31.547619047619051</v>
      </c>
      <c r="N67" s="138">
        <f t="shared" si="7"/>
        <v>120</v>
      </c>
      <c r="O67" s="271">
        <v>7458.3333333333339</v>
      </c>
      <c r="P67" s="175">
        <f t="shared" si="8"/>
        <v>85.443158819261484</v>
      </c>
      <c r="Q67" s="138">
        <f t="shared" si="9"/>
        <v>124</v>
      </c>
      <c r="R67" s="271">
        <v>8050</v>
      </c>
      <c r="S67" s="175">
        <f t="shared" si="10"/>
        <v>99.199014171287729</v>
      </c>
      <c r="T67" s="138">
        <f t="shared" si="11"/>
        <v>20</v>
      </c>
      <c r="U67" s="217">
        <v>8000</v>
      </c>
      <c r="V67" s="192">
        <f t="shared" si="12"/>
        <v>77.414360363847493</v>
      </c>
      <c r="W67" s="138">
        <f t="shared" si="13"/>
        <v>121</v>
      </c>
      <c r="X67" s="217">
        <v>10141.666666666668</v>
      </c>
      <c r="Y67" s="192">
        <f t="shared" si="14"/>
        <v>105.05144672329261</v>
      </c>
      <c r="Z67" s="138">
        <f t="shared" si="15"/>
        <v>25</v>
      </c>
      <c r="AA67" s="217">
        <v>4125</v>
      </c>
      <c r="AB67" s="192">
        <f t="shared" si="16"/>
        <v>75.757575757575751</v>
      </c>
      <c r="AC67" s="138">
        <f t="shared" si="17"/>
        <v>55</v>
      </c>
      <c r="AD67" s="217"/>
      <c r="AE67" s="192"/>
      <c r="AF67" s="138"/>
      <c r="AG67" s="217">
        <v>2295.1015531660696</v>
      </c>
      <c r="AH67" s="192">
        <f t="shared" si="18"/>
        <v>91.988038203048887</v>
      </c>
      <c r="AI67" s="138">
        <f t="shared" si="19"/>
        <v>33</v>
      </c>
      <c r="AJ67" s="217">
        <v>3541.666666666667</v>
      </c>
      <c r="AK67" s="192">
        <f t="shared" si="20"/>
        <v>185.52470752575522</v>
      </c>
      <c r="AL67" s="138"/>
      <c r="AM67" s="217"/>
      <c r="AN67" s="192"/>
      <c r="AO67" s="185"/>
      <c r="AP67" s="217">
        <f t="shared" si="24"/>
        <v>4977.7581498549243</v>
      </c>
      <c r="AQ67" s="192">
        <f t="shared" si="25"/>
        <v>92.885951667380567</v>
      </c>
      <c r="AR67" s="138">
        <f t="shared" si="26"/>
        <v>49</v>
      </c>
      <c r="AU67" s="531"/>
      <c r="AV67" s="14"/>
    </row>
    <row r="68" spans="1:48" x14ac:dyDescent="0.2">
      <c r="A68" s="64">
        <v>64</v>
      </c>
      <c r="B68" s="22" t="s">
        <v>167</v>
      </c>
      <c r="C68" s="484">
        <v>2620</v>
      </c>
      <c r="D68" s="480">
        <f t="shared" si="0"/>
        <v>54.926624737945495</v>
      </c>
      <c r="E68" s="138">
        <f t="shared" si="1"/>
        <v>112</v>
      </c>
      <c r="F68" s="484">
        <v>1218.3333333333333</v>
      </c>
      <c r="G68" s="480">
        <f t="shared" si="2"/>
        <v>148.21573398215733</v>
      </c>
      <c r="H68" s="138">
        <f t="shared" si="3"/>
        <v>58</v>
      </c>
      <c r="I68" s="217">
        <v>7300</v>
      </c>
      <c r="J68" s="192">
        <f t="shared" si="4"/>
        <v>189.6103896103896</v>
      </c>
      <c r="K68" s="138">
        <f t="shared" si="5"/>
        <v>7</v>
      </c>
      <c r="L68" s="217">
        <v>1914.2857142857142</v>
      </c>
      <c r="M68" s="192">
        <f t="shared" si="6"/>
        <v>66.468253968253961</v>
      </c>
      <c r="N68" s="138">
        <f t="shared" si="7"/>
        <v>52</v>
      </c>
      <c r="O68" s="271">
        <v>8583.3333333333339</v>
      </c>
      <c r="P68" s="175">
        <f t="shared" si="8"/>
        <v>98.331233054569068</v>
      </c>
      <c r="Q68" s="138">
        <f t="shared" si="9"/>
        <v>60</v>
      </c>
      <c r="R68" s="271">
        <v>6387.5</v>
      </c>
      <c r="S68" s="175">
        <f t="shared" si="10"/>
        <v>78.712261244608754</v>
      </c>
      <c r="T68" s="138">
        <f t="shared" si="11"/>
        <v>111</v>
      </c>
      <c r="U68" s="217">
        <v>9541.6666666666679</v>
      </c>
      <c r="V68" s="192">
        <f t="shared" si="12"/>
        <v>92.332752725630613</v>
      </c>
      <c r="W68" s="138">
        <f t="shared" si="13"/>
        <v>63</v>
      </c>
      <c r="X68" s="217">
        <v>9891.6666666666679</v>
      </c>
      <c r="Y68" s="192">
        <f t="shared" si="14"/>
        <v>102.46184655755819</v>
      </c>
      <c r="Z68" s="138">
        <f t="shared" si="15"/>
        <v>44</v>
      </c>
      <c r="AA68" s="217">
        <v>4463</v>
      </c>
      <c r="AB68" s="192">
        <f t="shared" si="16"/>
        <v>81.965105601469233</v>
      </c>
      <c r="AC68" s="138">
        <f t="shared" si="17"/>
        <v>40</v>
      </c>
      <c r="AD68" s="217"/>
      <c r="AE68" s="192"/>
      <c r="AF68" s="138"/>
      <c r="AG68" s="217">
        <v>2323.7753882915176</v>
      </c>
      <c r="AH68" s="192">
        <f t="shared" si="18"/>
        <v>93.137290111884468</v>
      </c>
      <c r="AI68" s="138">
        <f t="shared" si="19"/>
        <v>28</v>
      </c>
      <c r="AJ68" s="217">
        <v>3125</v>
      </c>
      <c r="AK68" s="192">
        <f t="shared" si="20"/>
        <v>163.69827134625459</v>
      </c>
      <c r="AL68" s="138">
        <f t="shared" si="21"/>
        <v>54</v>
      </c>
      <c r="AM68" s="217">
        <v>4600</v>
      </c>
      <c r="AN68" s="192">
        <f t="shared" si="22"/>
        <v>86.79245283018868</v>
      </c>
      <c r="AO68" s="185">
        <f t="shared" si="23"/>
        <v>71</v>
      </c>
      <c r="AP68" s="217">
        <f t="shared" si="24"/>
        <v>5164.0467585481038</v>
      </c>
      <c r="AQ68" s="192">
        <f t="shared" si="25"/>
        <v>96.362133953127511</v>
      </c>
      <c r="AR68" s="138">
        <f t="shared" si="26"/>
        <v>29</v>
      </c>
      <c r="AU68" s="531"/>
      <c r="AV68" s="14"/>
    </row>
    <row r="69" spans="1:48" x14ac:dyDescent="0.2">
      <c r="A69" s="64">
        <v>65</v>
      </c>
      <c r="B69" s="22" t="s">
        <v>170</v>
      </c>
      <c r="C69" s="484">
        <v>2280</v>
      </c>
      <c r="D69" s="480">
        <f t="shared" si="0"/>
        <v>47.79874213836478</v>
      </c>
      <c r="E69" s="138">
        <f t="shared" si="1"/>
        <v>133</v>
      </c>
      <c r="F69" s="484">
        <v>1006.6666666666667</v>
      </c>
      <c r="G69" s="480">
        <f t="shared" si="2"/>
        <v>122.46553122465531</v>
      </c>
      <c r="H69" s="138">
        <f t="shared" si="3"/>
        <v>82</v>
      </c>
      <c r="I69" s="217">
        <v>4240</v>
      </c>
      <c r="J69" s="192">
        <f t="shared" si="4"/>
        <v>110.12987012987013</v>
      </c>
      <c r="K69" s="138">
        <f t="shared" si="5"/>
        <v>68</v>
      </c>
      <c r="L69" s="217">
        <v>1754.2857142857142</v>
      </c>
      <c r="M69" s="192">
        <f t="shared" si="6"/>
        <v>60.912698412698404</v>
      </c>
      <c r="N69" s="138">
        <f t="shared" si="7"/>
        <v>65</v>
      </c>
      <c r="O69" s="271">
        <v>8375</v>
      </c>
      <c r="P69" s="175">
        <f t="shared" si="8"/>
        <v>95.944552640623215</v>
      </c>
      <c r="Q69" s="138">
        <f t="shared" si="9"/>
        <v>72</v>
      </c>
      <c r="R69" s="271">
        <v>6712.5</v>
      </c>
      <c r="S69" s="175">
        <f t="shared" si="10"/>
        <v>82.717190388170053</v>
      </c>
      <c r="T69" s="138">
        <f t="shared" si="11"/>
        <v>93</v>
      </c>
      <c r="U69" s="217">
        <v>9833.3333333333339</v>
      </c>
      <c r="V69" s="192">
        <f t="shared" si="12"/>
        <v>95.155151280562549</v>
      </c>
      <c r="W69" s="138">
        <f t="shared" si="13"/>
        <v>51</v>
      </c>
      <c r="X69" s="217">
        <v>8704.1666666666679</v>
      </c>
      <c r="Y69" s="192">
        <f t="shared" si="14"/>
        <v>90.161245770319738</v>
      </c>
      <c r="Z69" s="138">
        <f t="shared" si="15"/>
        <v>88</v>
      </c>
      <c r="AA69" s="217">
        <v>4988</v>
      </c>
      <c r="AB69" s="192">
        <f t="shared" si="16"/>
        <v>91.606978879706162</v>
      </c>
      <c r="AC69" s="138">
        <f t="shared" si="17"/>
        <v>30</v>
      </c>
      <c r="AD69" s="217"/>
      <c r="AE69" s="192"/>
      <c r="AF69" s="138"/>
      <c r="AG69" s="217">
        <v>1966.547192353644</v>
      </c>
      <c r="AH69" s="192">
        <f t="shared" si="18"/>
        <v>78.819526747641049</v>
      </c>
      <c r="AI69" s="138">
        <f t="shared" si="19"/>
        <v>85</v>
      </c>
      <c r="AJ69" s="217">
        <v>2050</v>
      </c>
      <c r="AK69" s="192">
        <f t="shared" si="20"/>
        <v>107.386066003143</v>
      </c>
      <c r="AL69" s="138"/>
      <c r="AM69" s="217"/>
      <c r="AN69" s="192"/>
      <c r="AO69" s="185"/>
      <c r="AP69" s="217">
        <f t="shared" si="24"/>
        <v>4719.1363248460029</v>
      </c>
      <c r="AQ69" s="192">
        <f t="shared" si="25"/>
        <v>88.060017257809335</v>
      </c>
      <c r="AR69" s="138">
        <f t="shared" si="26"/>
        <v>90</v>
      </c>
      <c r="AU69" s="531"/>
      <c r="AV69" s="14"/>
    </row>
    <row r="70" spans="1:48" x14ac:dyDescent="0.2">
      <c r="A70" s="64">
        <v>66</v>
      </c>
      <c r="B70" s="22" t="s">
        <v>172</v>
      </c>
      <c r="C70" s="484">
        <v>2986.666666666667</v>
      </c>
      <c r="D70" s="480">
        <f t="shared" ref="D70:D133" si="29">(C70/4770)*100</f>
        <v>62.613556953179604</v>
      </c>
      <c r="E70" s="138">
        <f t="shared" ref="E70:E133" si="30">RANK(C70,C$5:C$164,0)</f>
        <v>98</v>
      </c>
      <c r="F70" s="484">
        <v>953.33333333333326</v>
      </c>
      <c r="G70" s="480">
        <f t="shared" ref="G70:G133" si="31">(F70/822)*100</f>
        <v>115.9772911597729</v>
      </c>
      <c r="H70" s="138">
        <f t="shared" ref="H70:H133" si="32">RANK(F70,F$5:F$164,0)</f>
        <v>90</v>
      </c>
      <c r="I70" s="217">
        <v>1500</v>
      </c>
      <c r="J70" s="192">
        <f t="shared" ref="J70:J133" si="33">(I70/3850)*100</f>
        <v>38.961038961038966</v>
      </c>
      <c r="K70" s="138">
        <f t="shared" ref="K70:K133" si="34">RANK(I70,I$5:I$164,0)</f>
        <v>157</v>
      </c>
      <c r="L70" s="217">
        <v>560</v>
      </c>
      <c r="M70" s="192">
        <f t="shared" ref="M70:M133" si="35">(L70/2880)*100</f>
        <v>19.444444444444446</v>
      </c>
      <c r="N70" s="138">
        <f t="shared" ref="N70:N133" si="36">RANK(L70,L$5:L$164,0)</f>
        <v>151</v>
      </c>
      <c r="O70" s="271">
        <v>8666.6666666666679</v>
      </c>
      <c r="P70" s="175">
        <f t="shared" ref="P70:P133" si="37">(O70/8729)*100</f>
        <v>99.285905220147413</v>
      </c>
      <c r="Q70" s="138">
        <f t="shared" ref="Q70:Q133" si="38">RANK(O70,O$5:O$164,0)</f>
        <v>54</v>
      </c>
      <c r="R70" s="271">
        <v>6887.5</v>
      </c>
      <c r="S70" s="175">
        <f t="shared" ref="S70:S133" si="39">(R70/8115)*100</f>
        <v>84.873690696241539</v>
      </c>
      <c r="T70" s="138">
        <f t="shared" ref="T70:T133" si="40">RANK(R70,R$5:R$164,0)</f>
        <v>77</v>
      </c>
      <c r="U70" s="217">
        <v>10583.333333333336</v>
      </c>
      <c r="V70" s="192">
        <f t="shared" ref="V70:V133" si="41">(U70/10334)*100</f>
        <v>102.41274756467327</v>
      </c>
      <c r="W70" s="138">
        <f t="shared" ref="W70:W133" si="42">RANK(U70,U$5:U$164,0)</f>
        <v>22</v>
      </c>
      <c r="X70" s="217">
        <v>9025</v>
      </c>
      <c r="Y70" s="192">
        <f t="shared" ref="Y70:Y133" si="43">(X70/9654)*100</f>
        <v>93.484565983012232</v>
      </c>
      <c r="Z70" s="138">
        <f t="shared" ref="Z70:Z133" si="44">RANK(X70,X$5:X$164,0)</f>
        <v>75</v>
      </c>
      <c r="AA70" s="217">
        <v>4256</v>
      </c>
      <c r="AB70" s="192">
        <f t="shared" ref="AB70:AB133" si="45">(AA70/5445)*100</f>
        <v>78.163452708907258</v>
      </c>
      <c r="AC70" s="138">
        <f t="shared" ref="AC70:AC133" si="46">RANK(AA70,AA$5:AA$164,0)</f>
        <v>50</v>
      </c>
      <c r="AD70" s="217"/>
      <c r="AE70" s="192"/>
      <c r="AF70" s="138"/>
      <c r="AG70" s="217">
        <v>2584.2293906810037</v>
      </c>
      <c r="AH70" s="192">
        <f t="shared" ref="AH70:AH133" si="47">(AG70/2495)*100</f>
        <v>103.57632828380775</v>
      </c>
      <c r="AI70" s="138">
        <f t="shared" ref="AI70:AI133" si="48">RANK(AG70,AG$5:AG$164,0)</f>
        <v>8</v>
      </c>
      <c r="AJ70" s="217">
        <v>2641.666666666667</v>
      </c>
      <c r="AK70" s="192">
        <f t="shared" ref="AK70:AK133" si="49">(AJ70/1909)*100</f>
        <v>138.37960537803389</v>
      </c>
      <c r="AL70" s="138">
        <f t="shared" ref="AL70:AL133" si="50">RANK(AJ70,AJ$5:AJ$164,0)</f>
        <v>80</v>
      </c>
      <c r="AM70" s="217">
        <v>5200</v>
      </c>
      <c r="AN70" s="192">
        <f t="shared" ref="AN70:AN133" si="51">(AM70/5300)*100</f>
        <v>98.113207547169807</v>
      </c>
      <c r="AO70" s="185">
        <f t="shared" ref="AO70:AO133" si="52">RANK(AM70,AM$5:AM$164,0)</f>
        <v>39</v>
      </c>
      <c r="AP70" s="217">
        <f t="shared" ref="AP70:AP133" si="53">AVERAGE(C70,F70,I70,L70,O70,R70,U70,X70,AA70,AG70,AM70,AJ70)</f>
        <v>4653.6996714456391</v>
      </c>
      <c r="AQ70" s="192">
        <f t="shared" ref="AQ70:AQ133" si="54">(AP70/5359)*100</f>
        <v>86.838956362113066</v>
      </c>
      <c r="AR70" s="138">
        <f t="shared" ref="AR70:AR133" si="55">RANK(AP70,AP$5:AP$164,0)</f>
        <v>97</v>
      </c>
      <c r="AU70" s="531"/>
      <c r="AV70" s="14"/>
    </row>
    <row r="71" spans="1:48" x14ac:dyDescent="0.2">
      <c r="A71" s="64">
        <v>67</v>
      </c>
      <c r="B71" s="22" t="s">
        <v>127</v>
      </c>
      <c r="C71" s="380">
        <v>1686.6666666666665</v>
      </c>
      <c r="D71" s="480">
        <f t="shared" si="29"/>
        <v>35.359888190076866</v>
      </c>
      <c r="E71" s="138">
        <f t="shared" si="30"/>
        <v>150</v>
      </c>
      <c r="F71" s="380">
        <v>386.66666666666663</v>
      </c>
      <c r="G71" s="480">
        <f t="shared" si="31"/>
        <v>47.039740470397398</v>
      </c>
      <c r="H71" s="138">
        <f t="shared" si="32"/>
        <v>143</v>
      </c>
      <c r="I71" s="217">
        <v>2500</v>
      </c>
      <c r="J71" s="192">
        <f t="shared" si="33"/>
        <v>64.935064935064929</v>
      </c>
      <c r="K71" s="138">
        <f t="shared" si="34"/>
        <v>120</v>
      </c>
      <c r="L71" s="217">
        <v>822.85714285714289</v>
      </c>
      <c r="M71" s="192">
        <f t="shared" si="35"/>
        <v>28.571428571428569</v>
      </c>
      <c r="N71" s="138">
        <f t="shared" si="36"/>
        <v>129</v>
      </c>
      <c r="O71" s="271">
        <v>10500</v>
      </c>
      <c r="P71" s="175">
        <f t="shared" si="37"/>
        <v>120.28869286287089</v>
      </c>
      <c r="Q71" s="138">
        <f t="shared" si="38"/>
        <v>5</v>
      </c>
      <c r="R71" s="271">
        <v>7916.6666666666679</v>
      </c>
      <c r="S71" s="175">
        <f t="shared" si="39"/>
        <v>97.555966317519022</v>
      </c>
      <c r="T71" s="138">
        <f t="shared" si="40"/>
        <v>27</v>
      </c>
      <c r="U71" s="217">
        <v>8416.6666666666679</v>
      </c>
      <c r="V71" s="192">
        <f t="shared" si="41"/>
        <v>81.446358299464563</v>
      </c>
      <c r="W71" s="138">
        <f t="shared" si="42"/>
        <v>103</v>
      </c>
      <c r="X71" s="217">
        <v>9591.6666666666679</v>
      </c>
      <c r="Y71" s="192">
        <f t="shared" si="43"/>
        <v>99.3543263586769</v>
      </c>
      <c r="Z71" s="138">
        <f t="shared" si="44"/>
        <v>56</v>
      </c>
      <c r="AA71" s="217">
        <v>2700</v>
      </c>
      <c r="AB71" s="192">
        <f t="shared" si="45"/>
        <v>49.586776859504134</v>
      </c>
      <c r="AC71" s="138">
        <f t="shared" si="46"/>
        <v>119</v>
      </c>
      <c r="AD71" s="217"/>
      <c r="AE71" s="192"/>
      <c r="AF71" s="138"/>
      <c r="AG71" s="217">
        <v>2732.3775388291515</v>
      </c>
      <c r="AH71" s="192">
        <f t="shared" si="47"/>
        <v>109.51412981279165</v>
      </c>
      <c r="AI71" s="138">
        <f t="shared" si="48"/>
        <v>2</v>
      </c>
      <c r="AJ71" s="217">
        <v>3958.3333333333339</v>
      </c>
      <c r="AK71" s="192">
        <f t="shared" si="49"/>
        <v>207.35114370525585</v>
      </c>
      <c r="AL71" s="138">
        <f t="shared" si="50"/>
        <v>22</v>
      </c>
      <c r="AM71" s="217">
        <v>5070</v>
      </c>
      <c r="AN71" s="192">
        <f t="shared" si="51"/>
        <v>95.660377358490564</v>
      </c>
      <c r="AO71" s="185">
        <f t="shared" si="52"/>
        <v>46</v>
      </c>
      <c r="AP71" s="217">
        <f t="shared" si="53"/>
        <v>4690.1584456960809</v>
      </c>
      <c r="AQ71" s="192">
        <f t="shared" si="54"/>
        <v>87.519284301102459</v>
      </c>
      <c r="AR71" s="138">
        <f t="shared" si="55"/>
        <v>94</v>
      </c>
      <c r="AU71" s="531"/>
      <c r="AV71" s="14"/>
    </row>
    <row r="72" spans="1:48" x14ac:dyDescent="0.2">
      <c r="A72" s="64">
        <v>68</v>
      </c>
      <c r="B72" s="22" t="s">
        <v>118</v>
      </c>
      <c r="C72" s="485">
        <v>2720</v>
      </c>
      <c r="D72" s="480">
        <f t="shared" si="29"/>
        <v>57.023060796645694</v>
      </c>
      <c r="E72" s="138">
        <f t="shared" si="30"/>
        <v>110</v>
      </c>
      <c r="F72" s="485">
        <v>1075</v>
      </c>
      <c r="G72" s="480">
        <f t="shared" si="31"/>
        <v>130.77858880778587</v>
      </c>
      <c r="H72" s="138">
        <f t="shared" si="32"/>
        <v>77</v>
      </c>
      <c r="I72" s="217">
        <v>1600</v>
      </c>
      <c r="J72" s="192">
        <f t="shared" si="33"/>
        <v>41.558441558441558</v>
      </c>
      <c r="K72" s="138">
        <f t="shared" si="34"/>
        <v>154</v>
      </c>
      <c r="L72" s="217">
        <v>1800</v>
      </c>
      <c r="M72" s="192">
        <f t="shared" si="35"/>
        <v>62.5</v>
      </c>
      <c r="N72" s="138">
        <f t="shared" si="36"/>
        <v>57</v>
      </c>
      <c r="O72" s="271">
        <v>8500</v>
      </c>
      <c r="P72" s="175">
        <f t="shared" si="37"/>
        <v>97.37656088899071</v>
      </c>
      <c r="Q72" s="138">
        <f t="shared" si="38"/>
        <v>66</v>
      </c>
      <c r="R72" s="271">
        <v>4550</v>
      </c>
      <c r="S72" s="175">
        <f t="shared" si="39"/>
        <v>56.069008009858287</v>
      </c>
      <c r="T72" s="138">
        <f t="shared" si="40"/>
        <v>156</v>
      </c>
      <c r="U72" s="217">
        <v>6541.6666666666679</v>
      </c>
      <c r="V72" s="192">
        <f t="shared" si="41"/>
        <v>63.302367589187803</v>
      </c>
      <c r="W72" s="138">
        <f t="shared" si="42"/>
        <v>145</v>
      </c>
      <c r="X72" s="217">
        <v>6283.3333333333339</v>
      </c>
      <c r="Y72" s="192">
        <f t="shared" si="43"/>
        <v>65.085284165458191</v>
      </c>
      <c r="Z72" s="138">
        <f t="shared" si="44"/>
        <v>143</v>
      </c>
      <c r="AA72" s="217">
        <v>2344</v>
      </c>
      <c r="AB72" s="192">
        <f t="shared" si="45"/>
        <v>43.04866850321396</v>
      </c>
      <c r="AC72" s="138">
        <f t="shared" si="46"/>
        <v>131</v>
      </c>
      <c r="AD72" s="217">
        <v>9500</v>
      </c>
      <c r="AE72" s="192">
        <f t="shared" ref="AE72:AE127" si="56">(AD72/11250)*100</f>
        <v>84.444444444444443</v>
      </c>
      <c r="AF72" s="138">
        <f t="shared" ref="AF72:AF127" si="57">RANK(AD72,AD$5:AD$164,0)</f>
        <v>33</v>
      </c>
      <c r="AG72" s="217">
        <v>1691.756272401434</v>
      </c>
      <c r="AH72" s="192">
        <f t="shared" si="47"/>
        <v>67.805862621299966</v>
      </c>
      <c r="AI72" s="138">
        <f t="shared" si="48"/>
        <v>135</v>
      </c>
      <c r="AJ72" s="217">
        <v>3016.666666666667</v>
      </c>
      <c r="AK72" s="192">
        <f t="shared" si="49"/>
        <v>158.02339793958444</v>
      </c>
      <c r="AL72" s="138">
        <f t="shared" si="50"/>
        <v>60</v>
      </c>
      <c r="AM72" s="217">
        <v>4500</v>
      </c>
      <c r="AN72" s="192">
        <f t="shared" si="51"/>
        <v>84.905660377358487</v>
      </c>
      <c r="AO72" s="185">
        <f t="shared" si="52"/>
        <v>78</v>
      </c>
      <c r="AP72" s="217">
        <f t="shared" si="53"/>
        <v>3718.5352449223415</v>
      </c>
      <c r="AQ72" s="192">
        <f t="shared" si="54"/>
        <v>69.388603189444694</v>
      </c>
      <c r="AR72" s="138">
        <f t="shared" si="55"/>
        <v>152</v>
      </c>
      <c r="AU72" s="531"/>
      <c r="AV72" s="14"/>
    </row>
    <row r="73" spans="1:48" x14ac:dyDescent="0.2">
      <c r="A73" s="64">
        <v>69</v>
      </c>
      <c r="B73" s="22" t="s">
        <v>176</v>
      </c>
      <c r="C73" s="485">
        <v>1960</v>
      </c>
      <c r="D73" s="480">
        <f t="shared" si="29"/>
        <v>41.090146750524106</v>
      </c>
      <c r="E73" s="138">
        <f t="shared" si="30"/>
        <v>145</v>
      </c>
      <c r="F73" s="485">
        <v>1465</v>
      </c>
      <c r="G73" s="480">
        <f t="shared" si="31"/>
        <v>178.22384428223845</v>
      </c>
      <c r="H73" s="138">
        <f t="shared" si="32"/>
        <v>42</v>
      </c>
      <c r="I73" s="217">
        <v>3000</v>
      </c>
      <c r="J73" s="192">
        <f t="shared" si="33"/>
        <v>77.922077922077932</v>
      </c>
      <c r="K73" s="138">
        <f t="shared" si="34"/>
        <v>106</v>
      </c>
      <c r="L73" s="217">
        <v>748.57142857142867</v>
      </c>
      <c r="M73" s="192">
        <f t="shared" si="35"/>
        <v>25.992063492063494</v>
      </c>
      <c r="N73" s="138">
        <f t="shared" si="36"/>
        <v>134</v>
      </c>
      <c r="O73" s="271">
        <v>8958.3333333333339</v>
      </c>
      <c r="P73" s="175">
        <f t="shared" si="37"/>
        <v>102.62725779967158</v>
      </c>
      <c r="Q73" s="138">
        <f t="shared" si="38"/>
        <v>42</v>
      </c>
      <c r="R73" s="271">
        <v>8004.1666666666679</v>
      </c>
      <c r="S73" s="175">
        <f t="shared" si="39"/>
        <v>98.634216471554751</v>
      </c>
      <c r="T73" s="138">
        <f t="shared" si="40"/>
        <v>23</v>
      </c>
      <c r="U73" s="217">
        <v>11833.333333333336</v>
      </c>
      <c r="V73" s="192">
        <f t="shared" si="41"/>
        <v>114.50874137152445</v>
      </c>
      <c r="W73" s="138">
        <f t="shared" si="42"/>
        <v>3</v>
      </c>
      <c r="X73" s="217">
        <v>6791.6666666666679</v>
      </c>
      <c r="Y73" s="192">
        <f t="shared" si="43"/>
        <v>70.350804502451496</v>
      </c>
      <c r="Z73" s="138">
        <f t="shared" si="44"/>
        <v>137</v>
      </c>
      <c r="AA73" s="217">
        <v>4013</v>
      </c>
      <c r="AB73" s="192">
        <f t="shared" si="45"/>
        <v>73.700642791551886</v>
      </c>
      <c r="AC73" s="138">
        <f t="shared" si="46"/>
        <v>63</v>
      </c>
      <c r="AD73" s="217">
        <v>8916.6666666666679</v>
      </c>
      <c r="AE73" s="192">
        <f t="shared" si="56"/>
        <v>79.259259259259267</v>
      </c>
      <c r="AF73" s="138">
        <f t="shared" si="57"/>
        <v>40</v>
      </c>
      <c r="AG73" s="217">
        <v>1898.446833930705</v>
      </c>
      <c r="AH73" s="192">
        <f t="shared" si="47"/>
        <v>76.090053464156512</v>
      </c>
      <c r="AI73" s="138">
        <f t="shared" si="48"/>
        <v>102</v>
      </c>
      <c r="AJ73" s="217">
        <v>2150</v>
      </c>
      <c r="AK73" s="192">
        <f t="shared" si="49"/>
        <v>112.62441068622316</v>
      </c>
      <c r="AL73" s="138">
        <f t="shared" si="50"/>
        <v>111</v>
      </c>
      <c r="AM73" s="217">
        <v>5550.0000000000009</v>
      </c>
      <c r="AN73" s="192">
        <f t="shared" si="51"/>
        <v>104.71698113207549</v>
      </c>
      <c r="AO73" s="185">
        <f t="shared" si="52"/>
        <v>24</v>
      </c>
      <c r="AP73" s="217">
        <f t="shared" si="53"/>
        <v>4697.7098552085117</v>
      </c>
      <c r="AQ73" s="192">
        <f t="shared" si="54"/>
        <v>87.660195096258846</v>
      </c>
      <c r="AR73" s="138">
        <f t="shared" si="55"/>
        <v>93</v>
      </c>
      <c r="AU73" s="531"/>
      <c r="AV73" s="14"/>
    </row>
    <row r="74" spans="1:48" x14ac:dyDescent="0.2">
      <c r="A74" s="64">
        <v>70</v>
      </c>
      <c r="B74" s="22" t="s">
        <v>179</v>
      </c>
      <c r="C74" s="486">
        <v>2446.6666666666665</v>
      </c>
      <c r="D74" s="481">
        <f t="shared" si="29"/>
        <v>51.292802236198462</v>
      </c>
      <c r="E74" s="139">
        <f t="shared" si="30"/>
        <v>122</v>
      </c>
      <c r="F74" s="486">
        <v>1173.3333333333333</v>
      </c>
      <c r="G74" s="481">
        <f t="shared" si="31"/>
        <v>142.74128142741282</v>
      </c>
      <c r="H74" s="139">
        <f t="shared" si="32"/>
        <v>65</v>
      </c>
      <c r="I74" s="218">
        <v>2500</v>
      </c>
      <c r="J74" s="193">
        <f t="shared" si="33"/>
        <v>64.935064935064929</v>
      </c>
      <c r="K74" s="139">
        <f t="shared" si="34"/>
        <v>120</v>
      </c>
      <c r="L74" s="218">
        <v>1097.1428571428571</v>
      </c>
      <c r="M74" s="193">
        <f t="shared" si="35"/>
        <v>38.095238095238095</v>
      </c>
      <c r="N74" s="139">
        <f t="shared" si="36"/>
        <v>110</v>
      </c>
      <c r="O74" s="272">
        <v>6125</v>
      </c>
      <c r="P74" s="269">
        <f t="shared" si="37"/>
        <v>70.168404170008017</v>
      </c>
      <c r="Q74" s="139">
        <f t="shared" si="38"/>
        <v>153</v>
      </c>
      <c r="R74" s="272">
        <v>4416.666666666667</v>
      </c>
      <c r="S74" s="269">
        <f t="shared" si="39"/>
        <v>54.425960156089545</v>
      </c>
      <c r="T74" s="139">
        <f t="shared" si="40"/>
        <v>157</v>
      </c>
      <c r="U74" s="218">
        <v>8041.6666666666679</v>
      </c>
      <c r="V74" s="193">
        <f t="shared" si="41"/>
        <v>77.817560157409218</v>
      </c>
      <c r="W74" s="139">
        <f t="shared" si="42"/>
        <v>119</v>
      </c>
      <c r="X74" s="218">
        <v>5904.1666666666679</v>
      </c>
      <c r="Y74" s="193">
        <f t="shared" si="43"/>
        <v>61.157723914094341</v>
      </c>
      <c r="Z74" s="139">
        <f t="shared" si="44"/>
        <v>151</v>
      </c>
      <c r="AA74" s="218">
        <v>1800</v>
      </c>
      <c r="AB74" s="193">
        <f t="shared" si="45"/>
        <v>33.057851239669425</v>
      </c>
      <c r="AC74" s="139">
        <f t="shared" si="46"/>
        <v>140</v>
      </c>
      <c r="AD74" s="218">
        <v>7166.6666666666679</v>
      </c>
      <c r="AE74" s="193">
        <f t="shared" si="56"/>
        <v>63.703703703703717</v>
      </c>
      <c r="AF74" s="139">
        <f t="shared" si="57"/>
        <v>60</v>
      </c>
      <c r="AG74" s="218">
        <v>1765.8303464755079</v>
      </c>
      <c r="AH74" s="193">
        <f t="shared" si="47"/>
        <v>70.7747633857919</v>
      </c>
      <c r="AI74" s="139">
        <f t="shared" si="48"/>
        <v>124</v>
      </c>
      <c r="AJ74" s="218">
        <v>2258.3333333333335</v>
      </c>
      <c r="AK74" s="193">
        <f t="shared" si="49"/>
        <v>118.29928409289332</v>
      </c>
      <c r="AL74" s="139">
        <f t="shared" si="50"/>
        <v>102</v>
      </c>
      <c r="AM74" s="218">
        <v>3000</v>
      </c>
      <c r="AN74" s="193">
        <f t="shared" si="51"/>
        <v>56.60377358490566</v>
      </c>
      <c r="AO74" s="186">
        <f t="shared" si="52"/>
        <v>146</v>
      </c>
      <c r="AP74" s="218">
        <f t="shared" si="53"/>
        <v>3377.4005447459749</v>
      </c>
      <c r="AQ74" s="193">
        <f t="shared" si="54"/>
        <v>63.022962208359303</v>
      </c>
      <c r="AR74" s="139">
        <f t="shared" si="55"/>
        <v>159</v>
      </c>
      <c r="AU74" s="531"/>
      <c r="AV74" s="14"/>
    </row>
    <row r="75" spans="1:48" x14ac:dyDescent="0.2">
      <c r="A75" s="74">
        <v>71</v>
      </c>
      <c r="B75" s="92" t="s">
        <v>182</v>
      </c>
      <c r="C75" s="482">
        <v>3320</v>
      </c>
      <c r="D75" s="483">
        <f t="shared" si="29"/>
        <v>69.60167714884696</v>
      </c>
      <c r="E75" s="137">
        <f t="shared" si="30"/>
        <v>88</v>
      </c>
      <c r="F75" s="482">
        <v>1495</v>
      </c>
      <c r="G75" s="483">
        <f t="shared" si="31"/>
        <v>181.87347931873478</v>
      </c>
      <c r="H75" s="137">
        <f t="shared" si="32"/>
        <v>36</v>
      </c>
      <c r="I75" s="216">
        <v>4000</v>
      </c>
      <c r="J75" s="191">
        <f t="shared" si="33"/>
        <v>103.89610389610388</v>
      </c>
      <c r="K75" s="137">
        <f t="shared" si="34"/>
        <v>75</v>
      </c>
      <c r="L75" s="216">
        <v>314.28571428571428</v>
      </c>
      <c r="M75" s="191">
        <f t="shared" si="35"/>
        <v>10.912698412698413</v>
      </c>
      <c r="N75" s="137">
        <f t="shared" si="36"/>
        <v>158</v>
      </c>
      <c r="O75" s="270">
        <v>9625</v>
      </c>
      <c r="P75" s="268">
        <f t="shared" si="37"/>
        <v>110.26463512429831</v>
      </c>
      <c r="Q75" s="137">
        <f t="shared" si="38"/>
        <v>11</v>
      </c>
      <c r="R75" s="270">
        <v>6845.8333333333339</v>
      </c>
      <c r="S75" s="268">
        <f t="shared" si="39"/>
        <v>84.360238241938802</v>
      </c>
      <c r="T75" s="137">
        <f t="shared" si="40"/>
        <v>82</v>
      </c>
      <c r="U75" s="216">
        <v>8125</v>
      </c>
      <c r="V75" s="191">
        <f t="shared" si="41"/>
        <v>78.623959744532613</v>
      </c>
      <c r="W75" s="137">
        <f t="shared" si="42"/>
        <v>116</v>
      </c>
      <c r="X75" s="216">
        <v>9987.5</v>
      </c>
      <c r="Y75" s="191">
        <f t="shared" si="43"/>
        <v>103.4545266210897</v>
      </c>
      <c r="Z75" s="137">
        <f t="shared" si="44"/>
        <v>37</v>
      </c>
      <c r="AA75" s="216">
        <v>5981</v>
      </c>
      <c r="AB75" s="191">
        <f t="shared" si="45"/>
        <v>109.84389348025712</v>
      </c>
      <c r="AC75" s="137">
        <f t="shared" si="46"/>
        <v>14</v>
      </c>
      <c r="AD75" s="216"/>
      <c r="AE75" s="191"/>
      <c r="AF75" s="137"/>
      <c r="AG75" s="216">
        <v>2267.6224611708485</v>
      </c>
      <c r="AH75" s="191">
        <f t="shared" si="47"/>
        <v>90.886671790414781</v>
      </c>
      <c r="AI75" s="137">
        <f t="shared" si="48"/>
        <v>38</v>
      </c>
      <c r="AJ75" s="216">
        <v>3750</v>
      </c>
      <c r="AK75" s="191">
        <f t="shared" si="49"/>
        <v>196.43792561550549</v>
      </c>
      <c r="AL75" s="137">
        <f t="shared" si="50"/>
        <v>28</v>
      </c>
      <c r="AM75" s="216">
        <v>5100</v>
      </c>
      <c r="AN75" s="191">
        <f t="shared" si="51"/>
        <v>96.226415094339629</v>
      </c>
      <c r="AO75" s="184">
        <f t="shared" si="52"/>
        <v>44</v>
      </c>
      <c r="AP75" s="216">
        <f t="shared" si="53"/>
        <v>5067.6034590658246</v>
      </c>
      <c r="AQ75" s="191">
        <f t="shared" si="54"/>
        <v>94.562482908487127</v>
      </c>
      <c r="AR75" s="137">
        <f t="shared" si="55"/>
        <v>35</v>
      </c>
      <c r="AU75" s="531"/>
      <c r="AV75" s="14"/>
    </row>
    <row r="76" spans="1:48" x14ac:dyDescent="0.2">
      <c r="A76" s="64">
        <v>72</v>
      </c>
      <c r="B76" s="22" t="s">
        <v>185</v>
      </c>
      <c r="C76" s="484">
        <v>2560</v>
      </c>
      <c r="D76" s="480">
        <f t="shared" si="29"/>
        <v>53.668763102725372</v>
      </c>
      <c r="E76" s="138">
        <f t="shared" si="30"/>
        <v>114</v>
      </c>
      <c r="F76" s="484">
        <v>1278.3333333333333</v>
      </c>
      <c r="G76" s="480">
        <f t="shared" si="31"/>
        <v>155.51500405515003</v>
      </c>
      <c r="H76" s="138">
        <f t="shared" si="32"/>
        <v>54</v>
      </c>
      <c r="I76" s="217">
        <v>2100</v>
      </c>
      <c r="J76" s="192">
        <f t="shared" si="33"/>
        <v>54.54545454545454</v>
      </c>
      <c r="K76" s="138">
        <f t="shared" si="34"/>
        <v>142</v>
      </c>
      <c r="L76" s="217">
        <v>851.42857142857133</v>
      </c>
      <c r="M76" s="192">
        <f t="shared" si="35"/>
        <v>29.56349206349206</v>
      </c>
      <c r="N76" s="138">
        <f t="shared" si="36"/>
        <v>126</v>
      </c>
      <c r="O76" s="271">
        <v>8166.6666666666679</v>
      </c>
      <c r="P76" s="175">
        <f t="shared" si="37"/>
        <v>93.557872226677375</v>
      </c>
      <c r="Q76" s="138">
        <f t="shared" si="38"/>
        <v>86</v>
      </c>
      <c r="R76" s="271">
        <v>7237.5</v>
      </c>
      <c r="S76" s="175">
        <f t="shared" si="39"/>
        <v>89.186691312384468</v>
      </c>
      <c r="T76" s="138">
        <f t="shared" si="40"/>
        <v>53</v>
      </c>
      <c r="U76" s="217">
        <v>8750</v>
      </c>
      <c r="V76" s="192">
        <f t="shared" si="41"/>
        <v>84.671956647958197</v>
      </c>
      <c r="W76" s="138">
        <f t="shared" si="42"/>
        <v>90</v>
      </c>
      <c r="X76" s="217">
        <v>9916.6666666666679</v>
      </c>
      <c r="Y76" s="192">
        <f t="shared" si="43"/>
        <v>102.72080657413163</v>
      </c>
      <c r="Z76" s="138">
        <f t="shared" si="44"/>
        <v>42</v>
      </c>
      <c r="AA76" s="217">
        <v>5625</v>
      </c>
      <c r="AB76" s="192">
        <f t="shared" si="45"/>
        <v>103.30578512396693</v>
      </c>
      <c r="AC76" s="138">
        <f t="shared" si="46"/>
        <v>16</v>
      </c>
      <c r="AD76" s="217"/>
      <c r="AE76" s="192"/>
      <c r="AF76" s="138"/>
      <c r="AG76" s="217">
        <v>1933.0943847072881</v>
      </c>
      <c r="AH76" s="192">
        <f t="shared" si="47"/>
        <v>77.478732853999517</v>
      </c>
      <c r="AI76" s="138">
        <f t="shared" si="48"/>
        <v>91</v>
      </c>
      <c r="AJ76" s="217">
        <v>3291.666666666667</v>
      </c>
      <c r="AK76" s="192">
        <f t="shared" si="49"/>
        <v>172.42884581805484</v>
      </c>
      <c r="AL76" s="138">
        <f t="shared" si="50"/>
        <v>47</v>
      </c>
      <c r="AM76" s="217">
        <v>4800</v>
      </c>
      <c r="AN76" s="192">
        <f t="shared" si="51"/>
        <v>90.566037735849065</v>
      </c>
      <c r="AO76" s="185">
        <f t="shared" si="52"/>
        <v>59</v>
      </c>
      <c r="AP76" s="217">
        <f t="shared" si="53"/>
        <v>4709.1963574557658</v>
      </c>
      <c r="AQ76" s="192">
        <f t="shared" si="54"/>
        <v>87.874535500200892</v>
      </c>
      <c r="AR76" s="138">
        <f t="shared" si="55"/>
        <v>92</v>
      </c>
      <c r="AU76" s="531"/>
      <c r="AV76" s="14"/>
    </row>
    <row r="77" spans="1:48" x14ac:dyDescent="0.2">
      <c r="A77" s="64">
        <v>73</v>
      </c>
      <c r="B77" s="22" t="s">
        <v>185</v>
      </c>
      <c r="C77" s="484">
        <v>2906.666666666667</v>
      </c>
      <c r="D77" s="480">
        <f t="shared" si="29"/>
        <v>60.936408106219432</v>
      </c>
      <c r="E77" s="138">
        <f t="shared" si="30"/>
        <v>102</v>
      </c>
      <c r="F77" s="484">
        <v>1218.3333333333333</v>
      </c>
      <c r="G77" s="480">
        <f t="shared" si="31"/>
        <v>148.21573398215733</v>
      </c>
      <c r="H77" s="138">
        <f t="shared" si="32"/>
        <v>58</v>
      </c>
      <c r="I77" s="217">
        <v>2500</v>
      </c>
      <c r="J77" s="192">
        <f t="shared" si="33"/>
        <v>64.935064935064929</v>
      </c>
      <c r="K77" s="138">
        <f t="shared" si="34"/>
        <v>120</v>
      </c>
      <c r="L77" s="217">
        <v>840</v>
      </c>
      <c r="M77" s="192">
        <f t="shared" si="35"/>
        <v>29.166666666666668</v>
      </c>
      <c r="N77" s="138">
        <f t="shared" si="36"/>
        <v>128</v>
      </c>
      <c r="O77" s="271">
        <v>9125</v>
      </c>
      <c r="P77" s="175">
        <f t="shared" si="37"/>
        <v>104.53660213082827</v>
      </c>
      <c r="Q77" s="138">
        <f t="shared" si="38"/>
        <v>30</v>
      </c>
      <c r="R77" s="271">
        <v>7479.1666666666679</v>
      </c>
      <c r="S77" s="175">
        <f t="shared" si="39"/>
        <v>92.164715547340336</v>
      </c>
      <c r="T77" s="138">
        <f t="shared" si="40"/>
        <v>41</v>
      </c>
      <c r="U77" s="217">
        <v>8083.3333333333339</v>
      </c>
      <c r="V77" s="192">
        <f t="shared" si="41"/>
        <v>78.220759950970915</v>
      </c>
      <c r="W77" s="138">
        <f t="shared" si="42"/>
        <v>117</v>
      </c>
      <c r="X77" s="217">
        <v>10179.166666666668</v>
      </c>
      <c r="Y77" s="192">
        <f t="shared" si="43"/>
        <v>105.43988674815277</v>
      </c>
      <c r="Z77" s="138">
        <f t="shared" si="44"/>
        <v>21</v>
      </c>
      <c r="AA77" s="217">
        <v>4463</v>
      </c>
      <c r="AB77" s="192">
        <f t="shared" si="45"/>
        <v>81.965105601469233</v>
      </c>
      <c r="AC77" s="138">
        <f t="shared" si="46"/>
        <v>40</v>
      </c>
      <c r="AD77" s="217">
        <v>10750</v>
      </c>
      <c r="AE77" s="192">
        <f t="shared" si="56"/>
        <v>95.555555555555557</v>
      </c>
      <c r="AF77" s="138">
        <f t="shared" si="57"/>
        <v>12</v>
      </c>
      <c r="AG77" s="217">
        <v>2131.4217443249704</v>
      </c>
      <c r="AH77" s="192">
        <f t="shared" si="47"/>
        <v>85.427725223445705</v>
      </c>
      <c r="AI77" s="138">
        <f t="shared" si="48"/>
        <v>56</v>
      </c>
      <c r="AJ77" s="217">
        <v>3475</v>
      </c>
      <c r="AK77" s="192">
        <f t="shared" si="49"/>
        <v>182.03247773703509</v>
      </c>
      <c r="AL77" s="138">
        <f t="shared" si="50"/>
        <v>37</v>
      </c>
      <c r="AM77" s="217">
        <v>5500.0000000000009</v>
      </c>
      <c r="AN77" s="192">
        <f t="shared" si="51"/>
        <v>103.7735849056604</v>
      </c>
      <c r="AO77" s="185">
        <f t="shared" si="52"/>
        <v>27</v>
      </c>
      <c r="AP77" s="217">
        <f t="shared" si="53"/>
        <v>4825.09070091597</v>
      </c>
      <c r="AQ77" s="192">
        <f t="shared" si="54"/>
        <v>90.037146872848851</v>
      </c>
      <c r="AR77" s="138">
        <f t="shared" si="55"/>
        <v>70</v>
      </c>
      <c r="AU77" s="531"/>
      <c r="AV77" s="14"/>
    </row>
    <row r="78" spans="1:48" x14ac:dyDescent="0.2">
      <c r="A78" s="64">
        <v>74</v>
      </c>
      <c r="B78" s="22" t="s">
        <v>188</v>
      </c>
      <c r="C78" s="484">
        <v>3560</v>
      </c>
      <c r="D78" s="480">
        <f t="shared" si="29"/>
        <v>74.633123689727469</v>
      </c>
      <c r="E78" s="138">
        <f t="shared" si="30"/>
        <v>74</v>
      </c>
      <c r="F78" s="484">
        <v>1120</v>
      </c>
      <c r="G78" s="480">
        <f t="shared" si="31"/>
        <v>136.25304136253041</v>
      </c>
      <c r="H78" s="138">
        <f t="shared" si="32"/>
        <v>70</v>
      </c>
      <c r="I78" s="217">
        <v>1600</v>
      </c>
      <c r="J78" s="192">
        <f t="shared" si="33"/>
        <v>41.558441558441558</v>
      </c>
      <c r="K78" s="138">
        <f t="shared" si="34"/>
        <v>154</v>
      </c>
      <c r="L78" s="217">
        <v>1160</v>
      </c>
      <c r="M78" s="192">
        <f t="shared" si="35"/>
        <v>40.277777777777779</v>
      </c>
      <c r="N78" s="138">
        <f t="shared" si="36"/>
        <v>105</v>
      </c>
      <c r="O78" s="271">
        <v>7500</v>
      </c>
      <c r="P78" s="175">
        <f t="shared" si="37"/>
        <v>85.920494902050635</v>
      </c>
      <c r="Q78" s="138">
        <f t="shared" si="38"/>
        <v>122</v>
      </c>
      <c r="R78" s="271">
        <v>6825</v>
      </c>
      <c r="S78" s="175">
        <f t="shared" si="39"/>
        <v>84.103512014787427</v>
      </c>
      <c r="T78" s="138">
        <f t="shared" si="40"/>
        <v>84</v>
      </c>
      <c r="U78" s="217">
        <v>10041.666666666668</v>
      </c>
      <c r="V78" s="192">
        <f t="shared" si="41"/>
        <v>97.171150248371092</v>
      </c>
      <c r="W78" s="138">
        <f t="shared" si="42"/>
        <v>39</v>
      </c>
      <c r="X78" s="217">
        <v>10037.5</v>
      </c>
      <c r="Y78" s="192">
        <f t="shared" si="43"/>
        <v>103.97244665423659</v>
      </c>
      <c r="Z78" s="138">
        <f t="shared" si="44"/>
        <v>33</v>
      </c>
      <c r="AA78" s="217">
        <v>4781</v>
      </c>
      <c r="AB78" s="192">
        <f t="shared" si="45"/>
        <v>87.805325987144172</v>
      </c>
      <c r="AC78" s="138">
        <f t="shared" si="46"/>
        <v>35</v>
      </c>
      <c r="AD78" s="217"/>
      <c r="AE78" s="192"/>
      <c r="AF78" s="138"/>
      <c r="AG78" s="217">
        <v>1902.0310633213862</v>
      </c>
      <c r="AH78" s="192">
        <f t="shared" si="47"/>
        <v>76.233709952760975</v>
      </c>
      <c r="AI78" s="138">
        <f t="shared" si="48"/>
        <v>99</v>
      </c>
      <c r="AJ78" s="217">
        <v>2533.3333333333335</v>
      </c>
      <c r="AK78" s="192">
        <f t="shared" si="49"/>
        <v>132.70473197136371</v>
      </c>
      <c r="AL78" s="138">
        <f t="shared" si="50"/>
        <v>85</v>
      </c>
      <c r="AM78" s="217">
        <v>4350</v>
      </c>
      <c r="AN78" s="192">
        <f t="shared" si="51"/>
        <v>82.075471698113205</v>
      </c>
      <c r="AO78" s="185">
        <f t="shared" si="52"/>
        <v>93</v>
      </c>
      <c r="AP78" s="217">
        <f t="shared" si="53"/>
        <v>4617.5442552767827</v>
      </c>
      <c r="AQ78" s="192">
        <f t="shared" si="54"/>
        <v>86.164289144929697</v>
      </c>
      <c r="AR78" s="138">
        <f t="shared" si="55"/>
        <v>102</v>
      </c>
      <c r="AU78" s="531"/>
      <c r="AV78" s="14"/>
    </row>
    <row r="79" spans="1:48" x14ac:dyDescent="0.2">
      <c r="A79" s="64">
        <v>75</v>
      </c>
      <c r="B79" s="22" t="s">
        <v>191</v>
      </c>
      <c r="C79" s="484">
        <v>4713.333333333333</v>
      </c>
      <c r="D79" s="480">
        <f t="shared" si="29"/>
        <v>98.812019566736538</v>
      </c>
      <c r="E79" s="138">
        <f t="shared" si="30"/>
        <v>34</v>
      </c>
      <c r="F79" s="484">
        <v>1733.3333333333335</v>
      </c>
      <c r="G79" s="480">
        <f t="shared" si="31"/>
        <v>210.86780210867806</v>
      </c>
      <c r="H79" s="138">
        <f t="shared" si="32"/>
        <v>22</v>
      </c>
      <c r="I79" s="217">
        <v>2100</v>
      </c>
      <c r="J79" s="192">
        <f t="shared" si="33"/>
        <v>54.54545454545454</v>
      </c>
      <c r="K79" s="138">
        <f t="shared" si="34"/>
        <v>142</v>
      </c>
      <c r="L79" s="217">
        <v>960</v>
      </c>
      <c r="M79" s="192">
        <f t="shared" si="35"/>
        <v>33.333333333333329</v>
      </c>
      <c r="N79" s="138">
        <f t="shared" si="36"/>
        <v>116</v>
      </c>
      <c r="O79" s="271">
        <v>8875</v>
      </c>
      <c r="P79" s="175">
        <f t="shared" si="37"/>
        <v>101.67258563409325</v>
      </c>
      <c r="Q79" s="138">
        <f t="shared" si="38"/>
        <v>44</v>
      </c>
      <c r="R79" s="271">
        <v>6145.8333333333339</v>
      </c>
      <c r="S79" s="175">
        <f t="shared" si="39"/>
        <v>75.734237009652915</v>
      </c>
      <c r="T79" s="138">
        <f t="shared" si="40"/>
        <v>125</v>
      </c>
      <c r="U79" s="217">
        <v>8333.3333333333339</v>
      </c>
      <c r="V79" s="192">
        <f t="shared" si="41"/>
        <v>80.639958712341141</v>
      </c>
      <c r="W79" s="138">
        <f t="shared" si="42"/>
        <v>108</v>
      </c>
      <c r="X79" s="217">
        <v>9737.5</v>
      </c>
      <c r="Y79" s="192">
        <f t="shared" si="43"/>
        <v>100.8649264553553</v>
      </c>
      <c r="Z79" s="138">
        <f t="shared" si="44"/>
        <v>51</v>
      </c>
      <c r="AA79" s="217">
        <v>5025</v>
      </c>
      <c r="AB79" s="192">
        <f t="shared" si="45"/>
        <v>92.286501377410474</v>
      </c>
      <c r="AC79" s="138">
        <f t="shared" si="46"/>
        <v>28</v>
      </c>
      <c r="AD79" s="217"/>
      <c r="AE79" s="192"/>
      <c r="AF79" s="138"/>
      <c r="AG79" s="217">
        <v>2125.4480286738353</v>
      </c>
      <c r="AH79" s="192">
        <f t="shared" si="47"/>
        <v>85.188297742438294</v>
      </c>
      <c r="AI79" s="138">
        <f t="shared" si="48"/>
        <v>57</v>
      </c>
      <c r="AJ79" s="217">
        <v>2916.666666666667</v>
      </c>
      <c r="AK79" s="192">
        <f t="shared" si="49"/>
        <v>152.78505325650428</v>
      </c>
      <c r="AL79" s="138">
        <f t="shared" si="50"/>
        <v>67</v>
      </c>
      <c r="AM79" s="217">
        <v>6100</v>
      </c>
      <c r="AN79" s="192">
        <f t="shared" si="51"/>
        <v>115.09433962264151</v>
      </c>
      <c r="AO79" s="185">
        <f t="shared" si="52"/>
        <v>11</v>
      </c>
      <c r="AP79" s="217">
        <f t="shared" si="53"/>
        <v>4897.120669056153</v>
      </c>
      <c r="AQ79" s="192">
        <f t="shared" si="54"/>
        <v>91.381240325735263</v>
      </c>
      <c r="AR79" s="138">
        <f t="shared" si="55"/>
        <v>61</v>
      </c>
      <c r="AU79" s="531"/>
      <c r="AV79" s="14"/>
    </row>
    <row r="80" spans="1:48" x14ac:dyDescent="0.2">
      <c r="A80" s="64">
        <v>76</v>
      </c>
      <c r="B80" s="22" t="s">
        <v>194</v>
      </c>
      <c r="C80" s="484">
        <v>2520</v>
      </c>
      <c r="D80" s="480">
        <f t="shared" si="29"/>
        <v>52.830188679245282</v>
      </c>
      <c r="E80" s="138">
        <f t="shared" si="30"/>
        <v>117</v>
      </c>
      <c r="F80" s="484">
        <v>325</v>
      </c>
      <c r="G80" s="480">
        <f t="shared" si="31"/>
        <v>39.537712895377133</v>
      </c>
      <c r="H80" s="138">
        <f t="shared" si="32"/>
        <v>147</v>
      </c>
      <c r="I80" s="217">
        <v>2600</v>
      </c>
      <c r="J80" s="192">
        <f t="shared" si="33"/>
        <v>67.532467532467535</v>
      </c>
      <c r="K80" s="138">
        <f t="shared" si="34"/>
        <v>118</v>
      </c>
      <c r="L80" s="217">
        <v>588.57142857142856</v>
      </c>
      <c r="M80" s="192">
        <f t="shared" si="35"/>
        <v>20.436507936507937</v>
      </c>
      <c r="N80" s="138">
        <f t="shared" si="36"/>
        <v>148</v>
      </c>
      <c r="O80" s="271">
        <v>9333.3333333333339</v>
      </c>
      <c r="P80" s="175">
        <f t="shared" si="37"/>
        <v>106.92328254477412</v>
      </c>
      <c r="Q80" s="138">
        <f t="shared" si="38"/>
        <v>22</v>
      </c>
      <c r="R80" s="271">
        <v>6800</v>
      </c>
      <c r="S80" s="175">
        <f t="shared" si="39"/>
        <v>83.795440542205796</v>
      </c>
      <c r="T80" s="138">
        <f t="shared" si="40"/>
        <v>86</v>
      </c>
      <c r="U80" s="217">
        <v>9416.6666666666679</v>
      </c>
      <c r="V80" s="192">
        <f t="shared" si="41"/>
        <v>91.123153344945493</v>
      </c>
      <c r="W80" s="138">
        <f t="shared" si="42"/>
        <v>68</v>
      </c>
      <c r="X80" s="217">
        <v>10070.833333333334</v>
      </c>
      <c r="Y80" s="192">
        <f t="shared" si="43"/>
        <v>104.31772667633452</v>
      </c>
      <c r="Z80" s="138">
        <f t="shared" si="44"/>
        <v>30</v>
      </c>
      <c r="AA80" s="217">
        <v>3225</v>
      </c>
      <c r="AB80" s="192">
        <f t="shared" si="45"/>
        <v>59.228650137741049</v>
      </c>
      <c r="AC80" s="138">
        <f t="shared" si="46"/>
        <v>100</v>
      </c>
      <c r="AD80" s="217"/>
      <c r="AE80" s="192"/>
      <c r="AF80" s="138"/>
      <c r="AG80" s="217">
        <v>2017.9211469534052</v>
      </c>
      <c r="AH80" s="192">
        <f t="shared" si="47"/>
        <v>80.878603084304828</v>
      </c>
      <c r="AI80" s="138">
        <f t="shared" si="48"/>
        <v>78</v>
      </c>
      <c r="AJ80" s="217">
        <v>1908.3333333333335</v>
      </c>
      <c r="AK80" s="192">
        <f t="shared" si="49"/>
        <v>99.965077702112808</v>
      </c>
      <c r="AL80" s="138">
        <f t="shared" si="50"/>
        <v>121</v>
      </c>
      <c r="AM80" s="217">
        <v>6050</v>
      </c>
      <c r="AN80" s="192">
        <f t="shared" si="51"/>
        <v>114.15094339622642</v>
      </c>
      <c r="AO80" s="185">
        <f t="shared" si="52"/>
        <v>15</v>
      </c>
      <c r="AP80" s="217">
        <f t="shared" si="53"/>
        <v>4571.3049368492921</v>
      </c>
      <c r="AQ80" s="192">
        <f t="shared" si="54"/>
        <v>85.301454317023556</v>
      </c>
      <c r="AR80" s="138">
        <f t="shared" si="55"/>
        <v>103</v>
      </c>
      <c r="AU80" s="531"/>
      <c r="AV80" s="14"/>
    </row>
    <row r="81" spans="1:48" x14ac:dyDescent="0.2">
      <c r="A81" s="64">
        <v>77</v>
      </c>
      <c r="B81" s="22" t="s">
        <v>197</v>
      </c>
      <c r="C81" s="380">
        <v>2360</v>
      </c>
      <c r="D81" s="480">
        <f t="shared" si="29"/>
        <v>49.475890985324952</v>
      </c>
      <c r="E81" s="138">
        <f t="shared" si="30"/>
        <v>128</v>
      </c>
      <c r="F81" s="380">
        <v>481.66666666666663</v>
      </c>
      <c r="G81" s="480">
        <f t="shared" si="31"/>
        <v>58.596918085969172</v>
      </c>
      <c r="H81" s="138">
        <f t="shared" si="32"/>
        <v>141</v>
      </c>
      <c r="I81" s="217">
        <v>3700</v>
      </c>
      <c r="J81" s="192">
        <f t="shared" si="33"/>
        <v>96.103896103896105</v>
      </c>
      <c r="K81" s="138">
        <f t="shared" si="34"/>
        <v>84</v>
      </c>
      <c r="L81" s="217">
        <v>1194.2857142857142</v>
      </c>
      <c r="M81" s="192">
        <f t="shared" si="35"/>
        <v>41.468253968253968</v>
      </c>
      <c r="N81" s="138">
        <f t="shared" si="36"/>
        <v>102</v>
      </c>
      <c r="O81" s="271">
        <v>8375</v>
      </c>
      <c r="P81" s="175">
        <f t="shared" si="37"/>
        <v>95.944552640623215</v>
      </c>
      <c r="Q81" s="138">
        <f t="shared" si="38"/>
        <v>72</v>
      </c>
      <c r="R81" s="271">
        <v>7000</v>
      </c>
      <c r="S81" s="175">
        <f t="shared" si="39"/>
        <v>86.260012322858898</v>
      </c>
      <c r="T81" s="138">
        <f t="shared" si="40"/>
        <v>68</v>
      </c>
      <c r="U81" s="217">
        <v>7583.3333333333339</v>
      </c>
      <c r="V81" s="192">
        <f t="shared" si="41"/>
        <v>73.382362428230437</v>
      </c>
      <c r="W81" s="138">
        <f t="shared" si="42"/>
        <v>133</v>
      </c>
      <c r="X81" s="217">
        <v>10029.166666666668</v>
      </c>
      <c r="Y81" s="192">
        <f t="shared" si="43"/>
        <v>103.88612664871211</v>
      </c>
      <c r="Z81" s="138">
        <f t="shared" si="44"/>
        <v>34</v>
      </c>
      <c r="AA81" s="217">
        <v>3131</v>
      </c>
      <c r="AB81" s="192">
        <f t="shared" si="45"/>
        <v>57.502295684113868</v>
      </c>
      <c r="AC81" s="138">
        <f t="shared" si="46"/>
        <v>107</v>
      </c>
      <c r="AD81" s="217">
        <v>7000</v>
      </c>
      <c r="AE81" s="192">
        <f t="shared" si="56"/>
        <v>62.222222222222221</v>
      </c>
      <c r="AF81" s="138">
        <f t="shared" si="57"/>
        <v>62</v>
      </c>
      <c r="AG81" s="217">
        <v>1581.8399044205498</v>
      </c>
      <c r="AH81" s="192">
        <f t="shared" si="47"/>
        <v>63.400396970763516</v>
      </c>
      <c r="AI81" s="138">
        <f t="shared" si="48"/>
        <v>146</v>
      </c>
      <c r="AJ81" s="217">
        <v>2500</v>
      </c>
      <c r="AK81" s="192">
        <f t="shared" si="49"/>
        <v>130.95861707700368</v>
      </c>
      <c r="AL81" s="138">
        <f t="shared" si="50"/>
        <v>88</v>
      </c>
      <c r="AM81" s="217">
        <v>4650</v>
      </c>
      <c r="AN81" s="192">
        <f t="shared" si="51"/>
        <v>87.735849056603783</v>
      </c>
      <c r="AO81" s="185">
        <f t="shared" si="52"/>
        <v>67</v>
      </c>
      <c r="AP81" s="217">
        <f t="shared" si="53"/>
        <v>4382.191023781078</v>
      </c>
      <c r="AQ81" s="192">
        <f t="shared" si="54"/>
        <v>81.772551292798624</v>
      </c>
      <c r="AR81" s="138">
        <f t="shared" si="55"/>
        <v>121</v>
      </c>
      <c r="AU81" s="531"/>
      <c r="AV81" s="14"/>
    </row>
    <row r="82" spans="1:48" x14ac:dyDescent="0.2">
      <c r="A82" s="64">
        <v>78</v>
      </c>
      <c r="B82" s="22" t="s">
        <v>199</v>
      </c>
      <c r="C82" s="485">
        <v>2500</v>
      </c>
      <c r="D82" s="480">
        <f t="shared" si="29"/>
        <v>52.410901467505241</v>
      </c>
      <c r="E82" s="138">
        <f t="shared" si="30"/>
        <v>118</v>
      </c>
      <c r="F82" s="485">
        <v>713.33333333333326</v>
      </c>
      <c r="G82" s="480">
        <f t="shared" si="31"/>
        <v>86.780210867802097</v>
      </c>
      <c r="H82" s="138">
        <f t="shared" si="32"/>
        <v>120</v>
      </c>
      <c r="I82" s="217">
        <v>4700</v>
      </c>
      <c r="J82" s="192">
        <f t="shared" si="33"/>
        <v>122.07792207792207</v>
      </c>
      <c r="K82" s="138">
        <f t="shared" si="34"/>
        <v>56</v>
      </c>
      <c r="L82" s="217">
        <v>908.57142857142867</v>
      </c>
      <c r="M82" s="192">
        <f t="shared" si="35"/>
        <v>31.547619047619051</v>
      </c>
      <c r="N82" s="138">
        <f t="shared" si="36"/>
        <v>120</v>
      </c>
      <c r="O82" s="271">
        <v>8625</v>
      </c>
      <c r="P82" s="175">
        <f t="shared" si="37"/>
        <v>98.808569137358234</v>
      </c>
      <c r="Q82" s="138">
        <f t="shared" si="38"/>
        <v>57</v>
      </c>
      <c r="R82" s="271">
        <v>7525</v>
      </c>
      <c r="S82" s="175">
        <f t="shared" si="39"/>
        <v>92.729513247073328</v>
      </c>
      <c r="T82" s="138">
        <f t="shared" si="40"/>
        <v>40</v>
      </c>
      <c r="U82" s="217">
        <v>6333.3333333333339</v>
      </c>
      <c r="V82" s="192">
        <f t="shared" si="41"/>
        <v>61.286368621379275</v>
      </c>
      <c r="W82" s="138">
        <f t="shared" si="42"/>
        <v>149</v>
      </c>
      <c r="X82" s="217">
        <v>7087.5</v>
      </c>
      <c r="Y82" s="192">
        <f t="shared" si="43"/>
        <v>73.41516469857055</v>
      </c>
      <c r="Z82" s="138">
        <f t="shared" si="44"/>
        <v>135</v>
      </c>
      <c r="AA82" s="217">
        <v>5625</v>
      </c>
      <c r="AB82" s="192">
        <f t="shared" si="45"/>
        <v>103.30578512396693</v>
      </c>
      <c r="AC82" s="138">
        <f t="shared" si="46"/>
        <v>16</v>
      </c>
      <c r="AD82" s="217">
        <v>9083.3333333333339</v>
      </c>
      <c r="AE82" s="192">
        <f t="shared" si="56"/>
        <v>80.740740740740748</v>
      </c>
      <c r="AF82" s="138">
        <f t="shared" si="57"/>
        <v>37</v>
      </c>
      <c r="AG82" s="217">
        <v>1532.8554360812427</v>
      </c>
      <c r="AH82" s="192">
        <f t="shared" si="47"/>
        <v>61.437091626502713</v>
      </c>
      <c r="AI82" s="138">
        <f t="shared" si="48"/>
        <v>150</v>
      </c>
      <c r="AJ82" s="217">
        <v>3433.3333333333339</v>
      </c>
      <c r="AK82" s="192">
        <f t="shared" si="49"/>
        <v>179.84983411908507</v>
      </c>
      <c r="AL82" s="138">
        <f t="shared" si="50"/>
        <v>40</v>
      </c>
      <c r="AM82" s="217">
        <v>6600</v>
      </c>
      <c r="AN82" s="192">
        <f t="shared" si="51"/>
        <v>124.52830188679245</v>
      </c>
      <c r="AO82" s="185">
        <f t="shared" si="52"/>
        <v>5</v>
      </c>
      <c r="AP82" s="217">
        <f t="shared" si="53"/>
        <v>4631.9939053877233</v>
      </c>
      <c r="AQ82" s="192">
        <f t="shared" si="54"/>
        <v>86.433922474113146</v>
      </c>
      <c r="AR82" s="138">
        <f t="shared" si="55"/>
        <v>100</v>
      </c>
      <c r="AU82" s="531"/>
      <c r="AV82" s="14"/>
    </row>
    <row r="83" spans="1:48" x14ac:dyDescent="0.2">
      <c r="A83" s="64">
        <v>79</v>
      </c>
      <c r="B83" s="22" t="s">
        <v>201</v>
      </c>
      <c r="C83" s="485">
        <v>3573.333333333333</v>
      </c>
      <c r="D83" s="480">
        <f t="shared" si="29"/>
        <v>74.912648497554144</v>
      </c>
      <c r="E83" s="138">
        <f t="shared" si="30"/>
        <v>73</v>
      </c>
      <c r="F83" s="485">
        <v>1741.6666666666665</v>
      </c>
      <c r="G83" s="480">
        <f t="shared" si="31"/>
        <v>211.88158961881589</v>
      </c>
      <c r="H83" s="138">
        <f t="shared" si="32"/>
        <v>21</v>
      </c>
      <c r="I83" s="217">
        <v>6000</v>
      </c>
      <c r="J83" s="192">
        <f t="shared" si="33"/>
        <v>155.84415584415586</v>
      </c>
      <c r="K83" s="138">
        <f t="shared" si="34"/>
        <v>17</v>
      </c>
      <c r="L83" s="217">
        <v>2828.5714285714284</v>
      </c>
      <c r="M83" s="192">
        <f t="shared" si="35"/>
        <v>98.214285714285708</v>
      </c>
      <c r="N83" s="138">
        <f t="shared" si="36"/>
        <v>15</v>
      </c>
      <c r="O83" s="271">
        <v>9083.3333333333339</v>
      </c>
      <c r="P83" s="175">
        <f t="shared" si="37"/>
        <v>104.05926604803911</v>
      </c>
      <c r="Q83" s="138">
        <f t="shared" si="38"/>
        <v>33</v>
      </c>
      <c r="R83" s="271">
        <v>6887.5</v>
      </c>
      <c r="S83" s="175">
        <f t="shared" si="39"/>
        <v>84.873690696241539</v>
      </c>
      <c r="T83" s="138">
        <f t="shared" si="40"/>
        <v>77</v>
      </c>
      <c r="U83" s="217">
        <v>5791.6666666666679</v>
      </c>
      <c r="V83" s="192">
        <f t="shared" si="41"/>
        <v>56.044771305077099</v>
      </c>
      <c r="W83" s="138">
        <f t="shared" si="42"/>
        <v>154</v>
      </c>
      <c r="X83" s="217">
        <v>10175</v>
      </c>
      <c r="Y83" s="192">
        <f t="shared" si="43"/>
        <v>105.39672674539051</v>
      </c>
      <c r="Z83" s="138">
        <f t="shared" si="44"/>
        <v>22</v>
      </c>
      <c r="AA83" s="217">
        <v>5888</v>
      </c>
      <c r="AB83" s="192">
        <f t="shared" si="45"/>
        <v>108.13590449954087</v>
      </c>
      <c r="AC83" s="138">
        <f t="shared" si="46"/>
        <v>15</v>
      </c>
      <c r="AD83" s="217">
        <v>11916.666666666668</v>
      </c>
      <c r="AE83" s="192">
        <f t="shared" si="56"/>
        <v>105.92592592592594</v>
      </c>
      <c r="AF83" s="138">
        <f t="shared" si="57"/>
        <v>6</v>
      </c>
      <c r="AG83" s="217">
        <v>2322.5806451612907</v>
      </c>
      <c r="AH83" s="192">
        <f t="shared" si="47"/>
        <v>93.089404615682994</v>
      </c>
      <c r="AI83" s="138">
        <f t="shared" si="48"/>
        <v>30</v>
      </c>
      <c r="AJ83" s="217">
        <v>2258.3333333333335</v>
      </c>
      <c r="AK83" s="192">
        <f t="shared" si="49"/>
        <v>118.29928409289332</v>
      </c>
      <c r="AL83" s="138">
        <f t="shared" si="50"/>
        <v>102</v>
      </c>
      <c r="AM83" s="217">
        <v>3900</v>
      </c>
      <c r="AN83" s="192">
        <f t="shared" si="51"/>
        <v>73.584905660377359</v>
      </c>
      <c r="AO83" s="185">
        <f t="shared" si="52"/>
        <v>111</v>
      </c>
      <c r="AP83" s="217">
        <f t="shared" si="53"/>
        <v>5037.4987839221712</v>
      </c>
      <c r="AQ83" s="192">
        <f t="shared" si="54"/>
        <v>94.000723715659106</v>
      </c>
      <c r="AR83" s="138">
        <f t="shared" si="55"/>
        <v>43</v>
      </c>
      <c r="AU83" s="531"/>
      <c r="AV83" s="14"/>
    </row>
    <row r="84" spans="1:48" x14ac:dyDescent="0.2">
      <c r="A84" s="65">
        <v>80</v>
      </c>
      <c r="B84" s="90" t="s">
        <v>13</v>
      </c>
      <c r="C84" s="486">
        <v>3320</v>
      </c>
      <c r="D84" s="481">
        <f t="shared" si="29"/>
        <v>69.60167714884696</v>
      </c>
      <c r="E84" s="139">
        <f t="shared" si="30"/>
        <v>88</v>
      </c>
      <c r="F84" s="486">
        <v>1516.6666666666665</v>
      </c>
      <c r="G84" s="481">
        <f t="shared" si="31"/>
        <v>184.50932684509326</v>
      </c>
      <c r="H84" s="139">
        <f t="shared" si="32"/>
        <v>35</v>
      </c>
      <c r="I84" s="218">
        <v>4700</v>
      </c>
      <c r="J84" s="193">
        <f t="shared" si="33"/>
        <v>122.07792207792207</v>
      </c>
      <c r="K84" s="139">
        <f t="shared" si="34"/>
        <v>56</v>
      </c>
      <c r="L84" s="218">
        <v>1160</v>
      </c>
      <c r="M84" s="193">
        <f t="shared" si="35"/>
        <v>40.277777777777779</v>
      </c>
      <c r="N84" s="139">
        <f t="shared" si="36"/>
        <v>105</v>
      </c>
      <c r="O84" s="272">
        <v>6791.6666666666679</v>
      </c>
      <c r="P84" s="269">
        <f t="shared" si="37"/>
        <v>77.805781494634758</v>
      </c>
      <c r="Q84" s="139">
        <f t="shared" si="38"/>
        <v>148</v>
      </c>
      <c r="R84" s="272">
        <v>6037.5</v>
      </c>
      <c r="S84" s="269">
        <f t="shared" si="39"/>
        <v>74.399260628465797</v>
      </c>
      <c r="T84" s="139">
        <f t="shared" si="40"/>
        <v>132</v>
      </c>
      <c r="U84" s="218">
        <v>8541.6666666666679</v>
      </c>
      <c r="V84" s="193">
        <f t="shared" si="41"/>
        <v>82.655957680149683</v>
      </c>
      <c r="W84" s="139">
        <f t="shared" si="42"/>
        <v>98</v>
      </c>
      <c r="X84" s="218">
        <v>8354.1666666666679</v>
      </c>
      <c r="Y84" s="193">
        <f t="shared" si="43"/>
        <v>86.535805538291569</v>
      </c>
      <c r="Z84" s="139">
        <f t="shared" si="44"/>
        <v>103</v>
      </c>
      <c r="AA84" s="218">
        <v>3750</v>
      </c>
      <c r="AB84" s="193">
        <f t="shared" si="45"/>
        <v>68.870523415977956</v>
      </c>
      <c r="AC84" s="139">
        <f t="shared" si="46"/>
        <v>72</v>
      </c>
      <c r="AD84" s="218"/>
      <c r="AE84" s="193"/>
      <c r="AF84" s="139"/>
      <c r="AG84" s="218">
        <v>2084.8267622461171</v>
      </c>
      <c r="AH84" s="193">
        <f t="shared" si="47"/>
        <v>83.560190871587864</v>
      </c>
      <c r="AI84" s="139">
        <f t="shared" si="48"/>
        <v>63</v>
      </c>
      <c r="AJ84" s="218">
        <v>2533.3333333333335</v>
      </c>
      <c r="AK84" s="193">
        <f t="shared" si="49"/>
        <v>132.70473197136371</v>
      </c>
      <c r="AL84" s="139">
        <f t="shared" si="50"/>
        <v>85</v>
      </c>
      <c r="AM84" s="218">
        <v>4050</v>
      </c>
      <c r="AN84" s="193">
        <f t="shared" si="51"/>
        <v>76.415094339622641</v>
      </c>
      <c r="AO84" s="186">
        <f t="shared" si="52"/>
        <v>106</v>
      </c>
      <c r="AP84" s="218">
        <f t="shared" si="53"/>
        <v>4403.3188968538434</v>
      </c>
      <c r="AQ84" s="193">
        <f t="shared" si="54"/>
        <v>82.1668015833895</v>
      </c>
      <c r="AR84" s="139">
        <f t="shared" si="55"/>
        <v>120</v>
      </c>
      <c r="AU84" s="531"/>
      <c r="AV84" s="14"/>
    </row>
    <row r="85" spans="1:48" x14ac:dyDescent="0.2">
      <c r="A85" s="64">
        <v>81</v>
      </c>
      <c r="B85" s="26" t="s">
        <v>204</v>
      </c>
      <c r="C85" s="482">
        <v>4993.333333333333</v>
      </c>
      <c r="D85" s="483">
        <f t="shared" si="29"/>
        <v>104.68204053109713</v>
      </c>
      <c r="E85" s="137">
        <f t="shared" si="30"/>
        <v>27</v>
      </c>
      <c r="F85" s="482">
        <v>1480</v>
      </c>
      <c r="G85" s="483">
        <f t="shared" si="31"/>
        <v>180.04866180048663</v>
      </c>
      <c r="H85" s="137">
        <f t="shared" si="32"/>
        <v>39</v>
      </c>
      <c r="I85" s="216">
        <v>8300</v>
      </c>
      <c r="J85" s="191">
        <f t="shared" si="33"/>
        <v>215.58441558441558</v>
      </c>
      <c r="K85" s="137">
        <f t="shared" si="34"/>
        <v>4</v>
      </c>
      <c r="L85" s="216">
        <v>1314.2857142857142</v>
      </c>
      <c r="M85" s="191">
        <f t="shared" si="35"/>
        <v>45.634920634920633</v>
      </c>
      <c r="N85" s="137">
        <f t="shared" si="36"/>
        <v>89</v>
      </c>
      <c r="O85" s="270">
        <v>8500</v>
      </c>
      <c r="P85" s="268">
        <f t="shared" si="37"/>
        <v>97.37656088899071</v>
      </c>
      <c r="Q85" s="137">
        <f t="shared" si="38"/>
        <v>66</v>
      </c>
      <c r="R85" s="270">
        <v>6058.3333333333339</v>
      </c>
      <c r="S85" s="268">
        <f t="shared" si="39"/>
        <v>74.655986855617172</v>
      </c>
      <c r="T85" s="137">
        <f t="shared" si="40"/>
        <v>131</v>
      </c>
      <c r="U85" s="216">
        <v>9000</v>
      </c>
      <c r="V85" s="191">
        <f t="shared" si="41"/>
        <v>87.091155409328437</v>
      </c>
      <c r="W85" s="137">
        <f t="shared" si="42"/>
        <v>82</v>
      </c>
      <c r="X85" s="216">
        <v>9066.6666666666679</v>
      </c>
      <c r="Y85" s="191">
        <f t="shared" si="43"/>
        <v>93.91616601063464</v>
      </c>
      <c r="Z85" s="137">
        <f t="shared" si="44"/>
        <v>74</v>
      </c>
      <c r="AA85" s="216">
        <v>3469</v>
      </c>
      <c r="AB85" s="191">
        <f t="shared" si="45"/>
        <v>63.709825528007343</v>
      </c>
      <c r="AC85" s="137">
        <f t="shared" si="46"/>
        <v>88</v>
      </c>
      <c r="AD85" s="216">
        <v>11333.333333333336</v>
      </c>
      <c r="AE85" s="191">
        <f t="shared" si="56"/>
        <v>100.74074074074075</v>
      </c>
      <c r="AF85" s="137">
        <f t="shared" si="57"/>
        <v>9</v>
      </c>
      <c r="AG85" s="216">
        <v>2010.7526881720432</v>
      </c>
      <c r="AH85" s="191">
        <f t="shared" si="47"/>
        <v>80.591290107095929</v>
      </c>
      <c r="AI85" s="137">
        <f t="shared" si="48"/>
        <v>82</v>
      </c>
      <c r="AJ85" s="216">
        <v>1600</v>
      </c>
      <c r="AK85" s="191">
        <f t="shared" si="49"/>
        <v>83.813514929282348</v>
      </c>
      <c r="AL85" s="137">
        <f t="shared" si="50"/>
        <v>132</v>
      </c>
      <c r="AM85" s="216">
        <v>3250</v>
      </c>
      <c r="AN85" s="191">
        <f t="shared" si="51"/>
        <v>61.320754716981128</v>
      </c>
      <c r="AO85" s="184">
        <f t="shared" si="52"/>
        <v>139</v>
      </c>
      <c r="AP85" s="216">
        <f t="shared" si="53"/>
        <v>4920.1976446492581</v>
      </c>
      <c r="AQ85" s="191">
        <f t="shared" si="54"/>
        <v>91.811861254884448</v>
      </c>
      <c r="AR85" s="137">
        <f t="shared" si="55"/>
        <v>59</v>
      </c>
      <c r="AU85" s="531"/>
      <c r="AV85" s="14"/>
    </row>
    <row r="86" spans="1:48" x14ac:dyDescent="0.2">
      <c r="A86" s="64">
        <v>82</v>
      </c>
      <c r="B86" s="26" t="s">
        <v>207</v>
      </c>
      <c r="C86" s="484">
        <v>5106.666666666667</v>
      </c>
      <c r="D86" s="480">
        <f t="shared" si="29"/>
        <v>107.05800139762405</v>
      </c>
      <c r="E86" s="138">
        <f t="shared" si="30"/>
        <v>24</v>
      </c>
      <c r="F86" s="484">
        <v>933.33333333333326</v>
      </c>
      <c r="G86" s="480">
        <f t="shared" si="31"/>
        <v>113.54420113544199</v>
      </c>
      <c r="H86" s="138">
        <f t="shared" si="32"/>
        <v>92</v>
      </c>
      <c r="I86" s="217">
        <v>3500</v>
      </c>
      <c r="J86" s="192">
        <f t="shared" si="33"/>
        <v>90.909090909090907</v>
      </c>
      <c r="K86" s="138">
        <f t="shared" si="34"/>
        <v>88</v>
      </c>
      <c r="L86" s="217">
        <v>1502.8571428571427</v>
      </c>
      <c r="M86" s="192">
        <f t="shared" si="35"/>
        <v>52.182539682539677</v>
      </c>
      <c r="N86" s="138">
        <f t="shared" si="36"/>
        <v>79</v>
      </c>
      <c r="O86" s="271">
        <v>7708.3333333333339</v>
      </c>
      <c r="P86" s="175">
        <f t="shared" si="37"/>
        <v>88.307175315996489</v>
      </c>
      <c r="Q86" s="138">
        <f t="shared" si="38"/>
        <v>109</v>
      </c>
      <c r="R86" s="271">
        <v>6712.5</v>
      </c>
      <c r="S86" s="175">
        <f t="shared" si="39"/>
        <v>82.717190388170053</v>
      </c>
      <c r="T86" s="138">
        <f t="shared" si="40"/>
        <v>93</v>
      </c>
      <c r="U86" s="217">
        <v>10958.333333333336</v>
      </c>
      <c r="V86" s="192">
        <f t="shared" si="41"/>
        <v>106.04154570672861</v>
      </c>
      <c r="W86" s="138">
        <f t="shared" si="42"/>
        <v>10</v>
      </c>
      <c r="X86" s="217">
        <v>9883.3333333333339</v>
      </c>
      <c r="Y86" s="192">
        <f t="shared" si="43"/>
        <v>102.3755265520337</v>
      </c>
      <c r="Z86" s="138">
        <f t="shared" si="44"/>
        <v>45</v>
      </c>
      <c r="AA86" s="217">
        <v>4031</v>
      </c>
      <c r="AB86" s="192">
        <f t="shared" si="45"/>
        <v>74.031221303948584</v>
      </c>
      <c r="AC86" s="138">
        <f t="shared" si="46"/>
        <v>62</v>
      </c>
      <c r="AD86" s="217">
        <v>9666.6666666666679</v>
      </c>
      <c r="AE86" s="192">
        <f t="shared" si="56"/>
        <v>85.925925925925938</v>
      </c>
      <c r="AF86" s="138">
        <f t="shared" si="57"/>
        <v>30</v>
      </c>
      <c r="AG86" s="217">
        <v>2047.7897252090802</v>
      </c>
      <c r="AH86" s="192">
        <f t="shared" si="47"/>
        <v>82.075740489341882</v>
      </c>
      <c r="AI86" s="138">
        <f t="shared" si="48"/>
        <v>73</v>
      </c>
      <c r="AJ86" s="217">
        <v>2533.3333333333335</v>
      </c>
      <c r="AK86" s="192">
        <f t="shared" si="49"/>
        <v>132.70473197136371</v>
      </c>
      <c r="AL86" s="138">
        <f t="shared" si="50"/>
        <v>85</v>
      </c>
      <c r="AM86" s="217">
        <v>4000</v>
      </c>
      <c r="AN86" s="192">
        <f t="shared" si="51"/>
        <v>75.471698113207552</v>
      </c>
      <c r="AO86" s="185">
        <f t="shared" si="52"/>
        <v>107</v>
      </c>
      <c r="AP86" s="217">
        <f t="shared" si="53"/>
        <v>4909.7900167832968</v>
      </c>
      <c r="AQ86" s="192">
        <f t="shared" si="54"/>
        <v>91.617652860296644</v>
      </c>
      <c r="AR86" s="138">
        <f t="shared" si="55"/>
        <v>60</v>
      </c>
      <c r="AU86" s="531"/>
      <c r="AV86" s="14"/>
    </row>
    <row r="87" spans="1:48" x14ac:dyDescent="0.2">
      <c r="A87" s="64">
        <v>83</v>
      </c>
      <c r="B87" s="26" t="s">
        <v>208</v>
      </c>
      <c r="C87" s="484">
        <v>5620</v>
      </c>
      <c r="D87" s="480">
        <f t="shared" si="29"/>
        <v>117.81970649895179</v>
      </c>
      <c r="E87" s="138">
        <f t="shared" si="30"/>
        <v>17</v>
      </c>
      <c r="F87" s="484">
        <v>1013.3333333333333</v>
      </c>
      <c r="G87" s="480">
        <f t="shared" si="31"/>
        <v>123.2765612327656</v>
      </c>
      <c r="H87" s="138">
        <f t="shared" si="32"/>
        <v>80</v>
      </c>
      <c r="I87" s="217">
        <v>3200</v>
      </c>
      <c r="J87" s="192">
        <f t="shared" si="33"/>
        <v>83.116883116883116</v>
      </c>
      <c r="K87" s="138">
        <f t="shared" si="34"/>
        <v>99</v>
      </c>
      <c r="L87" s="217">
        <v>2194.2857142857142</v>
      </c>
      <c r="M87" s="192">
        <f t="shared" si="35"/>
        <v>76.19047619047619</v>
      </c>
      <c r="N87" s="138">
        <f t="shared" si="36"/>
        <v>38</v>
      </c>
      <c r="O87" s="271">
        <v>9083.3333333333339</v>
      </c>
      <c r="P87" s="175">
        <f t="shared" si="37"/>
        <v>104.05926604803911</v>
      </c>
      <c r="Q87" s="138">
        <f t="shared" si="38"/>
        <v>33</v>
      </c>
      <c r="R87" s="271">
        <v>6320.8333333333339</v>
      </c>
      <c r="S87" s="175">
        <f t="shared" si="39"/>
        <v>77.890737317724387</v>
      </c>
      <c r="T87" s="138">
        <f t="shared" si="40"/>
        <v>118</v>
      </c>
      <c r="U87" s="217">
        <v>8708.3333333333339</v>
      </c>
      <c r="V87" s="192">
        <f t="shared" si="41"/>
        <v>84.2687568543965</v>
      </c>
      <c r="W87" s="138">
        <f t="shared" si="42"/>
        <v>92</v>
      </c>
      <c r="X87" s="217">
        <v>8808.3333333333339</v>
      </c>
      <c r="Y87" s="192">
        <f t="shared" si="43"/>
        <v>91.240245839375746</v>
      </c>
      <c r="Z87" s="138">
        <f t="shared" si="44"/>
        <v>82</v>
      </c>
      <c r="AA87" s="217">
        <v>3225</v>
      </c>
      <c r="AB87" s="192">
        <f t="shared" si="45"/>
        <v>59.228650137741049</v>
      </c>
      <c r="AC87" s="138">
        <f t="shared" si="46"/>
        <v>100</v>
      </c>
      <c r="AD87" s="217">
        <v>10416.666666666668</v>
      </c>
      <c r="AE87" s="192">
        <f t="shared" si="56"/>
        <v>92.592592592592609</v>
      </c>
      <c r="AF87" s="138">
        <f t="shared" si="57"/>
        <v>14</v>
      </c>
      <c r="AG87" s="217">
        <v>1854.241338112306</v>
      </c>
      <c r="AH87" s="192">
        <f t="shared" si="47"/>
        <v>74.318290104701646</v>
      </c>
      <c r="AI87" s="138">
        <f t="shared" si="48"/>
        <v>115</v>
      </c>
      <c r="AJ87" s="217">
        <v>1283.3333333333335</v>
      </c>
      <c r="AK87" s="192">
        <f t="shared" si="49"/>
        <v>67.225423432861888</v>
      </c>
      <c r="AL87" s="138">
        <f t="shared" si="50"/>
        <v>146</v>
      </c>
      <c r="AM87" s="217">
        <v>5649.9999999999991</v>
      </c>
      <c r="AN87" s="192">
        <f t="shared" si="51"/>
        <v>106.60377358490565</v>
      </c>
      <c r="AO87" s="185">
        <f t="shared" si="52"/>
        <v>20</v>
      </c>
      <c r="AP87" s="217">
        <f t="shared" si="53"/>
        <v>4746.7522543665027</v>
      </c>
      <c r="AQ87" s="192">
        <f t="shared" si="54"/>
        <v>88.575335965040168</v>
      </c>
      <c r="AR87" s="138">
        <f t="shared" si="55"/>
        <v>84</v>
      </c>
      <c r="AU87" s="531"/>
      <c r="AV87" s="14"/>
    </row>
    <row r="88" spans="1:48" x14ac:dyDescent="0.2">
      <c r="A88" s="64">
        <v>84</v>
      </c>
      <c r="B88" s="26" t="s">
        <v>209</v>
      </c>
      <c r="C88" s="484">
        <v>3833.333333333333</v>
      </c>
      <c r="D88" s="480">
        <f t="shared" si="29"/>
        <v>80.363382250174695</v>
      </c>
      <c r="E88" s="138">
        <f t="shared" si="30"/>
        <v>58</v>
      </c>
      <c r="F88" s="484">
        <v>753.33333333333326</v>
      </c>
      <c r="G88" s="480">
        <f t="shared" si="31"/>
        <v>91.646390916463901</v>
      </c>
      <c r="H88" s="138">
        <f t="shared" si="32"/>
        <v>113</v>
      </c>
      <c r="I88" s="217">
        <v>3500</v>
      </c>
      <c r="J88" s="192">
        <f t="shared" si="33"/>
        <v>90.909090909090907</v>
      </c>
      <c r="K88" s="138">
        <f t="shared" si="34"/>
        <v>88</v>
      </c>
      <c r="L88" s="217">
        <v>2262.8571428571427</v>
      </c>
      <c r="M88" s="192">
        <f t="shared" si="35"/>
        <v>78.571428571428569</v>
      </c>
      <c r="N88" s="138">
        <f t="shared" si="36"/>
        <v>29</v>
      </c>
      <c r="O88" s="271">
        <v>7375</v>
      </c>
      <c r="P88" s="175">
        <f t="shared" si="37"/>
        <v>84.488486653683125</v>
      </c>
      <c r="Q88" s="138">
        <f t="shared" si="38"/>
        <v>128</v>
      </c>
      <c r="R88" s="271">
        <v>6254.1666666666679</v>
      </c>
      <c r="S88" s="175">
        <f t="shared" si="39"/>
        <v>77.069213390840019</v>
      </c>
      <c r="T88" s="138">
        <f t="shared" si="40"/>
        <v>120</v>
      </c>
      <c r="U88" s="217">
        <v>10541.666666666668</v>
      </c>
      <c r="V88" s="192">
        <f t="shared" si="41"/>
        <v>102.00954777111156</v>
      </c>
      <c r="W88" s="138">
        <f t="shared" si="42"/>
        <v>24</v>
      </c>
      <c r="X88" s="217">
        <v>9608.3333333333339</v>
      </c>
      <c r="Y88" s="192">
        <f t="shared" si="43"/>
        <v>99.526966369725855</v>
      </c>
      <c r="Z88" s="138">
        <f t="shared" si="44"/>
        <v>54</v>
      </c>
      <c r="AA88" s="217">
        <v>5025</v>
      </c>
      <c r="AB88" s="192">
        <f t="shared" si="45"/>
        <v>92.286501377410474</v>
      </c>
      <c r="AC88" s="138">
        <f t="shared" si="46"/>
        <v>28</v>
      </c>
      <c r="AD88" s="217">
        <v>10083.333333333334</v>
      </c>
      <c r="AE88" s="192">
        <f t="shared" si="56"/>
        <v>89.629629629629633</v>
      </c>
      <c r="AF88" s="138">
        <f t="shared" si="57"/>
        <v>21</v>
      </c>
      <c r="AG88" s="217">
        <v>2064.516129032258</v>
      </c>
      <c r="AH88" s="192">
        <f t="shared" si="47"/>
        <v>82.746137436162641</v>
      </c>
      <c r="AI88" s="138">
        <f t="shared" si="48"/>
        <v>67</v>
      </c>
      <c r="AJ88" s="217">
        <v>2325</v>
      </c>
      <c r="AK88" s="192">
        <f t="shared" si="49"/>
        <v>121.7915138816134</v>
      </c>
      <c r="AL88" s="138">
        <f t="shared" si="50"/>
        <v>97</v>
      </c>
      <c r="AM88" s="217">
        <v>3900</v>
      </c>
      <c r="AN88" s="192">
        <f t="shared" si="51"/>
        <v>73.584905660377359</v>
      </c>
      <c r="AO88" s="185">
        <f t="shared" si="52"/>
        <v>111</v>
      </c>
      <c r="AP88" s="217">
        <f t="shared" si="53"/>
        <v>4786.9338837685618</v>
      </c>
      <c r="AQ88" s="192">
        <f t="shared" si="54"/>
        <v>89.325133117532403</v>
      </c>
      <c r="AR88" s="138">
        <f t="shared" si="55"/>
        <v>79</v>
      </c>
      <c r="AU88" s="531"/>
      <c r="AV88" s="14"/>
    </row>
    <row r="89" spans="1:48" x14ac:dyDescent="0.2">
      <c r="A89" s="64">
        <v>85</v>
      </c>
      <c r="B89" s="24" t="s">
        <v>210</v>
      </c>
      <c r="C89" s="484">
        <v>4540</v>
      </c>
      <c r="D89" s="480">
        <f t="shared" si="29"/>
        <v>95.178197064989519</v>
      </c>
      <c r="E89" s="138">
        <f t="shared" si="30"/>
        <v>35</v>
      </c>
      <c r="F89" s="484">
        <v>533.33333333333337</v>
      </c>
      <c r="G89" s="480">
        <f t="shared" si="31"/>
        <v>64.882400648824017</v>
      </c>
      <c r="H89" s="138">
        <f t="shared" si="32"/>
        <v>133</v>
      </c>
      <c r="I89" s="217">
        <v>5800</v>
      </c>
      <c r="J89" s="192">
        <f t="shared" si="33"/>
        <v>150.64935064935065</v>
      </c>
      <c r="K89" s="138">
        <f t="shared" si="34"/>
        <v>18</v>
      </c>
      <c r="L89" s="217">
        <v>1765.7142857142858</v>
      </c>
      <c r="M89" s="192">
        <f t="shared" si="35"/>
        <v>61.30952380952381</v>
      </c>
      <c r="N89" s="138">
        <f t="shared" si="36"/>
        <v>61</v>
      </c>
      <c r="O89" s="271">
        <v>9166.6666666666679</v>
      </c>
      <c r="P89" s="175">
        <f t="shared" si="37"/>
        <v>105.01393821361746</v>
      </c>
      <c r="Q89" s="138">
        <f t="shared" si="38"/>
        <v>28</v>
      </c>
      <c r="R89" s="271">
        <v>6516.6666666666679</v>
      </c>
      <c r="S89" s="175">
        <f t="shared" si="39"/>
        <v>80.303963852947234</v>
      </c>
      <c r="T89" s="138">
        <f t="shared" si="40"/>
        <v>105</v>
      </c>
      <c r="U89" s="217">
        <v>10375</v>
      </c>
      <c r="V89" s="192">
        <f t="shared" si="41"/>
        <v>100.39674859686471</v>
      </c>
      <c r="W89" s="138">
        <f t="shared" si="42"/>
        <v>28</v>
      </c>
      <c r="X89" s="217">
        <v>10400</v>
      </c>
      <c r="Y89" s="192">
        <f t="shared" si="43"/>
        <v>107.72736689455149</v>
      </c>
      <c r="Z89" s="138">
        <f t="shared" si="44"/>
        <v>10</v>
      </c>
      <c r="AA89" s="217">
        <v>7144</v>
      </c>
      <c r="AB89" s="192">
        <f t="shared" si="45"/>
        <v>131.20293847566575</v>
      </c>
      <c r="AC89" s="138">
        <f t="shared" si="46"/>
        <v>6</v>
      </c>
      <c r="AD89" s="217"/>
      <c r="AE89" s="192"/>
      <c r="AF89" s="138"/>
      <c r="AG89" s="217">
        <v>1900.8363201911588</v>
      </c>
      <c r="AH89" s="192">
        <f t="shared" si="47"/>
        <v>76.185824456559473</v>
      </c>
      <c r="AI89" s="138">
        <f t="shared" si="48"/>
        <v>100</v>
      </c>
      <c r="AJ89" s="217">
        <v>1108.3333333333335</v>
      </c>
      <c r="AK89" s="192">
        <f t="shared" si="49"/>
        <v>58.058320237471641</v>
      </c>
      <c r="AL89" s="138">
        <f t="shared" si="50"/>
        <v>153</v>
      </c>
      <c r="AM89" s="217">
        <v>5600.0000000000009</v>
      </c>
      <c r="AN89" s="192">
        <f t="shared" si="51"/>
        <v>105.66037735849059</v>
      </c>
      <c r="AO89" s="185">
        <f t="shared" si="52"/>
        <v>22</v>
      </c>
      <c r="AP89" s="217">
        <f t="shared" si="53"/>
        <v>5404.2125504921205</v>
      </c>
      <c r="AQ89" s="192">
        <f t="shared" si="54"/>
        <v>100.84367513513941</v>
      </c>
      <c r="AR89" s="138">
        <f t="shared" si="55"/>
        <v>11</v>
      </c>
      <c r="AU89" s="531"/>
      <c r="AV89" s="14"/>
    </row>
    <row r="90" spans="1:48" x14ac:dyDescent="0.2">
      <c r="A90" s="64">
        <v>86</v>
      </c>
      <c r="B90" s="24" t="s">
        <v>213</v>
      </c>
      <c r="C90" s="484">
        <v>2400</v>
      </c>
      <c r="D90" s="480">
        <f t="shared" si="29"/>
        <v>50.314465408805034</v>
      </c>
      <c r="E90" s="138">
        <f t="shared" si="30"/>
        <v>123</v>
      </c>
      <c r="F90" s="484">
        <v>683.33333333333326</v>
      </c>
      <c r="G90" s="480">
        <f t="shared" si="31"/>
        <v>83.130575831305748</v>
      </c>
      <c r="H90" s="138">
        <f t="shared" si="32"/>
        <v>124</v>
      </c>
      <c r="I90" s="217">
        <v>3400</v>
      </c>
      <c r="J90" s="192">
        <f t="shared" si="33"/>
        <v>88.311688311688314</v>
      </c>
      <c r="K90" s="138">
        <f t="shared" si="34"/>
        <v>94</v>
      </c>
      <c r="L90" s="217">
        <v>628.57142857142856</v>
      </c>
      <c r="M90" s="192">
        <f t="shared" si="35"/>
        <v>21.825396825396826</v>
      </c>
      <c r="N90" s="138">
        <f t="shared" si="36"/>
        <v>142</v>
      </c>
      <c r="O90" s="271">
        <v>9416.6666666666679</v>
      </c>
      <c r="P90" s="175">
        <f t="shared" si="37"/>
        <v>107.87795471035248</v>
      </c>
      <c r="Q90" s="138">
        <f t="shared" si="38"/>
        <v>18</v>
      </c>
      <c r="R90" s="271">
        <v>6495.8333333333339</v>
      </c>
      <c r="S90" s="175">
        <f t="shared" si="39"/>
        <v>80.047237625795859</v>
      </c>
      <c r="T90" s="138">
        <f t="shared" si="40"/>
        <v>108</v>
      </c>
      <c r="U90" s="217">
        <v>8250</v>
      </c>
      <c r="V90" s="192">
        <f t="shared" si="41"/>
        <v>79.833559125217718</v>
      </c>
      <c r="W90" s="138">
        <f t="shared" si="42"/>
        <v>110</v>
      </c>
      <c r="X90" s="217">
        <v>9233.3333333333339</v>
      </c>
      <c r="Y90" s="192">
        <f t="shared" si="43"/>
        <v>95.642566121124233</v>
      </c>
      <c r="Z90" s="138">
        <f t="shared" si="44"/>
        <v>67</v>
      </c>
      <c r="AA90" s="217">
        <v>3544</v>
      </c>
      <c r="AB90" s="192">
        <f t="shared" si="45"/>
        <v>65.08723599632691</v>
      </c>
      <c r="AC90" s="138">
        <f t="shared" si="46"/>
        <v>81</v>
      </c>
      <c r="AD90" s="217">
        <v>7583.3333333333339</v>
      </c>
      <c r="AE90" s="192">
        <f t="shared" si="56"/>
        <v>67.407407407407419</v>
      </c>
      <c r="AF90" s="138">
        <f t="shared" si="57"/>
        <v>55</v>
      </c>
      <c r="AG90" s="217">
        <v>1750.298685782557</v>
      </c>
      <c r="AH90" s="192">
        <f t="shared" si="47"/>
        <v>70.152251935172629</v>
      </c>
      <c r="AI90" s="138">
        <f t="shared" si="48"/>
        <v>128</v>
      </c>
      <c r="AJ90" s="217">
        <v>1808.3333333333335</v>
      </c>
      <c r="AK90" s="192">
        <f t="shared" si="49"/>
        <v>94.726733019032665</v>
      </c>
      <c r="AL90" s="138">
        <f t="shared" si="50"/>
        <v>128</v>
      </c>
      <c r="AM90" s="217">
        <v>5500.0000000000009</v>
      </c>
      <c r="AN90" s="192">
        <f t="shared" si="51"/>
        <v>103.7735849056604</v>
      </c>
      <c r="AO90" s="185">
        <f t="shared" si="52"/>
        <v>27</v>
      </c>
      <c r="AP90" s="217">
        <f t="shared" si="53"/>
        <v>4425.8641761961662</v>
      </c>
      <c r="AQ90" s="192">
        <f t="shared" si="54"/>
        <v>82.587500955330583</v>
      </c>
      <c r="AR90" s="138">
        <f t="shared" si="55"/>
        <v>116</v>
      </c>
      <c r="AU90" s="531"/>
      <c r="AV90" s="14"/>
    </row>
    <row r="91" spans="1:48" x14ac:dyDescent="0.2">
      <c r="A91" s="64">
        <v>87</v>
      </c>
      <c r="B91" s="24" t="s">
        <v>215</v>
      </c>
      <c r="C91" s="380">
        <v>1460</v>
      </c>
      <c r="D91" s="480">
        <f t="shared" si="29"/>
        <v>30.607966457023061</v>
      </c>
      <c r="E91" s="138">
        <f t="shared" si="30"/>
        <v>153</v>
      </c>
      <c r="F91" s="380">
        <v>530</v>
      </c>
      <c r="G91" s="480">
        <f t="shared" si="31"/>
        <v>64.476885644768856</v>
      </c>
      <c r="H91" s="138">
        <f t="shared" si="32"/>
        <v>134</v>
      </c>
      <c r="I91" s="217">
        <v>3800</v>
      </c>
      <c r="J91" s="192">
        <f t="shared" si="33"/>
        <v>98.701298701298697</v>
      </c>
      <c r="K91" s="138">
        <f t="shared" si="34"/>
        <v>82</v>
      </c>
      <c r="L91" s="217">
        <v>2017.1428571428573</v>
      </c>
      <c r="M91" s="192">
        <f t="shared" si="35"/>
        <v>70.039682539682545</v>
      </c>
      <c r="N91" s="138">
        <f t="shared" si="36"/>
        <v>47</v>
      </c>
      <c r="O91" s="271">
        <v>9625</v>
      </c>
      <c r="P91" s="175">
        <f t="shared" si="37"/>
        <v>110.26463512429831</v>
      </c>
      <c r="Q91" s="138">
        <f t="shared" si="38"/>
        <v>11</v>
      </c>
      <c r="R91" s="271">
        <v>6537.5</v>
      </c>
      <c r="S91" s="175">
        <f t="shared" si="39"/>
        <v>80.560690080098581</v>
      </c>
      <c r="T91" s="138">
        <f t="shared" si="40"/>
        <v>103</v>
      </c>
      <c r="U91" s="217">
        <v>9750</v>
      </c>
      <c r="V91" s="192">
        <f t="shared" si="41"/>
        <v>94.348751693439141</v>
      </c>
      <c r="W91" s="138">
        <f t="shared" si="42"/>
        <v>56</v>
      </c>
      <c r="X91" s="217">
        <v>9916.6666666666679</v>
      </c>
      <c r="Y91" s="192">
        <f t="shared" si="43"/>
        <v>102.72080657413163</v>
      </c>
      <c r="Z91" s="138">
        <f t="shared" si="44"/>
        <v>42</v>
      </c>
      <c r="AA91" s="217">
        <v>4088</v>
      </c>
      <c r="AB91" s="192">
        <f t="shared" si="45"/>
        <v>75.078053259871453</v>
      </c>
      <c r="AC91" s="138">
        <f t="shared" si="46"/>
        <v>57</v>
      </c>
      <c r="AD91" s="217">
        <v>10250</v>
      </c>
      <c r="AE91" s="192">
        <f t="shared" si="56"/>
        <v>91.111111111111114</v>
      </c>
      <c r="AF91" s="138">
        <f t="shared" si="57"/>
        <v>17</v>
      </c>
      <c r="AG91" s="217">
        <v>1752.6881720430108</v>
      </c>
      <c r="AH91" s="192">
        <f t="shared" si="47"/>
        <v>70.248022927575576</v>
      </c>
      <c r="AI91" s="138">
        <f t="shared" si="48"/>
        <v>127</v>
      </c>
      <c r="AJ91" s="217">
        <v>1216.6666666666667</v>
      </c>
      <c r="AK91" s="192">
        <f t="shared" si="49"/>
        <v>63.733193644141785</v>
      </c>
      <c r="AL91" s="138">
        <f t="shared" si="50"/>
        <v>149</v>
      </c>
      <c r="AM91" s="217">
        <v>5150</v>
      </c>
      <c r="AN91" s="192">
        <f t="shared" si="51"/>
        <v>97.169811320754718</v>
      </c>
      <c r="AO91" s="185">
        <f t="shared" si="52"/>
        <v>43</v>
      </c>
      <c r="AP91" s="217">
        <f t="shared" si="53"/>
        <v>4653.6386968766001</v>
      </c>
      <c r="AQ91" s="192">
        <f t="shared" si="54"/>
        <v>86.837818564594144</v>
      </c>
      <c r="AR91" s="138">
        <f t="shared" si="55"/>
        <v>98</v>
      </c>
      <c r="AU91" s="531"/>
      <c r="AV91" s="14"/>
    </row>
    <row r="92" spans="1:48" x14ac:dyDescent="0.2">
      <c r="A92" s="64">
        <v>88</v>
      </c>
      <c r="B92" s="24" t="s">
        <v>217</v>
      </c>
      <c r="C92" s="485">
        <v>11040</v>
      </c>
      <c r="D92" s="480">
        <f t="shared" si="29"/>
        <v>231.44654088050314</v>
      </c>
      <c r="E92" s="138">
        <f t="shared" si="30"/>
        <v>1</v>
      </c>
      <c r="F92" s="485">
        <v>1216.6666666666667</v>
      </c>
      <c r="G92" s="480">
        <f t="shared" si="31"/>
        <v>148.01297648012977</v>
      </c>
      <c r="H92" s="138">
        <f t="shared" si="32"/>
        <v>61</v>
      </c>
      <c r="I92" s="217">
        <v>4100</v>
      </c>
      <c r="J92" s="192">
        <f t="shared" si="33"/>
        <v>106.49350649350649</v>
      </c>
      <c r="K92" s="138">
        <f t="shared" si="34"/>
        <v>73</v>
      </c>
      <c r="L92" s="217">
        <v>2400</v>
      </c>
      <c r="M92" s="192">
        <f t="shared" si="35"/>
        <v>83.333333333333343</v>
      </c>
      <c r="N92" s="138">
        <f t="shared" si="36"/>
        <v>23</v>
      </c>
      <c r="O92" s="271">
        <v>7166.6666666666679</v>
      </c>
      <c r="P92" s="175">
        <f t="shared" si="37"/>
        <v>82.101806239737286</v>
      </c>
      <c r="Q92" s="138">
        <f t="shared" si="38"/>
        <v>141</v>
      </c>
      <c r="R92" s="271">
        <v>6387.5</v>
      </c>
      <c r="S92" s="175">
        <f t="shared" si="39"/>
        <v>78.712261244608754</v>
      </c>
      <c r="T92" s="138">
        <f t="shared" si="40"/>
        <v>111</v>
      </c>
      <c r="U92" s="217">
        <v>8000</v>
      </c>
      <c r="V92" s="192">
        <f t="shared" si="41"/>
        <v>77.414360363847493</v>
      </c>
      <c r="W92" s="138">
        <f t="shared" si="42"/>
        <v>121</v>
      </c>
      <c r="X92" s="217">
        <v>7454.1666666666679</v>
      </c>
      <c r="Y92" s="192">
        <f t="shared" si="43"/>
        <v>77.213244941647687</v>
      </c>
      <c r="Z92" s="138">
        <f t="shared" si="44"/>
        <v>130</v>
      </c>
      <c r="AA92" s="217">
        <v>3675</v>
      </c>
      <c r="AB92" s="192">
        <f t="shared" si="45"/>
        <v>67.493112947658403</v>
      </c>
      <c r="AC92" s="138">
        <f t="shared" si="46"/>
        <v>76</v>
      </c>
      <c r="AD92" s="217"/>
      <c r="AE92" s="192"/>
      <c r="AF92" s="138"/>
      <c r="AG92" s="217">
        <v>1805.2568697729989</v>
      </c>
      <c r="AH92" s="192">
        <f t="shared" si="47"/>
        <v>72.354984760440843</v>
      </c>
      <c r="AI92" s="138">
        <f t="shared" si="48"/>
        <v>119</v>
      </c>
      <c r="AJ92" s="217">
        <v>2433.3333333333335</v>
      </c>
      <c r="AK92" s="192">
        <f t="shared" si="49"/>
        <v>127.46638728828357</v>
      </c>
      <c r="AL92" s="138">
        <f t="shared" si="50"/>
        <v>92</v>
      </c>
      <c r="AM92" s="217">
        <v>4950</v>
      </c>
      <c r="AN92" s="192">
        <f t="shared" si="51"/>
        <v>93.396226415094347</v>
      </c>
      <c r="AO92" s="185">
        <f t="shared" si="52"/>
        <v>49</v>
      </c>
      <c r="AP92" s="217">
        <f t="shared" si="53"/>
        <v>5052.3825169255279</v>
      </c>
      <c r="AQ92" s="192">
        <f t="shared" si="54"/>
        <v>94.278457117475796</v>
      </c>
      <c r="AR92" s="138">
        <f t="shared" si="55"/>
        <v>38</v>
      </c>
      <c r="AU92" s="531"/>
      <c r="AV92" s="14"/>
    </row>
    <row r="93" spans="1:48" x14ac:dyDescent="0.2">
      <c r="A93" s="64">
        <v>89</v>
      </c>
      <c r="B93" s="24" t="s">
        <v>217</v>
      </c>
      <c r="C93" s="485">
        <v>3686.666666666667</v>
      </c>
      <c r="D93" s="480">
        <f t="shared" si="29"/>
        <v>77.288609364081069</v>
      </c>
      <c r="E93" s="138">
        <f t="shared" si="30"/>
        <v>65</v>
      </c>
      <c r="F93" s="485">
        <v>1098.3333333333333</v>
      </c>
      <c r="G93" s="480">
        <f t="shared" si="31"/>
        <v>133.61719383617191</v>
      </c>
      <c r="H93" s="138">
        <f t="shared" si="32"/>
        <v>72</v>
      </c>
      <c r="I93" s="217">
        <v>3650</v>
      </c>
      <c r="J93" s="192">
        <f t="shared" si="33"/>
        <v>94.805194805194802</v>
      </c>
      <c r="K93" s="138">
        <f t="shared" si="34"/>
        <v>86</v>
      </c>
      <c r="L93" s="217">
        <v>1937.1428571428573</v>
      </c>
      <c r="M93" s="192">
        <f t="shared" si="35"/>
        <v>67.261904761904773</v>
      </c>
      <c r="N93" s="138">
        <f t="shared" si="36"/>
        <v>50</v>
      </c>
      <c r="O93" s="271">
        <v>7458.3333333333339</v>
      </c>
      <c r="P93" s="175">
        <f t="shared" si="37"/>
        <v>85.443158819261484</v>
      </c>
      <c r="Q93" s="138">
        <f t="shared" si="38"/>
        <v>124</v>
      </c>
      <c r="R93" s="271">
        <v>6650</v>
      </c>
      <c r="S93" s="175">
        <f t="shared" si="39"/>
        <v>81.947011706715955</v>
      </c>
      <c r="T93" s="138">
        <f t="shared" si="40"/>
        <v>100</v>
      </c>
      <c r="U93" s="217">
        <v>9291.6666666666679</v>
      </c>
      <c r="V93" s="192">
        <f t="shared" si="41"/>
        <v>89.913553964260387</v>
      </c>
      <c r="W93" s="138">
        <f t="shared" si="42"/>
        <v>75</v>
      </c>
      <c r="X93" s="217">
        <v>6041.6666666666679</v>
      </c>
      <c r="Y93" s="192">
        <f t="shared" si="43"/>
        <v>62.582004005248272</v>
      </c>
      <c r="Z93" s="138">
        <f t="shared" si="44"/>
        <v>148</v>
      </c>
      <c r="AA93" s="217">
        <v>5381</v>
      </c>
      <c r="AB93" s="192">
        <f t="shared" si="45"/>
        <v>98.82460973370064</v>
      </c>
      <c r="AC93" s="138">
        <f t="shared" si="46"/>
        <v>23</v>
      </c>
      <c r="AD93" s="217"/>
      <c r="AE93" s="192"/>
      <c r="AF93" s="138"/>
      <c r="AG93" s="217">
        <v>1648.7455197132617</v>
      </c>
      <c r="AH93" s="192">
        <f t="shared" si="47"/>
        <v>66.081984758046559</v>
      </c>
      <c r="AI93" s="138">
        <f t="shared" si="48"/>
        <v>139</v>
      </c>
      <c r="AJ93" s="217">
        <v>2883.3333333333339</v>
      </c>
      <c r="AK93" s="192">
        <f t="shared" si="49"/>
        <v>151.03893836214425</v>
      </c>
      <c r="AL93" s="138">
        <f t="shared" si="50"/>
        <v>68</v>
      </c>
      <c r="AM93" s="217">
        <v>4800</v>
      </c>
      <c r="AN93" s="192">
        <f t="shared" si="51"/>
        <v>90.566037735849065</v>
      </c>
      <c r="AO93" s="185">
        <f t="shared" si="52"/>
        <v>59</v>
      </c>
      <c r="AP93" s="217">
        <f t="shared" si="53"/>
        <v>4543.9073647380101</v>
      </c>
      <c r="AQ93" s="192">
        <f t="shared" si="54"/>
        <v>84.790210202239408</v>
      </c>
      <c r="AR93" s="138">
        <f t="shared" si="55"/>
        <v>109</v>
      </c>
      <c r="AU93" s="531"/>
      <c r="AV93" s="14"/>
    </row>
    <row r="94" spans="1:48" x14ac:dyDescent="0.2">
      <c r="A94" s="64">
        <v>90</v>
      </c>
      <c r="B94" s="24" t="s">
        <v>220</v>
      </c>
      <c r="C94" s="486">
        <v>2960</v>
      </c>
      <c r="D94" s="481">
        <f t="shared" si="29"/>
        <v>62.054507337526211</v>
      </c>
      <c r="E94" s="139">
        <f t="shared" si="30"/>
        <v>101</v>
      </c>
      <c r="F94" s="486">
        <v>1430</v>
      </c>
      <c r="G94" s="481">
        <f t="shared" si="31"/>
        <v>173.96593673965936</v>
      </c>
      <c r="H94" s="139">
        <f t="shared" si="32"/>
        <v>43</v>
      </c>
      <c r="I94" s="218">
        <v>2400</v>
      </c>
      <c r="J94" s="193">
        <f t="shared" si="33"/>
        <v>62.337662337662337</v>
      </c>
      <c r="K94" s="139">
        <f t="shared" si="34"/>
        <v>131</v>
      </c>
      <c r="L94" s="218">
        <v>160</v>
      </c>
      <c r="M94" s="193">
        <f t="shared" si="35"/>
        <v>5.5555555555555554</v>
      </c>
      <c r="N94" s="139">
        <f t="shared" si="36"/>
        <v>160</v>
      </c>
      <c r="O94" s="272">
        <v>7541.6666666666679</v>
      </c>
      <c r="P94" s="269">
        <f t="shared" si="37"/>
        <v>86.397830984839814</v>
      </c>
      <c r="Q94" s="139">
        <f t="shared" si="38"/>
        <v>118</v>
      </c>
      <c r="R94" s="272">
        <v>5250</v>
      </c>
      <c r="S94" s="269">
        <f t="shared" si="39"/>
        <v>64.695009242144181</v>
      </c>
      <c r="T94" s="139">
        <f t="shared" si="40"/>
        <v>152</v>
      </c>
      <c r="U94" s="218">
        <v>10208.333333333334</v>
      </c>
      <c r="V94" s="193">
        <f t="shared" si="41"/>
        <v>98.783949422617894</v>
      </c>
      <c r="W94" s="139">
        <f t="shared" si="42"/>
        <v>32</v>
      </c>
      <c r="X94" s="218">
        <v>9879.1666666666679</v>
      </c>
      <c r="Y94" s="193">
        <f t="shared" si="43"/>
        <v>102.33236654927147</v>
      </c>
      <c r="Z94" s="139">
        <f t="shared" si="44"/>
        <v>46</v>
      </c>
      <c r="AA94" s="218">
        <v>5213</v>
      </c>
      <c r="AB94" s="193">
        <f t="shared" si="45"/>
        <v>95.739210284664836</v>
      </c>
      <c r="AC94" s="139">
        <f t="shared" si="46"/>
        <v>26</v>
      </c>
      <c r="AD94" s="218"/>
      <c r="AE94" s="193"/>
      <c r="AF94" s="139"/>
      <c r="AG94" s="218">
        <v>2142.1744324970136</v>
      </c>
      <c r="AH94" s="193">
        <f t="shared" si="47"/>
        <v>85.858694689259067</v>
      </c>
      <c r="AI94" s="139">
        <f t="shared" si="48"/>
        <v>53</v>
      </c>
      <c r="AJ94" s="218">
        <v>1841.666666666667</v>
      </c>
      <c r="AK94" s="193">
        <f t="shared" si="49"/>
        <v>96.472847913392712</v>
      </c>
      <c r="AL94" s="139">
        <f t="shared" si="50"/>
        <v>126</v>
      </c>
      <c r="AM94" s="218">
        <v>3200</v>
      </c>
      <c r="AN94" s="193">
        <f t="shared" si="51"/>
        <v>60.377358490566039</v>
      </c>
      <c r="AO94" s="186">
        <f t="shared" si="52"/>
        <v>141</v>
      </c>
      <c r="AP94" s="218">
        <f t="shared" si="53"/>
        <v>4352.1673138191954</v>
      </c>
      <c r="AQ94" s="193">
        <f t="shared" si="54"/>
        <v>81.212302926277204</v>
      </c>
      <c r="AR94" s="139">
        <f t="shared" si="55"/>
        <v>125</v>
      </c>
      <c r="AU94" s="531"/>
      <c r="AV94" s="14"/>
    </row>
    <row r="95" spans="1:48" x14ac:dyDescent="0.2">
      <c r="A95" s="74">
        <v>91</v>
      </c>
      <c r="B95" s="104" t="s">
        <v>222</v>
      </c>
      <c r="C95" s="482">
        <v>4313.333333333333</v>
      </c>
      <c r="D95" s="483">
        <f t="shared" si="29"/>
        <v>90.426275331935699</v>
      </c>
      <c r="E95" s="137">
        <f t="shared" si="30"/>
        <v>43</v>
      </c>
      <c r="F95" s="482">
        <v>2768.333333333333</v>
      </c>
      <c r="G95" s="483">
        <f t="shared" si="31"/>
        <v>336.78021086780205</v>
      </c>
      <c r="H95" s="137">
        <f t="shared" si="32"/>
        <v>1</v>
      </c>
      <c r="I95" s="216">
        <v>3900</v>
      </c>
      <c r="J95" s="191">
        <f t="shared" si="33"/>
        <v>101.29870129870129</v>
      </c>
      <c r="K95" s="137">
        <f t="shared" si="34"/>
        <v>81</v>
      </c>
      <c r="L95" s="216">
        <v>2617.1428571428573</v>
      </c>
      <c r="M95" s="191">
        <f t="shared" si="35"/>
        <v>90.873015873015888</v>
      </c>
      <c r="N95" s="137">
        <f t="shared" si="36"/>
        <v>19</v>
      </c>
      <c r="O95" s="270">
        <v>8125</v>
      </c>
      <c r="P95" s="268">
        <f t="shared" si="37"/>
        <v>93.080536143888196</v>
      </c>
      <c r="Q95" s="137">
        <f t="shared" si="38"/>
        <v>87</v>
      </c>
      <c r="R95" s="270">
        <v>6341.6666666666679</v>
      </c>
      <c r="S95" s="268">
        <f t="shared" si="39"/>
        <v>78.147463544875762</v>
      </c>
      <c r="T95" s="137">
        <f t="shared" si="40"/>
        <v>116</v>
      </c>
      <c r="U95" s="216">
        <v>7791.6666666666679</v>
      </c>
      <c r="V95" s="191">
        <f t="shared" si="41"/>
        <v>75.398361396038979</v>
      </c>
      <c r="W95" s="137">
        <f t="shared" si="42"/>
        <v>126</v>
      </c>
      <c r="X95" s="216">
        <v>5575</v>
      </c>
      <c r="Y95" s="191">
        <f t="shared" si="43"/>
        <v>57.748083695877362</v>
      </c>
      <c r="Z95" s="137">
        <f t="shared" si="44"/>
        <v>157</v>
      </c>
      <c r="AA95" s="216">
        <v>5419</v>
      </c>
      <c r="AB95" s="191">
        <f t="shared" si="45"/>
        <v>99.522497704315882</v>
      </c>
      <c r="AC95" s="137">
        <f t="shared" si="46"/>
        <v>22</v>
      </c>
      <c r="AD95" s="216">
        <v>9666.6666666666679</v>
      </c>
      <c r="AE95" s="191">
        <f t="shared" si="56"/>
        <v>85.925925925925938</v>
      </c>
      <c r="AF95" s="137">
        <f t="shared" si="57"/>
        <v>30</v>
      </c>
      <c r="AG95" s="216">
        <v>2094.3847072879335</v>
      </c>
      <c r="AH95" s="191">
        <f t="shared" si="47"/>
        <v>83.943274841199738</v>
      </c>
      <c r="AI95" s="137">
        <f t="shared" si="48"/>
        <v>62</v>
      </c>
      <c r="AJ95" s="216">
        <v>2741.666666666667</v>
      </c>
      <c r="AK95" s="191">
        <f t="shared" si="49"/>
        <v>143.61795006111404</v>
      </c>
      <c r="AL95" s="137">
        <f t="shared" si="50"/>
        <v>73</v>
      </c>
      <c r="AM95" s="216">
        <v>4950</v>
      </c>
      <c r="AN95" s="191">
        <f t="shared" si="51"/>
        <v>93.396226415094347</v>
      </c>
      <c r="AO95" s="184">
        <f t="shared" si="52"/>
        <v>49</v>
      </c>
      <c r="AP95" s="216">
        <f t="shared" si="53"/>
        <v>4719.7661859247883</v>
      </c>
      <c r="AQ95" s="191">
        <f t="shared" si="54"/>
        <v>88.071770590124814</v>
      </c>
      <c r="AR95" s="137">
        <f t="shared" si="55"/>
        <v>89</v>
      </c>
      <c r="AU95" s="531"/>
      <c r="AV95" s="14"/>
    </row>
    <row r="96" spans="1:48" x14ac:dyDescent="0.2">
      <c r="A96" s="64">
        <v>92</v>
      </c>
      <c r="B96" s="24" t="s">
        <v>224</v>
      </c>
      <c r="C96" s="484">
        <v>4413.333333333333</v>
      </c>
      <c r="D96" s="480">
        <f t="shared" si="29"/>
        <v>92.522711390635919</v>
      </c>
      <c r="E96" s="138">
        <f t="shared" si="30"/>
        <v>40</v>
      </c>
      <c r="F96" s="484">
        <v>735</v>
      </c>
      <c r="G96" s="480">
        <f t="shared" si="31"/>
        <v>89.416058394160586</v>
      </c>
      <c r="H96" s="138">
        <f t="shared" si="32"/>
        <v>115</v>
      </c>
      <c r="I96" s="217">
        <v>3000</v>
      </c>
      <c r="J96" s="192">
        <f t="shared" si="33"/>
        <v>77.922077922077932</v>
      </c>
      <c r="K96" s="138">
        <f t="shared" si="34"/>
        <v>106</v>
      </c>
      <c r="L96" s="217">
        <v>1680</v>
      </c>
      <c r="M96" s="192">
        <f t="shared" si="35"/>
        <v>58.333333333333336</v>
      </c>
      <c r="N96" s="138">
        <f t="shared" si="36"/>
        <v>70</v>
      </c>
      <c r="O96" s="271">
        <v>7583.3333333333339</v>
      </c>
      <c r="P96" s="175">
        <f t="shared" si="37"/>
        <v>86.875167067628979</v>
      </c>
      <c r="Q96" s="138">
        <f t="shared" si="38"/>
        <v>115</v>
      </c>
      <c r="R96" s="271">
        <v>5600</v>
      </c>
      <c r="S96" s="175">
        <f t="shared" si="39"/>
        <v>69.008009858287124</v>
      </c>
      <c r="T96" s="138">
        <f t="shared" si="40"/>
        <v>142</v>
      </c>
      <c r="U96" s="217">
        <v>6916.6666666666679</v>
      </c>
      <c r="V96" s="192">
        <f t="shared" si="41"/>
        <v>66.931165731243155</v>
      </c>
      <c r="W96" s="138">
        <f t="shared" si="42"/>
        <v>140</v>
      </c>
      <c r="X96" s="217">
        <v>7816.6666666666679</v>
      </c>
      <c r="Y96" s="192">
        <f t="shared" si="43"/>
        <v>80.968165181962576</v>
      </c>
      <c r="Z96" s="138">
        <f t="shared" si="44"/>
        <v>124</v>
      </c>
      <c r="AA96" s="217">
        <v>2944</v>
      </c>
      <c r="AB96" s="192">
        <f t="shared" si="45"/>
        <v>54.067952249770435</v>
      </c>
      <c r="AC96" s="138">
        <f t="shared" si="46"/>
        <v>114</v>
      </c>
      <c r="AD96" s="217">
        <v>6083.3333333333339</v>
      </c>
      <c r="AE96" s="192">
        <f t="shared" si="56"/>
        <v>54.074074074074076</v>
      </c>
      <c r="AF96" s="138">
        <f t="shared" si="57"/>
        <v>67</v>
      </c>
      <c r="AG96" s="217">
        <v>1612.9032258064517</v>
      </c>
      <c r="AH96" s="192">
        <f t="shared" si="47"/>
        <v>64.64541987200208</v>
      </c>
      <c r="AI96" s="138">
        <f t="shared" si="48"/>
        <v>142</v>
      </c>
      <c r="AJ96" s="217">
        <v>1500</v>
      </c>
      <c r="AK96" s="192">
        <f t="shared" si="49"/>
        <v>78.575170246202191</v>
      </c>
      <c r="AL96" s="138">
        <f t="shared" si="50"/>
        <v>135</v>
      </c>
      <c r="AM96" s="217">
        <v>4800</v>
      </c>
      <c r="AN96" s="192">
        <f t="shared" si="51"/>
        <v>90.566037735849065</v>
      </c>
      <c r="AO96" s="185">
        <f t="shared" si="52"/>
        <v>59</v>
      </c>
      <c r="AP96" s="217">
        <f t="shared" si="53"/>
        <v>4050.1586021505377</v>
      </c>
      <c r="AQ96" s="192">
        <f t="shared" si="54"/>
        <v>75.576760629791707</v>
      </c>
      <c r="AR96" s="138">
        <f t="shared" si="55"/>
        <v>140</v>
      </c>
      <c r="AU96" s="531"/>
      <c r="AV96" s="14"/>
    </row>
    <row r="97" spans="1:48" x14ac:dyDescent="0.2">
      <c r="A97" s="64">
        <v>93</v>
      </c>
      <c r="B97" s="24" t="s">
        <v>227</v>
      </c>
      <c r="C97" s="484">
        <v>2240</v>
      </c>
      <c r="D97" s="480">
        <f t="shared" si="29"/>
        <v>46.960167714884697</v>
      </c>
      <c r="E97" s="138">
        <f t="shared" si="30"/>
        <v>136</v>
      </c>
      <c r="F97" s="484">
        <v>2016.6666666666665</v>
      </c>
      <c r="G97" s="480">
        <f t="shared" si="31"/>
        <v>245.33657745336575</v>
      </c>
      <c r="H97" s="138">
        <f t="shared" si="32"/>
        <v>10</v>
      </c>
      <c r="I97" s="217">
        <v>2300</v>
      </c>
      <c r="J97" s="192">
        <f t="shared" si="33"/>
        <v>59.740259740259738</v>
      </c>
      <c r="K97" s="138">
        <f t="shared" si="34"/>
        <v>137</v>
      </c>
      <c r="L97" s="217">
        <v>1777.1428571428573</v>
      </c>
      <c r="M97" s="192">
        <f t="shared" si="35"/>
        <v>61.706349206349209</v>
      </c>
      <c r="N97" s="138">
        <f t="shared" si="36"/>
        <v>59</v>
      </c>
      <c r="O97" s="271">
        <v>6000</v>
      </c>
      <c r="P97" s="175">
        <f t="shared" si="37"/>
        <v>68.736395921640508</v>
      </c>
      <c r="Q97" s="138">
        <f t="shared" si="38"/>
        <v>155</v>
      </c>
      <c r="R97" s="271">
        <v>5487.5</v>
      </c>
      <c r="S97" s="175">
        <f t="shared" si="39"/>
        <v>67.621688231669751</v>
      </c>
      <c r="T97" s="138">
        <f t="shared" si="40"/>
        <v>145</v>
      </c>
      <c r="U97" s="217">
        <v>7875</v>
      </c>
      <c r="V97" s="192">
        <f t="shared" si="41"/>
        <v>76.204760983162373</v>
      </c>
      <c r="W97" s="138">
        <f t="shared" si="42"/>
        <v>124</v>
      </c>
      <c r="X97" s="217">
        <v>7537.5</v>
      </c>
      <c r="Y97" s="192">
        <f t="shared" si="43"/>
        <v>78.076444996892477</v>
      </c>
      <c r="Z97" s="138">
        <f t="shared" si="44"/>
        <v>128</v>
      </c>
      <c r="AA97" s="217">
        <v>4069</v>
      </c>
      <c r="AB97" s="192">
        <f t="shared" si="45"/>
        <v>74.729109274563825</v>
      </c>
      <c r="AC97" s="138">
        <f t="shared" si="46"/>
        <v>60</v>
      </c>
      <c r="AD97" s="217">
        <v>7500</v>
      </c>
      <c r="AE97" s="192">
        <f t="shared" si="56"/>
        <v>66.666666666666657</v>
      </c>
      <c r="AF97" s="138">
        <f t="shared" si="57"/>
        <v>56</v>
      </c>
      <c r="AG97" s="217">
        <v>2060.9318996415773</v>
      </c>
      <c r="AH97" s="192">
        <f t="shared" si="47"/>
        <v>82.602480947558206</v>
      </c>
      <c r="AI97" s="138">
        <f t="shared" si="48"/>
        <v>68</v>
      </c>
      <c r="AJ97" s="217">
        <v>2083.3333333333335</v>
      </c>
      <c r="AK97" s="192">
        <f t="shared" si="49"/>
        <v>109.13218089750308</v>
      </c>
      <c r="AL97" s="138">
        <f t="shared" si="50"/>
        <v>114</v>
      </c>
      <c r="AM97" s="217">
        <v>4400</v>
      </c>
      <c r="AN97" s="192">
        <f t="shared" si="51"/>
        <v>83.018867924528308</v>
      </c>
      <c r="AO97" s="185">
        <f t="shared" si="52"/>
        <v>87</v>
      </c>
      <c r="AP97" s="217">
        <f t="shared" si="53"/>
        <v>3987.2562297320364</v>
      </c>
      <c r="AQ97" s="192">
        <f t="shared" si="54"/>
        <v>74.402989918492935</v>
      </c>
      <c r="AR97" s="138">
        <f t="shared" si="55"/>
        <v>145</v>
      </c>
      <c r="AU97" s="531"/>
      <c r="AV97" s="14"/>
    </row>
    <row r="98" spans="1:48" x14ac:dyDescent="0.2">
      <c r="A98" s="64">
        <v>94</v>
      </c>
      <c r="B98" s="24" t="s">
        <v>229</v>
      </c>
      <c r="C98" s="484">
        <v>3533.333333333333</v>
      </c>
      <c r="D98" s="480">
        <f t="shared" si="29"/>
        <v>74.074074074074076</v>
      </c>
      <c r="E98" s="138">
        <f t="shared" si="30"/>
        <v>76</v>
      </c>
      <c r="F98" s="484">
        <v>1616.6666666666665</v>
      </c>
      <c r="G98" s="480">
        <f t="shared" si="31"/>
        <v>196.67477696674774</v>
      </c>
      <c r="H98" s="138">
        <f t="shared" si="32"/>
        <v>27</v>
      </c>
      <c r="I98" s="217">
        <v>4800</v>
      </c>
      <c r="J98" s="192">
        <f t="shared" si="33"/>
        <v>124.67532467532467</v>
      </c>
      <c r="K98" s="138">
        <f t="shared" si="34"/>
        <v>50</v>
      </c>
      <c r="L98" s="217">
        <v>1668.5714285714287</v>
      </c>
      <c r="M98" s="192">
        <f t="shared" si="35"/>
        <v>57.936507936507944</v>
      </c>
      <c r="N98" s="138">
        <f t="shared" si="36"/>
        <v>72</v>
      </c>
      <c r="O98" s="271">
        <v>8708.3333333333339</v>
      </c>
      <c r="P98" s="175">
        <f t="shared" si="37"/>
        <v>99.763241302936578</v>
      </c>
      <c r="Q98" s="138">
        <f t="shared" si="38"/>
        <v>51</v>
      </c>
      <c r="R98" s="271">
        <v>6583.3333333333339</v>
      </c>
      <c r="S98" s="175">
        <f t="shared" si="39"/>
        <v>81.125487779831602</v>
      </c>
      <c r="T98" s="138">
        <f t="shared" si="40"/>
        <v>102</v>
      </c>
      <c r="U98" s="217">
        <v>9625</v>
      </c>
      <c r="V98" s="192">
        <f t="shared" si="41"/>
        <v>93.139152312754021</v>
      </c>
      <c r="W98" s="138">
        <f t="shared" si="42"/>
        <v>58</v>
      </c>
      <c r="X98" s="217">
        <v>8800</v>
      </c>
      <c r="Y98" s="192">
        <f t="shared" si="43"/>
        <v>91.153925833851261</v>
      </c>
      <c r="Z98" s="138">
        <f t="shared" si="44"/>
        <v>83</v>
      </c>
      <c r="AA98" s="217">
        <v>3938</v>
      </c>
      <c r="AB98" s="192">
        <f t="shared" si="45"/>
        <v>72.323232323232318</v>
      </c>
      <c r="AC98" s="138">
        <f t="shared" si="46"/>
        <v>68</v>
      </c>
      <c r="AD98" s="217"/>
      <c r="AE98" s="192"/>
      <c r="AF98" s="138"/>
      <c r="AG98" s="217">
        <v>2293.9068100358427</v>
      </c>
      <c r="AH98" s="192">
        <f t="shared" si="47"/>
        <v>91.9401527068474</v>
      </c>
      <c r="AI98" s="138">
        <f t="shared" si="48"/>
        <v>34</v>
      </c>
      <c r="AJ98" s="217">
        <v>2150</v>
      </c>
      <c r="AK98" s="192">
        <f t="shared" si="49"/>
        <v>112.62441068622316</v>
      </c>
      <c r="AL98" s="138">
        <f t="shared" si="50"/>
        <v>111</v>
      </c>
      <c r="AM98" s="217">
        <v>3850</v>
      </c>
      <c r="AN98" s="192">
        <f t="shared" si="51"/>
        <v>72.641509433962256</v>
      </c>
      <c r="AO98" s="185">
        <f t="shared" si="52"/>
        <v>114</v>
      </c>
      <c r="AP98" s="217">
        <f t="shared" si="53"/>
        <v>4797.2620754394948</v>
      </c>
      <c r="AQ98" s="192">
        <f t="shared" si="54"/>
        <v>89.517859217008677</v>
      </c>
      <c r="AR98" s="138">
        <f t="shared" si="55"/>
        <v>77</v>
      </c>
      <c r="AU98" s="531"/>
      <c r="AV98" s="14"/>
    </row>
    <row r="99" spans="1:48" x14ac:dyDescent="0.2">
      <c r="A99" s="64">
        <v>95</v>
      </c>
      <c r="B99" s="24" t="s">
        <v>229</v>
      </c>
      <c r="C99" s="484">
        <v>3913.333333333333</v>
      </c>
      <c r="D99" s="480">
        <f t="shared" si="29"/>
        <v>82.04053109713486</v>
      </c>
      <c r="E99" s="138">
        <f t="shared" si="30"/>
        <v>54</v>
      </c>
      <c r="F99" s="484">
        <v>1330</v>
      </c>
      <c r="G99" s="480">
        <f t="shared" si="31"/>
        <v>161.80048661800487</v>
      </c>
      <c r="H99" s="138">
        <f t="shared" si="32"/>
        <v>47</v>
      </c>
      <c r="I99" s="217">
        <v>3950</v>
      </c>
      <c r="J99" s="192">
        <f t="shared" si="33"/>
        <v>102.59740259740259</v>
      </c>
      <c r="K99" s="138">
        <f t="shared" si="34"/>
        <v>79</v>
      </c>
      <c r="L99" s="217">
        <v>1588.5714285714287</v>
      </c>
      <c r="M99" s="192">
        <f t="shared" si="35"/>
        <v>55.158730158730165</v>
      </c>
      <c r="N99" s="138">
        <f t="shared" si="36"/>
        <v>74</v>
      </c>
      <c r="O99" s="271">
        <v>5583.3333333333339</v>
      </c>
      <c r="P99" s="175">
        <f t="shared" si="37"/>
        <v>63.963035093748807</v>
      </c>
      <c r="Q99" s="138">
        <f t="shared" si="38"/>
        <v>157</v>
      </c>
      <c r="R99" s="271">
        <v>6233.3333333333339</v>
      </c>
      <c r="S99" s="175">
        <f t="shared" si="39"/>
        <v>76.812487163688644</v>
      </c>
      <c r="T99" s="138">
        <f t="shared" si="40"/>
        <v>122</v>
      </c>
      <c r="U99" s="217">
        <v>9791.6666666666679</v>
      </c>
      <c r="V99" s="192">
        <f t="shared" si="41"/>
        <v>94.751951487000852</v>
      </c>
      <c r="W99" s="138">
        <f t="shared" si="42"/>
        <v>54</v>
      </c>
      <c r="X99" s="217">
        <v>8250</v>
      </c>
      <c r="Y99" s="192">
        <f t="shared" si="43"/>
        <v>85.456805469235547</v>
      </c>
      <c r="Z99" s="138">
        <f t="shared" si="44"/>
        <v>108</v>
      </c>
      <c r="AA99" s="217">
        <v>5269</v>
      </c>
      <c r="AB99" s="192">
        <f t="shared" si="45"/>
        <v>96.767676767676775</v>
      </c>
      <c r="AC99" s="138">
        <f t="shared" si="46"/>
        <v>25</v>
      </c>
      <c r="AD99" s="217"/>
      <c r="AE99" s="192"/>
      <c r="AF99" s="138"/>
      <c r="AG99" s="217">
        <v>2139.7849462365593</v>
      </c>
      <c r="AH99" s="192">
        <f t="shared" si="47"/>
        <v>85.762923696856092</v>
      </c>
      <c r="AI99" s="138">
        <f t="shared" si="48"/>
        <v>55</v>
      </c>
      <c r="AJ99" s="217">
        <v>2291.666666666667</v>
      </c>
      <c r="AK99" s="192">
        <f t="shared" si="49"/>
        <v>120.04539898725338</v>
      </c>
      <c r="AL99" s="138">
        <f t="shared" si="50"/>
        <v>99</v>
      </c>
      <c r="AM99" s="217">
        <v>4450</v>
      </c>
      <c r="AN99" s="192">
        <f t="shared" si="51"/>
        <v>83.962264150943398</v>
      </c>
      <c r="AO99" s="185">
        <f t="shared" si="52"/>
        <v>83</v>
      </c>
      <c r="AP99" s="217">
        <f t="shared" si="53"/>
        <v>4565.8908090117757</v>
      </c>
      <c r="AQ99" s="192">
        <f t="shared" si="54"/>
        <v>85.200425620671311</v>
      </c>
      <c r="AR99" s="138">
        <f t="shared" si="55"/>
        <v>104</v>
      </c>
      <c r="AU99" s="531"/>
      <c r="AV99" s="14"/>
    </row>
    <row r="100" spans="1:48" x14ac:dyDescent="0.2">
      <c r="A100" s="64">
        <v>96</v>
      </c>
      <c r="B100" s="24" t="s">
        <v>229</v>
      </c>
      <c r="C100" s="484">
        <v>4413.333333333333</v>
      </c>
      <c r="D100" s="480">
        <f t="shared" si="29"/>
        <v>92.522711390635919</v>
      </c>
      <c r="E100" s="138">
        <f t="shared" si="30"/>
        <v>40</v>
      </c>
      <c r="F100" s="484">
        <v>1550</v>
      </c>
      <c r="G100" s="480">
        <f t="shared" si="31"/>
        <v>188.56447688564478</v>
      </c>
      <c r="H100" s="138">
        <f t="shared" si="32"/>
        <v>32</v>
      </c>
      <c r="I100" s="217">
        <v>2900</v>
      </c>
      <c r="J100" s="192">
        <f t="shared" si="33"/>
        <v>75.324675324675326</v>
      </c>
      <c r="K100" s="138">
        <f t="shared" si="34"/>
        <v>113</v>
      </c>
      <c r="L100" s="217">
        <v>2114.2857142857142</v>
      </c>
      <c r="M100" s="192">
        <f t="shared" si="35"/>
        <v>73.412698412698404</v>
      </c>
      <c r="N100" s="138">
        <f t="shared" si="36"/>
        <v>44</v>
      </c>
      <c r="O100" s="271">
        <v>7750</v>
      </c>
      <c r="P100" s="175">
        <f t="shared" si="37"/>
        <v>88.784511398785654</v>
      </c>
      <c r="Q100" s="138">
        <f t="shared" si="38"/>
        <v>106</v>
      </c>
      <c r="R100" s="271">
        <v>7020.8333333333339</v>
      </c>
      <c r="S100" s="175">
        <f t="shared" si="39"/>
        <v>86.516738550010274</v>
      </c>
      <c r="T100" s="138">
        <f t="shared" si="40"/>
        <v>66</v>
      </c>
      <c r="U100" s="217">
        <v>9791.6666666666679</v>
      </c>
      <c r="V100" s="192">
        <f t="shared" si="41"/>
        <v>94.751951487000852</v>
      </c>
      <c r="W100" s="138">
        <f t="shared" si="42"/>
        <v>54</v>
      </c>
      <c r="X100" s="217">
        <v>5541.6666666666679</v>
      </c>
      <c r="Y100" s="192">
        <f t="shared" si="43"/>
        <v>57.402803673779445</v>
      </c>
      <c r="Z100" s="138">
        <f t="shared" si="44"/>
        <v>158</v>
      </c>
      <c r="AA100" s="217">
        <v>4369</v>
      </c>
      <c r="AB100" s="192">
        <f t="shared" si="45"/>
        <v>80.238751147842052</v>
      </c>
      <c r="AC100" s="138">
        <f t="shared" si="46"/>
        <v>43</v>
      </c>
      <c r="AD100" s="217"/>
      <c r="AE100" s="192"/>
      <c r="AF100" s="138"/>
      <c r="AG100" s="217">
        <v>2358.4229390681007</v>
      </c>
      <c r="AH100" s="192">
        <f t="shared" si="47"/>
        <v>94.525969501727474</v>
      </c>
      <c r="AI100" s="138">
        <f t="shared" si="48"/>
        <v>22</v>
      </c>
      <c r="AJ100" s="217">
        <v>2500</v>
      </c>
      <c r="AK100" s="192">
        <f t="shared" si="49"/>
        <v>130.95861707700368</v>
      </c>
      <c r="AL100" s="138">
        <f t="shared" si="50"/>
        <v>88</v>
      </c>
      <c r="AM100" s="217">
        <v>3550</v>
      </c>
      <c r="AN100" s="192">
        <f t="shared" si="51"/>
        <v>66.981132075471692</v>
      </c>
      <c r="AO100" s="185">
        <f t="shared" si="52"/>
        <v>129</v>
      </c>
      <c r="AP100" s="217">
        <f t="shared" si="53"/>
        <v>4488.267387779485</v>
      </c>
      <c r="AQ100" s="192">
        <f t="shared" si="54"/>
        <v>83.751957226711795</v>
      </c>
      <c r="AR100" s="138">
        <f t="shared" si="55"/>
        <v>111</v>
      </c>
      <c r="AU100" s="531"/>
      <c r="AV100" s="14"/>
    </row>
    <row r="101" spans="1:48" x14ac:dyDescent="0.2">
      <c r="A101" s="64">
        <v>97</v>
      </c>
      <c r="B101" s="24" t="s">
        <v>229</v>
      </c>
      <c r="C101" s="380">
        <v>3440</v>
      </c>
      <c r="D101" s="480">
        <f t="shared" si="29"/>
        <v>72.117400419287208</v>
      </c>
      <c r="E101" s="138">
        <f t="shared" si="30"/>
        <v>82</v>
      </c>
      <c r="F101" s="380">
        <v>1895</v>
      </c>
      <c r="G101" s="480">
        <f t="shared" si="31"/>
        <v>230.53527980535279</v>
      </c>
      <c r="H101" s="138">
        <f t="shared" si="32"/>
        <v>13</v>
      </c>
      <c r="I101" s="217">
        <v>3500</v>
      </c>
      <c r="J101" s="192">
        <f t="shared" si="33"/>
        <v>90.909090909090907</v>
      </c>
      <c r="K101" s="138">
        <f t="shared" si="34"/>
        <v>88</v>
      </c>
      <c r="L101" s="217">
        <v>1200</v>
      </c>
      <c r="M101" s="192">
        <f t="shared" si="35"/>
        <v>41.666666666666671</v>
      </c>
      <c r="N101" s="138">
        <f t="shared" si="36"/>
        <v>99</v>
      </c>
      <c r="O101" s="271">
        <v>8541.6666666666679</v>
      </c>
      <c r="P101" s="175">
        <f t="shared" si="37"/>
        <v>97.853896971779903</v>
      </c>
      <c r="Q101" s="138">
        <f t="shared" si="38"/>
        <v>63</v>
      </c>
      <c r="R101" s="271">
        <v>6125</v>
      </c>
      <c r="S101" s="175">
        <f t="shared" si="39"/>
        <v>75.47751078250154</v>
      </c>
      <c r="T101" s="138">
        <f t="shared" si="40"/>
        <v>126</v>
      </c>
      <c r="U101" s="217">
        <v>8666.6666666666679</v>
      </c>
      <c r="V101" s="192">
        <f t="shared" si="41"/>
        <v>83.865557060834789</v>
      </c>
      <c r="W101" s="138">
        <f t="shared" si="42"/>
        <v>94</v>
      </c>
      <c r="X101" s="217">
        <v>10141.666666666668</v>
      </c>
      <c r="Y101" s="192">
        <f t="shared" si="43"/>
        <v>105.05144672329261</v>
      </c>
      <c r="Z101" s="138">
        <f t="shared" si="44"/>
        <v>25</v>
      </c>
      <c r="AA101" s="217">
        <v>1481</v>
      </c>
      <c r="AB101" s="192">
        <f t="shared" si="45"/>
        <v>27.199265381083563</v>
      </c>
      <c r="AC101" s="138">
        <f t="shared" si="46"/>
        <v>142</v>
      </c>
      <c r="AD101" s="217"/>
      <c r="AE101" s="192"/>
      <c r="AF101" s="138"/>
      <c r="AG101" s="217">
        <v>2173.2377538829155</v>
      </c>
      <c r="AH101" s="192">
        <f t="shared" si="47"/>
        <v>87.103717590497624</v>
      </c>
      <c r="AI101" s="138">
        <f t="shared" si="48"/>
        <v>47</v>
      </c>
      <c r="AJ101" s="217">
        <v>3783.3333333333339</v>
      </c>
      <c r="AK101" s="192">
        <f t="shared" si="49"/>
        <v>198.18404050986558</v>
      </c>
      <c r="AL101" s="138">
        <f t="shared" si="50"/>
        <v>27</v>
      </c>
      <c r="AM101" s="217">
        <v>3700</v>
      </c>
      <c r="AN101" s="192">
        <f t="shared" si="51"/>
        <v>69.811320754716974</v>
      </c>
      <c r="AO101" s="185">
        <f t="shared" si="52"/>
        <v>123</v>
      </c>
      <c r="AP101" s="217">
        <f t="shared" si="53"/>
        <v>4553.9642572680214</v>
      </c>
      <c r="AQ101" s="192">
        <f t="shared" si="54"/>
        <v>84.977873806083622</v>
      </c>
      <c r="AR101" s="138">
        <f t="shared" si="55"/>
        <v>106</v>
      </c>
      <c r="AU101" s="531"/>
      <c r="AV101" s="14"/>
    </row>
    <row r="102" spans="1:48" x14ac:dyDescent="0.2">
      <c r="A102" s="64">
        <v>98</v>
      </c>
      <c r="B102" s="24" t="s">
        <v>224</v>
      </c>
      <c r="C102" s="485">
        <v>4153.333333333333</v>
      </c>
      <c r="D102" s="480">
        <f t="shared" si="29"/>
        <v>87.071977638015369</v>
      </c>
      <c r="E102" s="138">
        <f t="shared" si="30"/>
        <v>46</v>
      </c>
      <c r="F102" s="485">
        <v>633.33333333333337</v>
      </c>
      <c r="G102" s="480">
        <f t="shared" si="31"/>
        <v>77.047850770478505</v>
      </c>
      <c r="H102" s="138">
        <f t="shared" si="32"/>
        <v>130</v>
      </c>
      <c r="I102" s="217">
        <v>2000</v>
      </c>
      <c r="J102" s="192">
        <f t="shared" si="33"/>
        <v>51.94805194805194</v>
      </c>
      <c r="K102" s="138">
        <f t="shared" si="34"/>
        <v>145</v>
      </c>
      <c r="L102" s="217">
        <v>1211.4285714285713</v>
      </c>
      <c r="M102" s="192">
        <f t="shared" si="35"/>
        <v>42.063492063492056</v>
      </c>
      <c r="N102" s="138">
        <f t="shared" si="36"/>
        <v>98</v>
      </c>
      <c r="O102" s="271">
        <v>6833.3333333333339</v>
      </c>
      <c r="P102" s="175">
        <f t="shared" si="37"/>
        <v>78.283117577423923</v>
      </c>
      <c r="Q102" s="138">
        <f t="shared" si="38"/>
        <v>146</v>
      </c>
      <c r="R102" s="271">
        <v>6712.5</v>
      </c>
      <c r="S102" s="175">
        <f t="shared" si="39"/>
        <v>82.717190388170053</v>
      </c>
      <c r="T102" s="138">
        <f t="shared" si="40"/>
        <v>93</v>
      </c>
      <c r="U102" s="217">
        <v>6541.6666666666679</v>
      </c>
      <c r="V102" s="192">
        <f t="shared" si="41"/>
        <v>63.302367589187803</v>
      </c>
      <c r="W102" s="138">
        <f t="shared" si="42"/>
        <v>145</v>
      </c>
      <c r="X102" s="217">
        <v>6241.6666666666679</v>
      </c>
      <c r="Y102" s="192">
        <f t="shared" si="43"/>
        <v>64.653684137835796</v>
      </c>
      <c r="Z102" s="138">
        <f t="shared" si="44"/>
        <v>144</v>
      </c>
      <c r="AA102" s="217">
        <v>2138</v>
      </c>
      <c r="AB102" s="192">
        <f t="shared" si="45"/>
        <v>39.2653810835629</v>
      </c>
      <c r="AC102" s="138">
        <f t="shared" si="46"/>
        <v>137</v>
      </c>
      <c r="AD102" s="217">
        <v>8916.6666666666679</v>
      </c>
      <c r="AE102" s="192">
        <f t="shared" si="56"/>
        <v>79.259259259259267</v>
      </c>
      <c r="AF102" s="138">
        <f t="shared" si="57"/>
        <v>40</v>
      </c>
      <c r="AG102" s="217">
        <v>1561.5292712066907</v>
      </c>
      <c r="AH102" s="192">
        <f t="shared" si="47"/>
        <v>62.586343535338308</v>
      </c>
      <c r="AI102" s="138">
        <f t="shared" si="48"/>
        <v>149</v>
      </c>
      <c r="AJ102" s="217">
        <v>3750</v>
      </c>
      <c r="AK102" s="192">
        <f t="shared" si="49"/>
        <v>196.43792561550549</v>
      </c>
      <c r="AL102" s="138">
        <f t="shared" si="50"/>
        <v>28</v>
      </c>
      <c r="AM102" s="217">
        <v>3300</v>
      </c>
      <c r="AN102" s="192">
        <f t="shared" si="51"/>
        <v>62.264150943396224</v>
      </c>
      <c r="AO102" s="185">
        <f t="shared" si="52"/>
        <v>137</v>
      </c>
      <c r="AP102" s="217">
        <f t="shared" si="53"/>
        <v>3756.3992646640495</v>
      </c>
      <c r="AQ102" s="192">
        <f t="shared" si="54"/>
        <v>70.095153287256011</v>
      </c>
      <c r="AR102" s="138">
        <f t="shared" si="55"/>
        <v>151</v>
      </c>
      <c r="AU102" s="531"/>
      <c r="AV102" s="14"/>
    </row>
    <row r="103" spans="1:48" x14ac:dyDescent="0.2">
      <c r="A103" s="64">
        <v>99</v>
      </c>
      <c r="B103" s="24" t="s">
        <v>224</v>
      </c>
      <c r="C103" s="485">
        <v>3833.333333333333</v>
      </c>
      <c r="D103" s="480">
        <f t="shared" si="29"/>
        <v>80.363382250174695</v>
      </c>
      <c r="E103" s="138">
        <f t="shared" si="30"/>
        <v>58</v>
      </c>
      <c r="F103" s="485">
        <v>693.33333333333326</v>
      </c>
      <c r="G103" s="480">
        <f t="shared" si="31"/>
        <v>84.347120843471203</v>
      </c>
      <c r="H103" s="138">
        <f t="shared" si="32"/>
        <v>122</v>
      </c>
      <c r="I103" s="217">
        <v>2000</v>
      </c>
      <c r="J103" s="192">
        <f t="shared" si="33"/>
        <v>51.94805194805194</v>
      </c>
      <c r="K103" s="138">
        <f t="shared" si="34"/>
        <v>145</v>
      </c>
      <c r="L103" s="217">
        <v>2205.7142857142858</v>
      </c>
      <c r="M103" s="192">
        <f t="shared" si="35"/>
        <v>76.587301587301596</v>
      </c>
      <c r="N103" s="138">
        <f t="shared" si="36"/>
        <v>37</v>
      </c>
      <c r="O103" s="271">
        <v>6791.6666666666679</v>
      </c>
      <c r="P103" s="175">
        <f t="shared" si="37"/>
        <v>77.805781494634758</v>
      </c>
      <c r="Q103" s="138">
        <f t="shared" si="38"/>
        <v>148</v>
      </c>
      <c r="R103" s="271">
        <v>5533.3333333333339</v>
      </c>
      <c r="S103" s="175">
        <f t="shared" si="39"/>
        <v>68.186485931402757</v>
      </c>
      <c r="T103" s="138">
        <f t="shared" si="40"/>
        <v>144</v>
      </c>
      <c r="U103" s="217">
        <v>6333.3333333333339</v>
      </c>
      <c r="V103" s="192">
        <f t="shared" si="41"/>
        <v>61.286368621379275</v>
      </c>
      <c r="W103" s="138">
        <f t="shared" si="42"/>
        <v>149</v>
      </c>
      <c r="X103" s="217">
        <v>6491.6666666666679</v>
      </c>
      <c r="Y103" s="192">
        <f t="shared" si="43"/>
        <v>67.243284303570206</v>
      </c>
      <c r="Z103" s="138">
        <f t="shared" si="44"/>
        <v>140</v>
      </c>
      <c r="AA103" s="217">
        <v>5588</v>
      </c>
      <c r="AB103" s="192">
        <f t="shared" si="45"/>
        <v>102.62626262626262</v>
      </c>
      <c r="AC103" s="138">
        <f t="shared" si="46"/>
        <v>18</v>
      </c>
      <c r="AD103" s="217">
        <v>7750</v>
      </c>
      <c r="AE103" s="192">
        <f t="shared" si="56"/>
        <v>68.888888888888886</v>
      </c>
      <c r="AF103" s="138">
        <f t="shared" si="57"/>
        <v>53</v>
      </c>
      <c r="AG103" s="217">
        <v>1313.0227001194746</v>
      </c>
      <c r="AH103" s="192">
        <f t="shared" si="47"/>
        <v>52.626160325429851</v>
      </c>
      <c r="AI103" s="138">
        <f t="shared" si="48"/>
        <v>158</v>
      </c>
      <c r="AJ103" s="217">
        <v>2775</v>
      </c>
      <c r="AK103" s="192">
        <f t="shared" si="49"/>
        <v>145.36406495547408</v>
      </c>
      <c r="AL103" s="138">
        <f t="shared" si="50"/>
        <v>71</v>
      </c>
      <c r="AM103" s="217">
        <v>3200</v>
      </c>
      <c r="AN103" s="192">
        <f t="shared" si="51"/>
        <v>60.377358490566039</v>
      </c>
      <c r="AO103" s="185">
        <f t="shared" si="52"/>
        <v>141</v>
      </c>
      <c r="AP103" s="217">
        <f t="shared" si="53"/>
        <v>3896.5336377083695</v>
      </c>
      <c r="AQ103" s="192">
        <f t="shared" si="54"/>
        <v>72.710088406575281</v>
      </c>
      <c r="AR103" s="138">
        <f t="shared" si="55"/>
        <v>148</v>
      </c>
      <c r="AU103" s="531"/>
      <c r="AV103" s="14"/>
    </row>
    <row r="104" spans="1:48" x14ac:dyDescent="0.2">
      <c r="A104" s="65">
        <v>100</v>
      </c>
      <c r="B104" s="106" t="s">
        <v>236</v>
      </c>
      <c r="C104" s="486">
        <v>3680</v>
      </c>
      <c r="D104" s="481">
        <f t="shared" si="29"/>
        <v>77.148846960167717</v>
      </c>
      <c r="E104" s="139">
        <f t="shared" si="30"/>
        <v>66</v>
      </c>
      <c r="F104" s="486">
        <v>220</v>
      </c>
      <c r="G104" s="481">
        <f t="shared" si="31"/>
        <v>26.763990267639905</v>
      </c>
      <c r="H104" s="139">
        <f t="shared" si="32"/>
        <v>152</v>
      </c>
      <c r="I104" s="218">
        <v>2150</v>
      </c>
      <c r="J104" s="193">
        <f t="shared" si="33"/>
        <v>55.844155844155843</v>
      </c>
      <c r="K104" s="139">
        <f t="shared" si="34"/>
        <v>139</v>
      </c>
      <c r="L104" s="218">
        <v>1257.1428571428571</v>
      </c>
      <c r="M104" s="193">
        <f t="shared" si="35"/>
        <v>43.650793650793652</v>
      </c>
      <c r="N104" s="139">
        <f t="shared" si="36"/>
        <v>95</v>
      </c>
      <c r="O104" s="272">
        <v>7333.3333333333339</v>
      </c>
      <c r="P104" s="269">
        <f t="shared" si="37"/>
        <v>84.01115057089396</v>
      </c>
      <c r="Q104" s="139">
        <f t="shared" si="38"/>
        <v>130</v>
      </c>
      <c r="R104" s="272">
        <v>5487.5</v>
      </c>
      <c r="S104" s="269">
        <f t="shared" si="39"/>
        <v>67.621688231669751</v>
      </c>
      <c r="T104" s="139">
        <f t="shared" si="40"/>
        <v>145</v>
      </c>
      <c r="U104" s="218">
        <v>10458.333333333336</v>
      </c>
      <c r="V104" s="193">
        <f t="shared" si="41"/>
        <v>101.20314818398815</v>
      </c>
      <c r="W104" s="139">
        <f t="shared" si="42"/>
        <v>26</v>
      </c>
      <c r="X104" s="218">
        <v>8079.1666666666679</v>
      </c>
      <c r="Y104" s="193">
        <f t="shared" si="43"/>
        <v>83.68724535598372</v>
      </c>
      <c r="Z104" s="139">
        <f t="shared" si="44"/>
        <v>113</v>
      </c>
      <c r="AA104" s="218">
        <v>2349</v>
      </c>
      <c r="AB104" s="193">
        <f t="shared" si="45"/>
        <v>43.1404958677686</v>
      </c>
      <c r="AC104" s="139">
        <f t="shared" si="46"/>
        <v>130</v>
      </c>
      <c r="AD104" s="218"/>
      <c r="AE104" s="193"/>
      <c r="AF104" s="139"/>
      <c r="AG104" s="218">
        <v>1931.8996415770609</v>
      </c>
      <c r="AH104" s="193">
        <f t="shared" si="47"/>
        <v>77.430847357798044</v>
      </c>
      <c r="AI104" s="139">
        <f t="shared" si="48"/>
        <v>92</v>
      </c>
      <c r="AJ104" s="218">
        <v>1458.3333333333335</v>
      </c>
      <c r="AK104" s="193">
        <f t="shared" si="49"/>
        <v>76.392526628252142</v>
      </c>
      <c r="AL104" s="139">
        <f t="shared" si="50"/>
        <v>138</v>
      </c>
      <c r="AM104" s="218">
        <v>2650</v>
      </c>
      <c r="AN104" s="193">
        <f t="shared" si="51"/>
        <v>50</v>
      </c>
      <c r="AO104" s="186">
        <f t="shared" si="52"/>
        <v>150</v>
      </c>
      <c r="AP104" s="218">
        <f t="shared" si="53"/>
        <v>3921.2257637822163</v>
      </c>
      <c r="AQ104" s="193">
        <f t="shared" si="54"/>
        <v>73.170848363168801</v>
      </c>
      <c r="AR104" s="139">
        <f t="shared" si="55"/>
        <v>147</v>
      </c>
      <c r="AU104" s="531"/>
      <c r="AV104" s="14"/>
    </row>
    <row r="105" spans="1:48" x14ac:dyDescent="0.2">
      <c r="A105" s="64">
        <v>101</v>
      </c>
      <c r="B105" s="1" t="s">
        <v>10</v>
      </c>
      <c r="C105" s="482">
        <v>3386.666666666667</v>
      </c>
      <c r="D105" s="483">
        <f t="shared" si="29"/>
        <v>70.999301187980436</v>
      </c>
      <c r="E105" s="137">
        <f t="shared" si="30"/>
        <v>84</v>
      </c>
      <c r="F105" s="482">
        <v>1486.6666666666665</v>
      </c>
      <c r="G105" s="483">
        <f t="shared" si="31"/>
        <v>180.85969180859689</v>
      </c>
      <c r="H105" s="137">
        <f t="shared" si="32"/>
        <v>37</v>
      </c>
      <c r="I105" s="216">
        <v>2500</v>
      </c>
      <c r="J105" s="191">
        <f t="shared" si="33"/>
        <v>64.935064935064929</v>
      </c>
      <c r="K105" s="137">
        <f t="shared" si="34"/>
        <v>120</v>
      </c>
      <c r="L105" s="216">
        <v>1240</v>
      </c>
      <c r="M105" s="191">
        <f t="shared" si="35"/>
        <v>43.055555555555557</v>
      </c>
      <c r="N105" s="137">
        <f t="shared" si="36"/>
        <v>96</v>
      </c>
      <c r="O105" s="270">
        <v>8708.3333333333339</v>
      </c>
      <c r="P105" s="268">
        <f t="shared" si="37"/>
        <v>99.763241302936578</v>
      </c>
      <c r="Q105" s="137">
        <f t="shared" si="38"/>
        <v>51</v>
      </c>
      <c r="R105" s="270">
        <v>4395.8333333333339</v>
      </c>
      <c r="S105" s="268">
        <f t="shared" si="39"/>
        <v>54.169233928938191</v>
      </c>
      <c r="T105" s="137">
        <f t="shared" si="40"/>
        <v>158</v>
      </c>
      <c r="U105" s="216">
        <v>7666.6666666666679</v>
      </c>
      <c r="V105" s="191">
        <f t="shared" si="41"/>
        <v>74.188762015353859</v>
      </c>
      <c r="W105" s="137">
        <f t="shared" si="42"/>
        <v>130</v>
      </c>
      <c r="X105" s="216">
        <v>5933.3333333333339</v>
      </c>
      <c r="Y105" s="191">
        <f t="shared" si="43"/>
        <v>61.459843933430015</v>
      </c>
      <c r="Z105" s="137">
        <f t="shared" si="44"/>
        <v>150</v>
      </c>
      <c r="AA105" s="216">
        <v>4133</v>
      </c>
      <c r="AB105" s="191">
        <f t="shared" si="45"/>
        <v>75.904499540863185</v>
      </c>
      <c r="AC105" s="137">
        <f t="shared" si="46"/>
        <v>54</v>
      </c>
      <c r="AD105" s="216">
        <v>8916.6666666666679</v>
      </c>
      <c r="AE105" s="191">
        <f t="shared" si="56"/>
        <v>79.259259259259267</v>
      </c>
      <c r="AF105" s="137">
        <f t="shared" si="57"/>
        <v>40</v>
      </c>
      <c r="AG105" s="216">
        <v>1728.7933094384709</v>
      </c>
      <c r="AH105" s="191">
        <f t="shared" si="47"/>
        <v>69.290313003545933</v>
      </c>
      <c r="AI105" s="137">
        <f t="shared" si="48"/>
        <v>129</v>
      </c>
      <c r="AJ105" s="216">
        <v>2191.666666666667</v>
      </c>
      <c r="AK105" s="191">
        <f t="shared" si="49"/>
        <v>114.80705430417323</v>
      </c>
      <c r="AL105" s="137">
        <f t="shared" si="50"/>
        <v>108</v>
      </c>
      <c r="AM105" s="216">
        <v>2950</v>
      </c>
      <c r="AN105" s="191">
        <f t="shared" si="51"/>
        <v>55.660377358490564</v>
      </c>
      <c r="AO105" s="184">
        <f t="shared" si="52"/>
        <v>147</v>
      </c>
      <c r="AP105" s="216">
        <f t="shared" si="53"/>
        <v>3860.0799980087613</v>
      </c>
      <c r="AQ105" s="191">
        <f t="shared" si="54"/>
        <v>72.029856279320043</v>
      </c>
      <c r="AR105" s="137">
        <f t="shared" si="55"/>
        <v>150</v>
      </c>
      <c r="AU105" s="531"/>
      <c r="AV105" s="14"/>
    </row>
    <row r="106" spans="1:48" x14ac:dyDescent="0.2">
      <c r="A106" s="64">
        <v>102</v>
      </c>
      <c r="B106" s="1" t="s">
        <v>13</v>
      </c>
      <c r="C106" s="484">
        <v>3466.666666666667</v>
      </c>
      <c r="D106" s="480">
        <f t="shared" si="29"/>
        <v>72.676450034940615</v>
      </c>
      <c r="E106" s="138">
        <f t="shared" si="30"/>
        <v>80</v>
      </c>
      <c r="F106" s="484">
        <v>566.66666666666663</v>
      </c>
      <c r="G106" s="480">
        <f t="shared" si="31"/>
        <v>68.937550689375499</v>
      </c>
      <c r="H106" s="138">
        <f t="shared" si="32"/>
        <v>132</v>
      </c>
      <c r="I106" s="217">
        <v>2000</v>
      </c>
      <c r="J106" s="192">
        <f t="shared" si="33"/>
        <v>51.94805194805194</v>
      </c>
      <c r="K106" s="138">
        <f t="shared" si="34"/>
        <v>145</v>
      </c>
      <c r="L106" s="217">
        <v>794.28571428571433</v>
      </c>
      <c r="M106" s="192">
        <f t="shared" si="35"/>
        <v>27.579365079365083</v>
      </c>
      <c r="N106" s="138">
        <f t="shared" si="36"/>
        <v>130</v>
      </c>
      <c r="O106" s="271">
        <v>7666.6666666666679</v>
      </c>
      <c r="P106" s="175">
        <f t="shared" si="37"/>
        <v>87.829839233207323</v>
      </c>
      <c r="Q106" s="138">
        <f t="shared" si="38"/>
        <v>112</v>
      </c>
      <c r="R106" s="271">
        <v>5554.1666666666679</v>
      </c>
      <c r="S106" s="175">
        <f t="shared" si="39"/>
        <v>68.443212158554132</v>
      </c>
      <c r="T106" s="138">
        <f t="shared" si="40"/>
        <v>143</v>
      </c>
      <c r="U106" s="217">
        <v>8291.6666666666679</v>
      </c>
      <c r="V106" s="192">
        <f t="shared" si="41"/>
        <v>80.236758918779444</v>
      </c>
      <c r="W106" s="138">
        <f t="shared" si="42"/>
        <v>109</v>
      </c>
      <c r="X106" s="217">
        <v>7066.6666666666679</v>
      </c>
      <c r="Y106" s="192">
        <f t="shared" si="43"/>
        <v>73.199364684759345</v>
      </c>
      <c r="Z106" s="138">
        <f t="shared" si="44"/>
        <v>136</v>
      </c>
      <c r="AA106" s="217"/>
      <c r="AB106" s="192"/>
      <c r="AC106" s="138"/>
      <c r="AD106" s="217"/>
      <c r="AE106" s="192"/>
      <c r="AF106" s="138"/>
      <c r="AG106" s="217">
        <v>2384.7072879330944</v>
      </c>
      <c r="AH106" s="192">
        <f t="shared" si="47"/>
        <v>95.579450418160093</v>
      </c>
      <c r="AI106" s="138">
        <f t="shared" si="48"/>
        <v>21</v>
      </c>
      <c r="AJ106" s="217">
        <v>2050</v>
      </c>
      <c r="AK106" s="192">
        <f t="shared" si="49"/>
        <v>107.386066003143</v>
      </c>
      <c r="AL106" s="138">
        <f t="shared" si="50"/>
        <v>115</v>
      </c>
      <c r="AM106" s="217">
        <v>2899.9999999999995</v>
      </c>
      <c r="AN106" s="192">
        <f t="shared" si="51"/>
        <v>54.71698113207546</v>
      </c>
      <c r="AO106" s="185">
        <f t="shared" si="52"/>
        <v>148</v>
      </c>
      <c r="AP106" s="217">
        <f t="shared" si="53"/>
        <v>3885.5902729289837</v>
      </c>
      <c r="AQ106" s="192">
        <f t="shared" si="54"/>
        <v>72.505883055215222</v>
      </c>
      <c r="AR106" s="138">
        <f t="shared" si="55"/>
        <v>149</v>
      </c>
      <c r="AU106" s="531"/>
      <c r="AV106" s="14"/>
    </row>
    <row r="107" spans="1:48" x14ac:dyDescent="0.2">
      <c r="A107" s="64">
        <v>103</v>
      </c>
      <c r="B107" s="1" t="s">
        <v>15</v>
      </c>
      <c r="C107" s="484">
        <v>906.66666666666674</v>
      </c>
      <c r="D107" s="480">
        <f t="shared" si="29"/>
        <v>19.007686932215236</v>
      </c>
      <c r="E107" s="138">
        <f t="shared" si="30"/>
        <v>159</v>
      </c>
      <c r="F107" s="484">
        <v>163.33333333333331</v>
      </c>
      <c r="G107" s="480">
        <f t="shared" si="31"/>
        <v>19.87023519870235</v>
      </c>
      <c r="H107" s="138">
        <f t="shared" si="32"/>
        <v>156</v>
      </c>
      <c r="I107" s="217">
        <v>2900</v>
      </c>
      <c r="J107" s="192">
        <f t="shared" si="33"/>
        <v>75.324675324675326</v>
      </c>
      <c r="K107" s="138">
        <f t="shared" si="34"/>
        <v>113</v>
      </c>
      <c r="L107" s="217">
        <v>514.28571428571433</v>
      </c>
      <c r="M107" s="192">
        <f t="shared" si="35"/>
        <v>17.857142857142858</v>
      </c>
      <c r="N107" s="138">
        <f t="shared" si="36"/>
        <v>156</v>
      </c>
      <c r="O107" s="271">
        <v>7458.3333333333339</v>
      </c>
      <c r="P107" s="175">
        <f t="shared" si="37"/>
        <v>85.443158819261484</v>
      </c>
      <c r="Q107" s="138">
        <f t="shared" si="38"/>
        <v>124</v>
      </c>
      <c r="R107" s="271">
        <v>6537.5</v>
      </c>
      <c r="S107" s="175">
        <f t="shared" si="39"/>
        <v>80.560690080098581</v>
      </c>
      <c r="T107" s="138">
        <f t="shared" si="40"/>
        <v>103</v>
      </c>
      <c r="U107" s="217">
        <v>7250</v>
      </c>
      <c r="V107" s="192">
        <f t="shared" si="41"/>
        <v>70.156764079736789</v>
      </c>
      <c r="W107" s="138">
        <f t="shared" si="42"/>
        <v>138</v>
      </c>
      <c r="X107" s="217">
        <v>8070.8333333333339</v>
      </c>
      <c r="Y107" s="192">
        <f t="shared" si="43"/>
        <v>83.600925350459235</v>
      </c>
      <c r="Z107" s="138">
        <f t="shared" si="44"/>
        <v>115</v>
      </c>
      <c r="AA107" s="217">
        <v>2289</v>
      </c>
      <c r="AB107" s="192">
        <f t="shared" si="45"/>
        <v>42.03856749311295</v>
      </c>
      <c r="AC107" s="138">
        <f t="shared" si="46"/>
        <v>132</v>
      </c>
      <c r="AD107" s="217">
        <v>12083.333333333336</v>
      </c>
      <c r="AE107" s="192">
        <f t="shared" si="56"/>
        <v>107.40740740740742</v>
      </c>
      <c r="AF107" s="138">
        <f t="shared" si="57"/>
        <v>5</v>
      </c>
      <c r="AG107" s="217">
        <v>1898.446833930705</v>
      </c>
      <c r="AH107" s="192">
        <f t="shared" si="47"/>
        <v>76.090053464156512</v>
      </c>
      <c r="AI107" s="138">
        <f t="shared" si="48"/>
        <v>102</v>
      </c>
      <c r="AJ107" s="217">
        <v>1425</v>
      </c>
      <c r="AK107" s="192">
        <f t="shared" si="49"/>
        <v>74.646411733892094</v>
      </c>
      <c r="AL107" s="138">
        <f t="shared" si="50"/>
        <v>139</v>
      </c>
      <c r="AM107" s="217">
        <v>4500</v>
      </c>
      <c r="AN107" s="192">
        <f t="shared" si="51"/>
        <v>84.905660377358487</v>
      </c>
      <c r="AO107" s="185">
        <f t="shared" si="52"/>
        <v>78</v>
      </c>
      <c r="AP107" s="217">
        <f t="shared" si="53"/>
        <v>3659.4499345735908</v>
      </c>
      <c r="AQ107" s="192">
        <f t="shared" si="54"/>
        <v>68.28605961137508</v>
      </c>
      <c r="AR107" s="138">
        <f t="shared" si="55"/>
        <v>153</v>
      </c>
      <c r="AU107" s="531"/>
      <c r="AV107" s="14"/>
    </row>
    <row r="108" spans="1:48" x14ac:dyDescent="0.2">
      <c r="A108" s="64">
        <v>104</v>
      </c>
      <c r="B108" s="1" t="s">
        <v>17</v>
      </c>
      <c r="C108" s="484">
        <v>3813.333333333333</v>
      </c>
      <c r="D108" s="480">
        <f t="shared" si="29"/>
        <v>79.944095038434654</v>
      </c>
      <c r="E108" s="138">
        <f t="shared" si="30"/>
        <v>61</v>
      </c>
      <c r="F108" s="484">
        <v>998.33333333333326</v>
      </c>
      <c r="G108" s="480">
        <f t="shared" si="31"/>
        <v>121.45174371451743</v>
      </c>
      <c r="H108" s="138">
        <f t="shared" si="32"/>
        <v>84</v>
      </c>
      <c r="I108" s="217">
        <v>3350</v>
      </c>
      <c r="J108" s="192">
        <f t="shared" si="33"/>
        <v>87.012987012987011</v>
      </c>
      <c r="K108" s="138">
        <f t="shared" si="34"/>
        <v>96</v>
      </c>
      <c r="L108" s="217">
        <v>2245.7142857142858</v>
      </c>
      <c r="M108" s="192">
        <f t="shared" si="35"/>
        <v>77.976190476190482</v>
      </c>
      <c r="N108" s="138">
        <f t="shared" si="36"/>
        <v>31</v>
      </c>
      <c r="O108" s="271">
        <v>7791.6666666666679</v>
      </c>
      <c r="P108" s="175">
        <f t="shared" si="37"/>
        <v>89.261847481574847</v>
      </c>
      <c r="Q108" s="138">
        <f t="shared" si="38"/>
        <v>104</v>
      </c>
      <c r="R108" s="271">
        <v>7412.5</v>
      </c>
      <c r="S108" s="175">
        <f t="shared" si="39"/>
        <v>91.34319162045594</v>
      </c>
      <c r="T108" s="138">
        <f t="shared" si="40"/>
        <v>46</v>
      </c>
      <c r="U108" s="217">
        <v>7666.6666666666679</v>
      </c>
      <c r="V108" s="192">
        <f t="shared" si="41"/>
        <v>74.188762015353859</v>
      </c>
      <c r="W108" s="138">
        <f t="shared" si="42"/>
        <v>130</v>
      </c>
      <c r="X108" s="217">
        <v>7904.1666666666679</v>
      </c>
      <c r="Y108" s="192">
        <f t="shared" si="43"/>
        <v>81.874525239969628</v>
      </c>
      <c r="Z108" s="138">
        <f t="shared" si="44"/>
        <v>118</v>
      </c>
      <c r="AA108" s="217">
        <v>3373</v>
      </c>
      <c r="AB108" s="192">
        <f t="shared" si="45"/>
        <v>61.946740128558311</v>
      </c>
      <c r="AC108" s="138">
        <f t="shared" si="46"/>
        <v>92</v>
      </c>
      <c r="AD108" s="217"/>
      <c r="AE108" s="192"/>
      <c r="AF108" s="138"/>
      <c r="AG108" s="217">
        <v>2065.710872162485</v>
      </c>
      <c r="AH108" s="192">
        <f t="shared" si="47"/>
        <v>82.794022932364129</v>
      </c>
      <c r="AI108" s="138">
        <f t="shared" si="48"/>
        <v>65</v>
      </c>
      <c r="AJ108" s="217">
        <v>2183.3333333333335</v>
      </c>
      <c r="AK108" s="192">
        <f t="shared" si="49"/>
        <v>114.37052558058321</v>
      </c>
      <c r="AL108" s="138">
        <f t="shared" si="50"/>
        <v>109</v>
      </c>
      <c r="AM108" s="217">
        <v>4650</v>
      </c>
      <c r="AN108" s="192">
        <f t="shared" si="51"/>
        <v>87.735849056603783</v>
      </c>
      <c r="AO108" s="185">
        <f t="shared" si="52"/>
        <v>67</v>
      </c>
      <c r="AP108" s="217">
        <f t="shared" si="53"/>
        <v>4454.535429823065</v>
      </c>
      <c r="AQ108" s="192">
        <f t="shared" si="54"/>
        <v>83.122512219127913</v>
      </c>
      <c r="AR108" s="138">
        <f t="shared" si="55"/>
        <v>114</v>
      </c>
      <c r="AU108" s="531"/>
      <c r="AV108" s="14"/>
    </row>
    <row r="109" spans="1:48" x14ac:dyDescent="0.2">
      <c r="A109" s="64">
        <v>105</v>
      </c>
      <c r="B109" s="1" t="s">
        <v>19</v>
      </c>
      <c r="C109" s="484">
        <v>2173.3333333333335</v>
      </c>
      <c r="D109" s="480">
        <f t="shared" si="29"/>
        <v>45.562543675751229</v>
      </c>
      <c r="E109" s="138">
        <f t="shared" si="30"/>
        <v>140</v>
      </c>
      <c r="F109" s="484">
        <v>496.66666666666663</v>
      </c>
      <c r="G109" s="480">
        <f t="shared" si="31"/>
        <v>60.421735604217353</v>
      </c>
      <c r="H109" s="138">
        <f t="shared" si="32"/>
        <v>139</v>
      </c>
      <c r="I109" s="217">
        <v>3300</v>
      </c>
      <c r="J109" s="192">
        <f t="shared" si="33"/>
        <v>85.714285714285708</v>
      </c>
      <c r="K109" s="138">
        <f t="shared" si="34"/>
        <v>97</v>
      </c>
      <c r="L109" s="217">
        <v>982.85714285714289</v>
      </c>
      <c r="M109" s="192">
        <f t="shared" si="35"/>
        <v>34.126984126984127</v>
      </c>
      <c r="N109" s="138">
        <f t="shared" si="36"/>
        <v>115</v>
      </c>
      <c r="O109" s="271">
        <v>8041.6666666666679</v>
      </c>
      <c r="P109" s="175">
        <f t="shared" si="37"/>
        <v>92.125863978309866</v>
      </c>
      <c r="Q109" s="138">
        <f t="shared" si="38"/>
        <v>93</v>
      </c>
      <c r="R109" s="271">
        <v>7350</v>
      </c>
      <c r="S109" s="175">
        <f t="shared" si="39"/>
        <v>90.573012939001856</v>
      </c>
      <c r="T109" s="138">
        <f t="shared" si="40"/>
        <v>50</v>
      </c>
      <c r="U109" s="217">
        <v>7291.6666666666679</v>
      </c>
      <c r="V109" s="192">
        <f t="shared" si="41"/>
        <v>70.5599638732985</v>
      </c>
      <c r="W109" s="138">
        <f t="shared" si="42"/>
        <v>135</v>
      </c>
      <c r="X109" s="217">
        <v>8758.3333333333339</v>
      </c>
      <c r="Y109" s="192">
        <f t="shared" si="43"/>
        <v>90.722325806228852</v>
      </c>
      <c r="Z109" s="138">
        <f t="shared" si="44"/>
        <v>86</v>
      </c>
      <c r="AA109" s="217"/>
      <c r="AB109" s="192"/>
      <c r="AC109" s="138"/>
      <c r="AD109" s="217"/>
      <c r="AE109" s="192"/>
      <c r="AF109" s="138"/>
      <c r="AG109" s="217">
        <v>1716.8458781362008</v>
      </c>
      <c r="AH109" s="192">
        <f t="shared" si="47"/>
        <v>68.811458041531097</v>
      </c>
      <c r="AI109" s="138">
        <f t="shared" si="48"/>
        <v>130</v>
      </c>
      <c r="AJ109" s="217">
        <v>1283.3333333333335</v>
      </c>
      <c r="AK109" s="192">
        <f t="shared" si="49"/>
        <v>67.225423432861888</v>
      </c>
      <c r="AL109" s="138">
        <f t="shared" si="50"/>
        <v>146</v>
      </c>
      <c r="AM109" s="217">
        <v>4550</v>
      </c>
      <c r="AN109" s="192">
        <f t="shared" si="51"/>
        <v>85.84905660377359</v>
      </c>
      <c r="AO109" s="185">
        <f t="shared" si="52"/>
        <v>75</v>
      </c>
      <c r="AP109" s="217">
        <f t="shared" si="53"/>
        <v>4176.7911837266674</v>
      </c>
      <c r="AQ109" s="192">
        <f t="shared" si="54"/>
        <v>77.939749649685893</v>
      </c>
      <c r="AR109" s="138">
        <f t="shared" si="55"/>
        <v>138</v>
      </c>
      <c r="AU109" s="531"/>
      <c r="AV109" s="14"/>
    </row>
    <row r="110" spans="1:48" x14ac:dyDescent="0.2">
      <c r="A110" s="64">
        <v>106</v>
      </c>
      <c r="B110" s="1" t="s">
        <v>21</v>
      </c>
      <c r="C110" s="484">
        <v>3360</v>
      </c>
      <c r="D110" s="480">
        <f t="shared" si="29"/>
        <v>70.440251572327043</v>
      </c>
      <c r="E110" s="138">
        <f t="shared" si="30"/>
        <v>86</v>
      </c>
      <c r="F110" s="484">
        <v>761.66666666666674</v>
      </c>
      <c r="G110" s="480">
        <f t="shared" si="31"/>
        <v>92.660178426601789</v>
      </c>
      <c r="H110" s="138">
        <f t="shared" si="32"/>
        <v>110</v>
      </c>
      <c r="I110" s="217">
        <v>2500</v>
      </c>
      <c r="J110" s="192">
        <f t="shared" si="33"/>
        <v>64.935064935064929</v>
      </c>
      <c r="K110" s="138">
        <f t="shared" si="34"/>
        <v>120</v>
      </c>
      <c r="L110" s="217">
        <v>2354.2857142857142</v>
      </c>
      <c r="M110" s="192">
        <f t="shared" si="35"/>
        <v>81.746031746031747</v>
      </c>
      <c r="N110" s="138">
        <f t="shared" si="36"/>
        <v>27</v>
      </c>
      <c r="O110" s="271">
        <v>10125</v>
      </c>
      <c r="P110" s="175">
        <f t="shared" si="37"/>
        <v>115.99266811776836</v>
      </c>
      <c r="Q110" s="138">
        <f t="shared" si="38"/>
        <v>10</v>
      </c>
      <c r="R110" s="271">
        <v>8616.6666666666679</v>
      </c>
      <c r="S110" s="175">
        <f t="shared" si="39"/>
        <v>106.18196754980491</v>
      </c>
      <c r="T110" s="138">
        <f t="shared" si="40"/>
        <v>7</v>
      </c>
      <c r="U110" s="217">
        <v>11125</v>
      </c>
      <c r="V110" s="192">
        <f t="shared" si="41"/>
        <v>107.65434488097543</v>
      </c>
      <c r="W110" s="138">
        <f t="shared" si="42"/>
        <v>8</v>
      </c>
      <c r="X110" s="217">
        <v>9708.3333333333339</v>
      </c>
      <c r="Y110" s="192">
        <f t="shared" si="43"/>
        <v>100.56280643601963</v>
      </c>
      <c r="Z110" s="138">
        <f t="shared" si="44"/>
        <v>52</v>
      </c>
      <c r="AA110" s="217">
        <v>5552</v>
      </c>
      <c r="AB110" s="192">
        <f t="shared" si="45"/>
        <v>101.96510560146923</v>
      </c>
      <c r="AC110" s="138">
        <f t="shared" si="46"/>
        <v>19</v>
      </c>
      <c r="AD110" s="217">
        <v>10166.666666666668</v>
      </c>
      <c r="AE110" s="192">
        <f t="shared" si="56"/>
        <v>90.370370370370381</v>
      </c>
      <c r="AF110" s="138">
        <f t="shared" si="57"/>
        <v>19</v>
      </c>
      <c r="AG110" s="217">
        <v>2432.4970131421746</v>
      </c>
      <c r="AH110" s="192">
        <f t="shared" si="47"/>
        <v>97.494870266219422</v>
      </c>
      <c r="AI110" s="138">
        <f t="shared" si="48"/>
        <v>17</v>
      </c>
      <c r="AJ110" s="217">
        <v>1975</v>
      </c>
      <c r="AK110" s="192">
        <f t="shared" si="49"/>
        <v>103.4573074908329</v>
      </c>
      <c r="AL110" s="138">
        <f t="shared" si="50"/>
        <v>119</v>
      </c>
      <c r="AM110" s="217">
        <v>5400</v>
      </c>
      <c r="AN110" s="192">
        <f t="shared" si="51"/>
        <v>101.88679245283019</v>
      </c>
      <c r="AO110" s="185">
        <f t="shared" si="52"/>
        <v>32</v>
      </c>
      <c r="AP110" s="217">
        <f t="shared" si="53"/>
        <v>5325.8707828412134</v>
      </c>
      <c r="AQ110" s="192">
        <f t="shared" si="54"/>
        <v>99.381802254920942</v>
      </c>
      <c r="AR110" s="138">
        <f t="shared" si="55"/>
        <v>19</v>
      </c>
      <c r="AU110" s="531"/>
      <c r="AV110" s="14"/>
    </row>
    <row r="111" spans="1:48" x14ac:dyDescent="0.2">
      <c r="A111" s="64">
        <v>107</v>
      </c>
      <c r="B111" s="24" t="s">
        <v>238</v>
      </c>
      <c r="C111" s="380">
        <v>3653.333333333333</v>
      </c>
      <c r="D111" s="480">
        <f t="shared" si="29"/>
        <v>76.589797344514324</v>
      </c>
      <c r="E111" s="138">
        <f t="shared" si="30"/>
        <v>68</v>
      </c>
      <c r="F111" s="380">
        <v>976.66666666666674</v>
      </c>
      <c r="G111" s="480">
        <f t="shared" si="31"/>
        <v>118.81589618815897</v>
      </c>
      <c r="H111" s="138">
        <f t="shared" si="32"/>
        <v>87</v>
      </c>
      <c r="I111" s="217">
        <v>2500</v>
      </c>
      <c r="J111" s="192">
        <f t="shared" si="33"/>
        <v>64.935064935064929</v>
      </c>
      <c r="K111" s="138">
        <f t="shared" si="34"/>
        <v>120</v>
      </c>
      <c r="L111" s="217">
        <v>754.28571428571433</v>
      </c>
      <c r="M111" s="192">
        <f t="shared" si="35"/>
        <v>26.190476190476193</v>
      </c>
      <c r="N111" s="138">
        <f t="shared" si="36"/>
        <v>133</v>
      </c>
      <c r="O111" s="271">
        <v>6708.3333333333339</v>
      </c>
      <c r="P111" s="175">
        <f t="shared" si="37"/>
        <v>76.851109329056413</v>
      </c>
      <c r="Q111" s="138">
        <f t="shared" si="38"/>
        <v>150</v>
      </c>
      <c r="R111" s="271">
        <v>6079.1666666666679</v>
      </c>
      <c r="S111" s="175">
        <f t="shared" si="39"/>
        <v>74.912713082768562</v>
      </c>
      <c r="T111" s="138">
        <f t="shared" si="40"/>
        <v>128</v>
      </c>
      <c r="U111" s="217">
        <v>8375</v>
      </c>
      <c r="V111" s="192">
        <f t="shared" si="41"/>
        <v>81.043158505902852</v>
      </c>
      <c r="W111" s="138">
        <f t="shared" si="42"/>
        <v>105</v>
      </c>
      <c r="X111" s="217">
        <v>9512.5</v>
      </c>
      <c r="Y111" s="192">
        <f t="shared" si="43"/>
        <v>98.534286306194318</v>
      </c>
      <c r="Z111" s="138">
        <f t="shared" si="44"/>
        <v>59</v>
      </c>
      <c r="AA111" s="217">
        <v>3114</v>
      </c>
      <c r="AB111" s="192">
        <f t="shared" si="45"/>
        <v>57.190082644628106</v>
      </c>
      <c r="AC111" s="138">
        <f t="shared" si="46"/>
        <v>109</v>
      </c>
      <c r="AD111" s="217">
        <v>9833.3333333333339</v>
      </c>
      <c r="AE111" s="192">
        <f t="shared" si="56"/>
        <v>87.407407407407405</v>
      </c>
      <c r="AF111" s="138">
        <f t="shared" si="57"/>
        <v>25</v>
      </c>
      <c r="AG111" s="217">
        <v>1469.5340501792116</v>
      </c>
      <c r="AH111" s="192">
        <f t="shared" si="47"/>
        <v>58.899160327824106</v>
      </c>
      <c r="AI111" s="138">
        <f t="shared" si="48"/>
        <v>156</v>
      </c>
      <c r="AJ111" s="217">
        <v>1183.3333333333335</v>
      </c>
      <c r="AK111" s="192">
        <f t="shared" si="49"/>
        <v>61.987078749781745</v>
      </c>
      <c r="AL111" s="138">
        <f t="shared" si="50"/>
        <v>151</v>
      </c>
      <c r="AM111" s="217">
        <v>3750</v>
      </c>
      <c r="AN111" s="192">
        <f t="shared" si="51"/>
        <v>70.754716981132077</v>
      </c>
      <c r="AO111" s="185">
        <f t="shared" si="52"/>
        <v>120</v>
      </c>
      <c r="AP111" s="217">
        <f t="shared" si="53"/>
        <v>4006.3460914831885</v>
      </c>
      <c r="AQ111" s="192">
        <f t="shared" si="54"/>
        <v>74.759210514707746</v>
      </c>
      <c r="AR111" s="138">
        <f t="shared" si="55"/>
        <v>143</v>
      </c>
      <c r="AU111" s="531"/>
      <c r="AV111" s="14"/>
    </row>
    <row r="112" spans="1:48" x14ac:dyDescent="0.2">
      <c r="A112" s="64">
        <v>108</v>
      </c>
      <c r="B112" s="24" t="s">
        <v>239</v>
      </c>
      <c r="C112" s="485">
        <v>2860</v>
      </c>
      <c r="D112" s="480">
        <f t="shared" si="29"/>
        <v>59.958071278825997</v>
      </c>
      <c r="E112" s="138">
        <f t="shared" si="30"/>
        <v>103</v>
      </c>
      <c r="F112" s="485">
        <v>788.33333333333326</v>
      </c>
      <c r="G112" s="480">
        <f t="shared" si="31"/>
        <v>95.904298459042977</v>
      </c>
      <c r="H112" s="138">
        <f t="shared" si="32"/>
        <v>107</v>
      </c>
      <c r="I112" s="217">
        <v>2200</v>
      </c>
      <c r="J112" s="192">
        <f t="shared" si="33"/>
        <v>57.142857142857139</v>
      </c>
      <c r="K112" s="138">
        <f t="shared" si="34"/>
        <v>138</v>
      </c>
      <c r="L112" s="217">
        <v>742.85714285714289</v>
      </c>
      <c r="M112" s="192">
        <f t="shared" si="35"/>
        <v>25.793650793650798</v>
      </c>
      <c r="N112" s="138">
        <f t="shared" si="36"/>
        <v>135</v>
      </c>
      <c r="O112" s="271">
        <v>8291.6666666666679</v>
      </c>
      <c r="P112" s="175">
        <f t="shared" si="37"/>
        <v>94.989880475044885</v>
      </c>
      <c r="Q112" s="138">
        <f t="shared" si="38"/>
        <v>82</v>
      </c>
      <c r="R112" s="271">
        <v>6387.5</v>
      </c>
      <c r="S112" s="175">
        <f t="shared" si="39"/>
        <v>78.712261244608754</v>
      </c>
      <c r="T112" s="138">
        <f t="shared" si="40"/>
        <v>111</v>
      </c>
      <c r="U112" s="217">
        <v>12166.666666666668</v>
      </c>
      <c r="V112" s="192">
        <f t="shared" si="41"/>
        <v>117.73433972001808</v>
      </c>
      <c r="W112" s="138">
        <f t="shared" si="42"/>
        <v>1</v>
      </c>
      <c r="X112" s="217">
        <v>9141.6666666666679</v>
      </c>
      <c r="Y112" s="192">
        <f t="shared" si="43"/>
        <v>94.693046060354959</v>
      </c>
      <c r="Z112" s="138">
        <f t="shared" si="44"/>
        <v>71</v>
      </c>
      <c r="AA112" s="217">
        <v>3296</v>
      </c>
      <c r="AB112" s="192">
        <f t="shared" si="45"/>
        <v>60.532598714416899</v>
      </c>
      <c r="AC112" s="138">
        <f t="shared" si="46"/>
        <v>97</v>
      </c>
      <c r="AD112" s="217">
        <v>9916.6666666666679</v>
      </c>
      <c r="AE112" s="192">
        <f t="shared" si="56"/>
        <v>88.148148148148167</v>
      </c>
      <c r="AF112" s="138">
        <f t="shared" si="57"/>
        <v>22</v>
      </c>
      <c r="AG112" s="217">
        <v>1765.8303464755079</v>
      </c>
      <c r="AH112" s="192">
        <f t="shared" si="47"/>
        <v>70.7747633857919</v>
      </c>
      <c r="AI112" s="138">
        <f t="shared" si="48"/>
        <v>124</v>
      </c>
      <c r="AJ112" s="217">
        <v>933.33333333333348</v>
      </c>
      <c r="AK112" s="192">
        <f t="shared" si="49"/>
        <v>48.891217042081372</v>
      </c>
      <c r="AL112" s="138">
        <f t="shared" si="50"/>
        <v>157</v>
      </c>
      <c r="AM112" s="217">
        <v>3650</v>
      </c>
      <c r="AN112" s="192">
        <f t="shared" si="51"/>
        <v>68.867924528301884</v>
      </c>
      <c r="AO112" s="185">
        <f t="shared" si="52"/>
        <v>125</v>
      </c>
      <c r="AP112" s="217">
        <f t="shared" si="53"/>
        <v>4351.987846333278</v>
      </c>
      <c r="AQ112" s="192">
        <f t="shared" si="54"/>
        <v>81.208954027491657</v>
      </c>
      <c r="AR112" s="138">
        <f t="shared" si="55"/>
        <v>126</v>
      </c>
      <c r="AU112" s="531"/>
      <c r="AV112" s="14"/>
    </row>
    <row r="113" spans="1:48" x14ac:dyDescent="0.2">
      <c r="A113" s="64">
        <v>109</v>
      </c>
      <c r="B113" s="24" t="s">
        <v>240</v>
      </c>
      <c r="C113" s="485">
        <v>2980</v>
      </c>
      <c r="D113" s="480">
        <f t="shared" si="29"/>
        <v>62.473794549266245</v>
      </c>
      <c r="E113" s="138">
        <f t="shared" si="30"/>
        <v>99</v>
      </c>
      <c r="F113" s="485">
        <v>731.66666666666674</v>
      </c>
      <c r="G113" s="480">
        <f t="shared" si="31"/>
        <v>89.01054339010544</v>
      </c>
      <c r="H113" s="138">
        <f t="shared" si="32"/>
        <v>116</v>
      </c>
      <c r="I113" s="217">
        <v>3500</v>
      </c>
      <c r="J113" s="192">
        <f t="shared" si="33"/>
        <v>90.909090909090907</v>
      </c>
      <c r="K113" s="138">
        <f t="shared" si="34"/>
        <v>88</v>
      </c>
      <c r="L113" s="217">
        <v>994.28571428571433</v>
      </c>
      <c r="M113" s="192">
        <f t="shared" si="35"/>
        <v>34.523809523809526</v>
      </c>
      <c r="N113" s="138">
        <f t="shared" si="36"/>
        <v>114</v>
      </c>
      <c r="O113" s="271">
        <v>8083.3333333333339</v>
      </c>
      <c r="P113" s="175">
        <f t="shared" si="37"/>
        <v>92.603200061099017</v>
      </c>
      <c r="Q113" s="138">
        <f t="shared" si="38"/>
        <v>91</v>
      </c>
      <c r="R113" s="271">
        <v>6362.5</v>
      </c>
      <c r="S113" s="175">
        <f t="shared" si="39"/>
        <v>78.404189772027109</v>
      </c>
      <c r="T113" s="138">
        <f t="shared" si="40"/>
        <v>114</v>
      </c>
      <c r="U113" s="217">
        <v>10125</v>
      </c>
      <c r="V113" s="192">
        <f t="shared" si="41"/>
        <v>97.977549835494486</v>
      </c>
      <c r="W113" s="138">
        <f t="shared" si="42"/>
        <v>35</v>
      </c>
      <c r="X113" s="217">
        <v>6779.1666666666679</v>
      </c>
      <c r="Y113" s="192">
        <f t="shared" si="43"/>
        <v>70.221324494164776</v>
      </c>
      <c r="Z113" s="138">
        <f t="shared" si="44"/>
        <v>138</v>
      </c>
      <c r="AA113" s="217">
        <v>2149</v>
      </c>
      <c r="AB113" s="192">
        <f t="shared" si="45"/>
        <v>39.467401285583101</v>
      </c>
      <c r="AC113" s="138">
        <f t="shared" si="46"/>
        <v>135</v>
      </c>
      <c r="AD113" s="217">
        <v>10166.666666666668</v>
      </c>
      <c r="AE113" s="192">
        <f t="shared" si="56"/>
        <v>90.370370370370381</v>
      </c>
      <c r="AF113" s="138">
        <f t="shared" si="57"/>
        <v>19</v>
      </c>
      <c r="AG113" s="217">
        <v>1591.3978494623657</v>
      </c>
      <c r="AH113" s="192">
        <f t="shared" si="47"/>
        <v>63.783480940375384</v>
      </c>
      <c r="AI113" s="138">
        <f t="shared" si="48"/>
        <v>144</v>
      </c>
      <c r="AJ113" s="217">
        <v>1908.3333333333335</v>
      </c>
      <c r="AK113" s="192">
        <f t="shared" si="49"/>
        <v>99.965077702112808</v>
      </c>
      <c r="AL113" s="138">
        <f t="shared" si="50"/>
        <v>121</v>
      </c>
      <c r="AM113" s="217">
        <v>5950</v>
      </c>
      <c r="AN113" s="192">
        <f t="shared" si="51"/>
        <v>112.26415094339623</v>
      </c>
      <c r="AO113" s="185">
        <f t="shared" si="52"/>
        <v>16</v>
      </c>
      <c r="AP113" s="217">
        <f t="shared" si="53"/>
        <v>4262.890296979007</v>
      </c>
      <c r="AQ113" s="192">
        <f t="shared" si="54"/>
        <v>79.546376133215276</v>
      </c>
      <c r="AR113" s="138">
        <f t="shared" si="55"/>
        <v>133</v>
      </c>
      <c r="AU113" s="531"/>
      <c r="AV113" s="14"/>
    </row>
    <row r="114" spans="1:48" x14ac:dyDescent="0.2">
      <c r="A114" s="64">
        <v>110</v>
      </c>
      <c r="B114" s="24" t="s">
        <v>241</v>
      </c>
      <c r="C114" s="486">
        <v>2113.3333333333335</v>
      </c>
      <c r="D114" s="481">
        <f t="shared" si="29"/>
        <v>44.304682040531098</v>
      </c>
      <c r="E114" s="139">
        <f t="shared" si="30"/>
        <v>143</v>
      </c>
      <c r="F114" s="486">
        <v>1353.3333333333335</v>
      </c>
      <c r="G114" s="481">
        <f t="shared" si="31"/>
        <v>164.63909164639094</v>
      </c>
      <c r="H114" s="139">
        <f t="shared" si="32"/>
        <v>45</v>
      </c>
      <c r="I114" s="218">
        <v>4750</v>
      </c>
      <c r="J114" s="193">
        <f t="shared" si="33"/>
        <v>123.37662337662339</v>
      </c>
      <c r="K114" s="139">
        <f t="shared" si="34"/>
        <v>54</v>
      </c>
      <c r="L114" s="218">
        <v>1760</v>
      </c>
      <c r="M114" s="193">
        <f t="shared" si="35"/>
        <v>61.111111111111114</v>
      </c>
      <c r="N114" s="139">
        <f t="shared" si="36"/>
        <v>62</v>
      </c>
      <c r="O114" s="272">
        <v>13833.333333333336</v>
      </c>
      <c r="P114" s="269">
        <f t="shared" si="37"/>
        <v>158.47557948600453</v>
      </c>
      <c r="Q114" s="139">
        <f t="shared" si="38"/>
        <v>2</v>
      </c>
      <c r="R114" s="272">
        <v>4679.166666666667</v>
      </c>
      <c r="S114" s="269">
        <f t="shared" si="39"/>
        <v>57.660710618196752</v>
      </c>
      <c r="T114" s="139">
        <f t="shared" si="40"/>
        <v>155</v>
      </c>
      <c r="U114" s="218">
        <v>7708.3333333333339</v>
      </c>
      <c r="V114" s="193">
        <f t="shared" si="41"/>
        <v>74.591961808915556</v>
      </c>
      <c r="W114" s="139">
        <f t="shared" si="42"/>
        <v>129</v>
      </c>
      <c r="X114" s="218">
        <v>7945.8333333333339</v>
      </c>
      <c r="Y114" s="193">
        <f t="shared" si="43"/>
        <v>82.306125267592023</v>
      </c>
      <c r="Z114" s="139">
        <f t="shared" si="44"/>
        <v>117</v>
      </c>
      <c r="AA114" s="218">
        <v>7196</v>
      </c>
      <c r="AB114" s="193">
        <f t="shared" si="45"/>
        <v>132.15794306703395</v>
      </c>
      <c r="AC114" s="139">
        <f t="shared" si="46"/>
        <v>5</v>
      </c>
      <c r="AD114" s="218">
        <v>11083.333333333336</v>
      </c>
      <c r="AE114" s="193">
        <f t="shared" si="56"/>
        <v>98.518518518518533</v>
      </c>
      <c r="AF114" s="139">
        <f t="shared" si="57"/>
        <v>10</v>
      </c>
      <c r="AG114" s="218">
        <v>1783.7514934289129</v>
      </c>
      <c r="AH114" s="193">
        <f t="shared" si="47"/>
        <v>71.493045828814147</v>
      </c>
      <c r="AI114" s="139">
        <f t="shared" si="48"/>
        <v>122</v>
      </c>
      <c r="AJ114" s="218">
        <v>1633.3333333333335</v>
      </c>
      <c r="AK114" s="193">
        <f t="shared" si="49"/>
        <v>85.559629823642396</v>
      </c>
      <c r="AL114" s="139">
        <f t="shared" si="50"/>
        <v>131</v>
      </c>
      <c r="AM114" s="218">
        <v>5100</v>
      </c>
      <c r="AN114" s="193">
        <f t="shared" si="51"/>
        <v>96.226415094339629</v>
      </c>
      <c r="AO114" s="186">
        <f t="shared" si="52"/>
        <v>44</v>
      </c>
      <c r="AP114" s="218">
        <f t="shared" si="53"/>
        <v>4988.0348466746327</v>
      </c>
      <c r="AQ114" s="193">
        <f t="shared" si="54"/>
        <v>93.077716862747394</v>
      </c>
      <c r="AR114" s="139">
        <f t="shared" si="55"/>
        <v>47</v>
      </c>
      <c r="AU114" s="531"/>
      <c r="AV114" s="14"/>
    </row>
    <row r="115" spans="1:48" x14ac:dyDescent="0.2">
      <c r="A115" s="74">
        <v>111</v>
      </c>
      <c r="B115" s="104" t="s">
        <v>243</v>
      </c>
      <c r="C115" s="482">
        <v>2466.6666666666665</v>
      </c>
      <c r="D115" s="483">
        <f t="shared" si="29"/>
        <v>51.712089447938503</v>
      </c>
      <c r="E115" s="137">
        <f t="shared" si="30"/>
        <v>121</v>
      </c>
      <c r="F115" s="482">
        <v>1581.6666666666665</v>
      </c>
      <c r="G115" s="483">
        <f t="shared" si="31"/>
        <v>192.41686942416868</v>
      </c>
      <c r="H115" s="137">
        <f t="shared" si="32"/>
        <v>29</v>
      </c>
      <c r="I115" s="216">
        <v>4900</v>
      </c>
      <c r="J115" s="191">
        <f t="shared" si="33"/>
        <v>127.27272727272727</v>
      </c>
      <c r="K115" s="137">
        <f t="shared" si="34"/>
        <v>47</v>
      </c>
      <c r="L115" s="216">
        <v>4114.2857142857147</v>
      </c>
      <c r="M115" s="191">
        <f t="shared" si="35"/>
        <v>142.85714285714286</v>
      </c>
      <c r="N115" s="137">
        <f t="shared" si="36"/>
        <v>1</v>
      </c>
      <c r="O115" s="270">
        <v>7958.3333333333339</v>
      </c>
      <c r="P115" s="268">
        <f t="shared" si="37"/>
        <v>91.171191812731507</v>
      </c>
      <c r="Q115" s="137">
        <f t="shared" si="38"/>
        <v>96</v>
      </c>
      <c r="R115" s="270">
        <v>5183.3333333333339</v>
      </c>
      <c r="S115" s="268">
        <f t="shared" si="39"/>
        <v>63.873485315259813</v>
      </c>
      <c r="T115" s="137">
        <f t="shared" si="40"/>
        <v>153</v>
      </c>
      <c r="U115" s="216">
        <v>9083.3333333333339</v>
      </c>
      <c r="V115" s="191">
        <f t="shared" si="41"/>
        <v>87.897554996451845</v>
      </c>
      <c r="W115" s="137">
        <f t="shared" si="42"/>
        <v>80</v>
      </c>
      <c r="X115" s="216">
        <v>9962.5</v>
      </c>
      <c r="Y115" s="191">
        <f t="shared" si="43"/>
        <v>103.19556660451626</v>
      </c>
      <c r="Z115" s="137">
        <f t="shared" si="44"/>
        <v>40</v>
      </c>
      <c r="AA115" s="216">
        <v>3686</v>
      </c>
      <c r="AB115" s="191">
        <f t="shared" si="45"/>
        <v>67.695133149678597</v>
      </c>
      <c r="AC115" s="137">
        <f t="shared" si="46"/>
        <v>75</v>
      </c>
      <c r="AD115" s="216">
        <v>11916.666666666668</v>
      </c>
      <c r="AE115" s="191">
        <f t="shared" si="56"/>
        <v>105.92592592592594</v>
      </c>
      <c r="AF115" s="137">
        <f t="shared" si="57"/>
        <v>6</v>
      </c>
      <c r="AG115" s="216">
        <v>1833.9307048984469</v>
      </c>
      <c r="AH115" s="191">
        <f t="shared" si="47"/>
        <v>73.504236669276438</v>
      </c>
      <c r="AI115" s="137">
        <f t="shared" si="48"/>
        <v>118</v>
      </c>
      <c r="AJ115" s="216">
        <v>2250</v>
      </c>
      <c r="AK115" s="191">
        <f t="shared" si="49"/>
        <v>117.8627553693033</v>
      </c>
      <c r="AL115" s="137">
        <f t="shared" si="50"/>
        <v>104</v>
      </c>
      <c r="AM115" s="216">
        <v>5300</v>
      </c>
      <c r="AN115" s="191">
        <f t="shared" si="51"/>
        <v>100</v>
      </c>
      <c r="AO115" s="184">
        <f t="shared" si="52"/>
        <v>37</v>
      </c>
      <c r="AP115" s="216">
        <f t="shared" si="53"/>
        <v>4860.0041460431248</v>
      </c>
      <c r="AQ115" s="191">
        <f t="shared" si="54"/>
        <v>90.688638664734555</v>
      </c>
      <c r="AR115" s="137">
        <f t="shared" si="55"/>
        <v>63</v>
      </c>
      <c r="AU115" s="531"/>
      <c r="AV115" s="14"/>
    </row>
    <row r="116" spans="1:48" x14ac:dyDescent="0.2">
      <c r="A116" s="64">
        <v>112</v>
      </c>
      <c r="B116" s="24" t="s">
        <v>244</v>
      </c>
      <c r="C116" s="484">
        <v>4186.666666666667</v>
      </c>
      <c r="D116" s="480">
        <f t="shared" si="29"/>
        <v>87.770789657582114</v>
      </c>
      <c r="E116" s="138">
        <f t="shared" si="30"/>
        <v>45</v>
      </c>
      <c r="F116" s="484">
        <v>1861.6666666666665</v>
      </c>
      <c r="G116" s="480">
        <f t="shared" si="31"/>
        <v>226.48012976480126</v>
      </c>
      <c r="H116" s="138">
        <f t="shared" si="32"/>
        <v>15</v>
      </c>
      <c r="I116" s="217">
        <v>4800</v>
      </c>
      <c r="J116" s="192">
        <f t="shared" si="33"/>
        <v>124.67532467532467</v>
      </c>
      <c r="K116" s="138">
        <f t="shared" si="34"/>
        <v>50</v>
      </c>
      <c r="L116" s="217">
        <v>2211.4285714285716</v>
      </c>
      <c r="M116" s="192">
        <f t="shared" si="35"/>
        <v>76.785714285714292</v>
      </c>
      <c r="N116" s="138">
        <f t="shared" si="36"/>
        <v>36</v>
      </c>
      <c r="O116" s="271">
        <v>7833.3333333333339</v>
      </c>
      <c r="P116" s="175">
        <f t="shared" si="37"/>
        <v>89.739183564363998</v>
      </c>
      <c r="Q116" s="138">
        <f t="shared" si="38"/>
        <v>101</v>
      </c>
      <c r="R116" s="271">
        <v>8595.8333333333339</v>
      </c>
      <c r="S116" s="175">
        <f t="shared" si="39"/>
        <v>105.92524132265353</v>
      </c>
      <c r="T116" s="138">
        <f t="shared" si="40"/>
        <v>8</v>
      </c>
      <c r="U116" s="217">
        <v>8666.6666666666679</v>
      </c>
      <c r="V116" s="192">
        <f t="shared" si="41"/>
        <v>83.865557060834789</v>
      </c>
      <c r="W116" s="138">
        <f t="shared" si="42"/>
        <v>94</v>
      </c>
      <c r="X116" s="217">
        <v>8762.5</v>
      </c>
      <c r="Y116" s="192">
        <f t="shared" si="43"/>
        <v>90.765485808991087</v>
      </c>
      <c r="Z116" s="138">
        <f t="shared" si="44"/>
        <v>85</v>
      </c>
      <c r="AA116" s="217">
        <v>5445</v>
      </c>
      <c r="AB116" s="192">
        <f t="shared" si="45"/>
        <v>100</v>
      </c>
      <c r="AC116" s="138">
        <f t="shared" si="46"/>
        <v>21</v>
      </c>
      <c r="AD116" s="217"/>
      <c r="AE116" s="192"/>
      <c r="AF116" s="138"/>
      <c r="AG116" s="217">
        <v>2462.3655913978496</v>
      </c>
      <c r="AH116" s="192">
        <f t="shared" si="47"/>
        <v>98.692007671256505</v>
      </c>
      <c r="AI116" s="138">
        <f t="shared" si="48"/>
        <v>14</v>
      </c>
      <c r="AJ116" s="217">
        <v>3225</v>
      </c>
      <c r="AK116" s="192">
        <f t="shared" si="49"/>
        <v>168.93661602933474</v>
      </c>
      <c r="AL116" s="138">
        <f t="shared" si="50"/>
        <v>49</v>
      </c>
      <c r="AM116" s="217">
        <v>6700</v>
      </c>
      <c r="AN116" s="192">
        <f t="shared" si="51"/>
        <v>126.41509433962264</v>
      </c>
      <c r="AO116" s="185">
        <f t="shared" si="52"/>
        <v>2</v>
      </c>
      <c r="AP116" s="217">
        <f t="shared" si="53"/>
        <v>5395.8717357910909</v>
      </c>
      <c r="AQ116" s="192">
        <f t="shared" si="54"/>
        <v>100.68803388302092</v>
      </c>
      <c r="AR116" s="138">
        <f t="shared" si="55"/>
        <v>12</v>
      </c>
      <c r="AU116" s="531"/>
      <c r="AV116" s="14"/>
    </row>
    <row r="117" spans="1:48" x14ac:dyDescent="0.2">
      <c r="A117" s="64">
        <v>113</v>
      </c>
      <c r="B117" s="6" t="s">
        <v>246</v>
      </c>
      <c r="C117" s="484">
        <v>2553.3333333333335</v>
      </c>
      <c r="D117" s="480">
        <f t="shared" si="29"/>
        <v>53.529000698812027</v>
      </c>
      <c r="E117" s="138">
        <f t="shared" si="30"/>
        <v>115</v>
      </c>
      <c r="F117" s="484">
        <v>2316.6666666666665</v>
      </c>
      <c r="G117" s="480">
        <f t="shared" si="31"/>
        <v>281.83292781832927</v>
      </c>
      <c r="H117" s="138">
        <f t="shared" si="32"/>
        <v>3</v>
      </c>
      <c r="I117" s="217">
        <v>7650</v>
      </c>
      <c r="J117" s="192">
        <f t="shared" si="33"/>
        <v>198.70129870129873</v>
      </c>
      <c r="K117" s="138">
        <f t="shared" si="34"/>
        <v>6</v>
      </c>
      <c r="L117" s="217">
        <v>1754.2857142857142</v>
      </c>
      <c r="M117" s="192">
        <f t="shared" si="35"/>
        <v>60.912698412698404</v>
      </c>
      <c r="N117" s="138">
        <f t="shared" si="36"/>
        <v>65</v>
      </c>
      <c r="O117" s="271">
        <v>9625</v>
      </c>
      <c r="P117" s="175">
        <f t="shared" si="37"/>
        <v>110.26463512429831</v>
      </c>
      <c r="Q117" s="138">
        <f t="shared" si="38"/>
        <v>11</v>
      </c>
      <c r="R117" s="271">
        <v>7962.5</v>
      </c>
      <c r="S117" s="175">
        <f t="shared" si="39"/>
        <v>98.120764017252</v>
      </c>
      <c r="T117" s="138">
        <f t="shared" si="40"/>
        <v>24</v>
      </c>
      <c r="U117" s="217">
        <v>10875</v>
      </c>
      <c r="V117" s="192">
        <f t="shared" si="41"/>
        <v>105.23514611960519</v>
      </c>
      <c r="W117" s="138">
        <f t="shared" si="42"/>
        <v>14</v>
      </c>
      <c r="X117" s="217">
        <v>8075</v>
      </c>
      <c r="Y117" s="192">
        <f t="shared" si="43"/>
        <v>83.64408535322147</v>
      </c>
      <c r="Z117" s="138">
        <f t="shared" si="44"/>
        <v>114</v>
      </c>
      <c r="AA117" s="217">
        <v>6716</v>
      </c>
      <c r="AB117" s="192">
        <f t="shared" si="45"/>
        <v>123.34251606978879</v>
      </c>
      <c r="AC117" s="138">
        <f t="shared" si="46"/>
        <v>9</v>
      </c>
      <c r="AD117" s="217">
        <v>15583.333333333336</v>
      </c>
      <c r="AE117" s="192">
        <f t="shared" si="56"/>
        <v>138.51851851851853</v>
      </c>
      <c r="AF117" s="138">
        <f t="shared" si="57"/>
        <v>1</v>
      </c>
      <c r="AG117" s="217">
        <v>1951.0155316606933</v>
      </c>
      <c r="AH117" s="192">
        <f t="shared" si="47"/>
        <v>78.197015297021778</v>
      </c>
      <c r="AI117" s="138">
        <f t="shared" si="48"/>
        <v>88</v>
      </c>
      <c r="AJ117" s="217">
        <v>2291.666666666667</v>
      </c>
      <c r="AK117" s="192">
        <f t="shared" si="49"/>
        <v>120.04539898725338</v>
      </c>
      <c r="AL117" s="138">
        <f t="shared" si="50"/>
        <v>99</v>
      </c>
      <c r="AM117" s="217">
        <v>6650</v>
      </c>
      <c r="AN117" s="192">
        <f t="shared" si="51"/>
        <v>125.47169811320755</v>
      </c>
      <c r="AO117" s="185">
        <f t="shared" si="52"/>
        <v>3</v>
      </c>
      <c r="AP117" s="217">
        <f t="shared" si="53"/>
        <v>5701.7056593844236</v>
      </c>
      <c r="AQ117" s="192">
        <f t="shared" si="54"/>
        <v>106.39495539064048</v>
      </c>
      <c r="AR117" s="138">
        <f t="shared" si="55"/>
        <v>3</v>
      </c>
      <c r="AU117" s="531"/>
      <c r="AV117" s="14"/>
    </row>
    <row r="118" spans="1:48" x14ac:dyDescent="0.2">
      <c r="A118" s="64">
        <v>114</v>
      </c>
      <c r="B118" s="6" t="s">
        <v>247</v>
      </c>
      <c r="C118" s="484">
        <v>3260</v>
      </c>
      <c r="D118" s="480">
        <f t="shared" si="29"/>
        <v>68.343815513626836</v>
      </c>
      <c r="E118" s="138">
        <f t="shared" si="30"/>
        <v>90</v>
      </c>
      <c r="F118" s="484">
        <v>1096.6666666666667</v>
      </c>
      <c r="G118" s="480">
        <f t="shared" si="31"/>
        <v>133.41443633414437</v>
      </c>
      <c r="H118" s="138">
        <f t="shared" si="32"/>
        <v>73</v>
      </c>
      <c r="I118" s="217">
        <v>2350</v>
      </c>
      <c r="J118" s="192">
        <f t="shared" si="33"/>
        <v>61.038961038961034</v>
      </c>
      <c r="K118" s="138">
        <f t="shared" si="34"/>
        <v>136</v>
      </c>
      <c r="L118" s="217">
        <v>1571.4285714285713</v>
      </c>
      <c r="M118" s="192">
        <f t="shared" si="35"/>
        <v>54.563492063492056</v>
      </c>
      <c r="N118" s="138">
        <f t="shared" si="36"/>
        <v>75</v>
      </c>
      <c r="O118" s="271">
        <v>6583.3333333333339</v>
      </c>
      <c r="P118" s="175">
        <f t="shared" si="37"/>
        <v>75.419101080688904</v>
      </c>
      <c r="Q118" s="138">
        <f t="shared" si="38"/>
        <v>152</v>
      </c>
      <c r="R118" s="271">
        <v>6933.3333333333339</v>
      </c>
      <c r="S118" s="175">
        <f t="shared" si="39"/>
        <v>85.438488395974545</v>
      </c>
      <c r="T118" s="138">
        <f t="shared" si="40"/>
        <v>74</v>
      </c>
      <c r="U118" s="217">
        <v>8208.3333333333339</v>
      </c>
      <c r="V118" s="192">
        <f t="shared" si="41"/>
        <v>79.430359331656035</v>
      </c>
      <c r="W118" s="138">
        <f t="shared" si="42"/>
        <v>112</v>
      </c>
      <c r="X118" s="217">
        <v>6150</v>
      </c>
      <c r="Y118" s="192">
        <f t="shared" si="43"/>
        <v>63.704164077066508</v>
      </c>
      <c r="Z118" s="138">
        <f t="shared" si="44"/>
        <v>145</v>
      </c>
      <c r="AA118" s="217">
        <v>6493</v>
      </c>
      <c r="AB118" s="192">
        <f t="shared" si="45"/>
        <v>119.24701561065199</v>
      </c>
      <c r="AC118" s="138">
        <f t="shared" si="46"/>
        <v>10</v>
      </c>
      <c r="AD118" s="217">
        <v>7000</v>
      </c>
      <c r="AE118" s="192">
        <f t="shared" si="56"/>
        <v>62.222222222222221</v>
      </c>
      <c r="AF118" s="138">
        <f t="shared" si="57"/>
        <v>62</v>
      </c>
      <c r="AG118" s="217">
        <v>1501.7921146953406</v>
      </c>
      <c r="AH118" s="192">
        <f t="shared" si="47"/>
        <v>60.192068725264157</v>
      </c>
      <c r="AI118" s="138">
        <f t="shared" si="48"/>
        <v>154</v>
      </c>
      <c r="AJ118" s="217">
        <v>2708.3333333333339</v>
      </c>
      <c r="AK118" s="192">
        <f t="shared" si="49"/>
        <v>141.87183516675401</v>
      </c>
      <c r="AL118" s="138">
        <f t="shared" si="50"/>
        <v>76</v>
      </c>
      <c r="AM118" s="217">
        <v>4900</v>
      </c>
      <c r="AN118" s="192">
        <f t="shared" si="51"/>
        <v>92.452830188679243</v>
      </c>
      <c r="AO118" s="185">
        <f t="shared" si="52"/>
        <v>55</v>
      </c>
      <c r="AP118" s="217">
        <f t="shared" si="53"/>
        <v>4313.0183905103268</v>
      </c>
      <c r="AQ118" s="192">
        <f t="shared" si="54"/>
        <v>80.481776273751208</v>
      </c>
      <c r="AR118" s="138">
        <f t="shared" si="55"/>
        <v>130</v>
      </c>
      <c r="AU118" s="531"/>
      <c r="AV118" s="14"/>
    </row>
    <row r="119" spans="1:48" x14ac:dyDescent="0.2">
      <c r="A119" s="64">
        <v>115</v>
      </c>
      <c r="B119" s="6" t="s">
        <v>248</v>
      </c>
      <c r="C119" s="484">
        <v>2860</v>
      </c>
      <c r="D119" s="480">
        <f t="shared" si="29"/>
        <v>59.958071278825997</v>
      </c>
      <c r="E119" s="138">
        <f t="shared" si="30"/>
        <v>103</v>
      </c>
      <c r="F119" s="484">
        <v>871.66666666666674</v>
      </c>
      <c r="G119" s="480">
        <f t="shared" si="31"/>
        <v>106.04217356042173</v>
      </c>
      <c r="H119" s="138">
        <f t="shared" si="32"/>
        <v>97</v>
      </c>
      <c r="I119" s="217">
        <v>1450</v>
      </c>
      <c r="J119" s="192">
        <f t="shared" si="33"/>
        <v>37.662337662337663</v>
      </c>
      <c r="K119" s="138">
        <f t="shared" si="34"/>
        <v>159</v>
      </c>
      <c r="L119" s="217">
        <v>708.57142857142867</v>
      </c>
      <c r="M119" s="192">
        <f t="shared" si="35"/>
        <v>24.603174603174608</v>
      </c>
      <c r="N119" s="138">
        <f t="shared" si="36"/>
        <v>137</v>
      </c>
      <c r="O119" s="271">
        <v>8208.3333333333339</v>
      </c>
      <c r="P119" s="175">
        <f t="shared" si="37"/>
        <v>94.03520830946654</v>
      </c>
      <c r="Q119" s="138">
        <f t="shared" si="38"/>
        <v>85</v>
      </c>
      <c r="R119" s="271">
        <v>8879.1666666666679</v>
      </c>
      <c r="S119" s="175">
        <f t="shared" si="39"/>
        <v>109.41671801191211</v>
      </c>
      <c r="T119" s="138">
        <f t="shared" si="40"/>
        <v>3</v>
      </c>
      <c r="U119" s="217">
        <v>9250</v>
      </c>
      <c r="V119" s="192">
        <f t="shared" si="41"/>
        <v>89.510354170698676</v>
      </c>
      <c r="W119" s="138">
        <f t="shared" si="42"/>
        <v>77</v>
      </c>
      <c r="X119" s="217">
        <v>10650</v>
      </c>
      <c r="Y119" s="192">
        <f t="shared" si="43"/>
        <v>110.31696706028589</v>
      </c>
      <c r="Z119" s="138">
        <f t="shared" si="44"/>
        <v>4</v>
      </c>
      <c r="AA119" s="217">
        <v>3118</v>
      </c>
      <c r="AB119" s="192">
        <f t="shared" si="45"/>
        <v>57.263544536271802</v>
      </c>
      <c r="AC119" s="138">
        <f t="shared" si="46"/>
        <v>108</v>
      </c>
      <c r="AD119" s="217">
        <v>10416.666666666668</v>
      </c>
      <c r="AE119" s="192">
        <f t="shared" si="56"/>
        <v>92.592592592592609</v>
      </c>
      <c r="AF119" s="138">
        <f t="shared" si="57"/>
        <v>14</v>
      </c>
      <c r="AG119" s="217">
        <v>2013.1421744324973</v>
      </c>
      <c r="AH119" s="192">
        <f t="shared" si="47"/>
        <v>80.687061099498891</v>
      </c>
      <c r="AI119" s="138">
        <f t="shared" si="48"/>
        <v>81</v>
      </c>
      <c r="AJ119" s="217">
        <v>2325</v>
      </c>
      <c r="AK119" s="192">
        <f t="shared" si="49"/>
        <v>121.7915138816134</v>
      </c>
      <c r="AL119" s="138">
        <f t="shared" si="50"/>
        <v>97</v>
      </c>
      <c r="AM119" s="217">
        <v>7950</v>
      </c>
      <c r="AN119" s="192">
        <f t="shared" si="51"/>
        <v>150</v>
      </c>
      <c r="AO119" s="185">
        <f t="shared" si="52"/>
        <v>1</v>
      </c>
      <c r="AP119" s="217">
        <f t="shared" si="53"/>
        <v>4856.9900224725498</v>
      </c>
      <c r="AQ119" s="192">
        <f t="shared" si="54"/>
        <v>90.632394522719721</v>
      </c>
      <c r="AR119" s="138">
        <f t="shared" si="55"/>
        <v>64</v>
      </c>
      <c r="AU119" s="531"/>
      <c r="AV119" s="14"/>
    </row>
    <row r="120" spans="1:48" x14ac:dyDescent="0.2">
      <c r="A120" s="64">
        <v>116</v>
      </c>
      <c r="B120" s="6" t="s">
        <v>249</v>
      </c>
      <c r="C120" s="484">
        <v>1486.6666666666665</v>
      </c>
      <c r="D120" s="480">
        <f t="shared" si="29"/>
        <v>31.167016072676446</v>
      </c>
      <c r="E120" s="138">
        <f t="shared" si="30"/>
        <v>152</v>
      </c>
      <c r="F120" s="484">
        <v>720</v>
      </c>
      <c r="G120" s="480">
        <f t="shared" si="31"/>
        <v>87.591240875912419</v>
      </c>
      <c r="H120" s="138">
        <f t="shared" si="32"/>
        <v>119</v>
      </c>
      <c r="I120" s="217">
        <v>1600</v>
      </c>
      <c r="J120" s="192">
        <f t="shared" si="33"/>
        <v>41.558441558441558</v>
      </c>
      <c r="K120" s="138">
        <f t="shared" si="34"/>
        <v>154</v>
      </c>
      <c r="L120" s="217">
        <v>1314.2857142857142</v>
      </c>
      <c r="M120" s="192">
        <f t="shared" si="35"/>
        <v>45.634920634920633</v>
      </c>
      <c r="N120" s="138">
        <f t="shared" si="36"/>
        <v>89</v>
      </c>
      <c r="O120" s="271">
        <v>5458.3333333333339</v>
      </c>
      <c r="P120" s="175">
        <f t="shared" si="37"/>
        <v>62.531026845381298</v>
      </c>
      <c r="Q120" s="138">
        <f t="shared" si="38"/>
        <v>158</v>
      </c>
      <c r="R120" s="271">
        <v>5466.6666666666679</v>
      </c>
      <c r="S120" s="175">
        <f t="shared" si="39"/>
        <v>67.364962004518389</v>
      </c>
      <c r="T120" s="138">
        <f t="shared" si="40"/>
        <v>147</v>
      </c>
      <c r="U120" s="217">
        <v>4125</v>
      </c>
      <c r="V120" s="192">
        <f t="shared" si="41"/>
        <v>39.916779562608859</v>
      </c>
      <c r="W120" s="138">
        <f t="shared" si="42"/>
        <v>160</v>
      </c>
      <c r="X120" s="217">
        <v>8129.1666666666679</v>
      </c>
      <c r="Y120" s="192">
        <f t="shared" si="43"/>
        <v>84.205165389130599</v>
      </c>
      <c r="Z120" s="138">
        <f t="shared" si="44"/>
        <v>112</v>
      </c>
      <c r="AA120" s="217">
        <v>2631</v>
      </c>
      <c r="AB120" s="192">
        <f t="shared" si="45"/>
        <v>48.319559228650135</v>
      </c>
      <c r="AC120" s="138">
        <f t="shared" si="46"/>
        <v>123</v>
      </c>
      <c r="AD120" s="217">
        <v>10250</v>
      </c>
      <c r="AE120" s="192">
        <f t="shared" si="56"/>
        <v>91.111111111111114</v>
      </c>
      <c r="AF120" s="138">
        <f t="shared" si="57"/>
        <v>17</v>
      </c>
      <c r="AG120" s="217">
        <v>1714.4563918757469</v>
      </c>
      <c r="AH120" s="192">
        <f t="shared" si="47"/>
        <v>68.715687049128135</v>
      </c>
      <c r="AI120" s="138">
        <f t="shared" si="48"/>
        <v>131</v>
      </c>
      <c r="AJ120" s="217">
        <v>1316.666666666667</v>
      </c>
      <c r="AK120" s="192">
        <f t="shared" si="49"/>
        <v>68.97153832722195</v>
      </c>
      <c r="AL120" s="138">
        <f t="shared" si="50"/>
        <v>144</v>
      </c>
      <c r="AM120" s="217">
        <v>4100</v>
      </c>
      <c r="AN120" s="192">
        <f t="shared" si="51"/>
        <v>77.358490566037744</v>
      </c>
      <c r="AO120" s="185">
        <f t="shared" si="52"/>
        <v>105</v>
      </c>
      <c r="AP120" s="217">
        <f t="shared" si="53"/>
        <v>3171.8535088467888</v>
      </c>
      <c r="AQ120" s="192">
        <f t="shared" si="54"/>
        <v>59.187413861668013</v>
      </c>
      <c r="AR120" s="138">
        <f t="shared" si="55"/>
        <v>160</v>
      </c>
      <c r="AU120" s="531"/>
      <c r="AV120" s="14"/>
    </row>
    <row r="121" spans="1:48" x14ac:dyDescent="0.2">
      <c r="A121" s="64">
        <v>117</v>
      </c>
      <c r="B121" s="6" t="s">
        <v>250</v>
      </c>
      <c r="C121" s="380">
        <v>2320</v>
      </c>
      <c r="D121" s="480">
        <f t="shared" si="29"/>
        <v>48.637316561844862</v>
      </c>
      <c r="E121" s="138">
        <f t="shared" si="30"/>
        <v>131</v>
      </c>
      <c r="F121" s="380">
        <v>1030</v>
      </c>
      <c r="G121" s="480">
        <f t="shared" si="31"/>
        <v>125.30413625304135</v>
      </c>
      <c r="H121" s="138">
        <f t="shared" si="32"/>
        <v>79</v>
      </c>
      <c r="I121" s="217">
        <v>1900</v>
      </c>
      <c r="J121" s="192">
        <f t="shared" si="33"/>
        <v>49.350649350649348</v>
      </c>
      <c r="K121" s="138">
        <f t="shared" si="34"/>
        <v>151</v>
      </c>
      <c r="L121" s="217">
        <v>1040</v>
      </c>
      <c r="M121" s="192">
        <f t="shared" si="35"/>
        <v>36.111111111111107</v>
      </c>
      <c r="N121" s="138">
        <f t="shared" si="36"/>
        <v>112</v>
      </c>
      <c r="O121" s="271">
        <v>8625</v>
      </c>
      <c r="P121" s="175">
        <f t="shared" si="37"/>
        <v>98.808569137358234</v>
      </c>
      <c r="Q121" s="138">
        <f t="shared" si="38"/>
        <v>57</v>
      </c>
      <c r="R121" s="271">
        <v>7175</v>
      </c>
      <c r="S121" s="175">
        <f t="shared" si="39"/>
        <v>88.416512630930384</v>
      </c>
      <c r="T121" s="138">
        <f t="shared" si="40"/>
        <v>59</v>
      </c>
      <c r="U121" s="217">
        <v>7791.6666666666679</v>
      </c>
      <c r="V121" s="192">
        <f t="shared" si="41"/>
        <v>75.398361396038979</v>
      </c>
      <c r="W121" s="138">
        <f t="shared" si="42"/>
        <v>126</v>
      </c>
      <c r="X121" s="217">
        <v>9375</v>
      </c>
      <c r="Y121" s="192">
        <f t="shared" si="43"/>
        <v>97.1100062150404</v>
      </c>
      <c r="Z121" s="138">
        <f t="shared" si="44"/>
        <v>63</v>
      </c>
      <c r="AA121" s="217">
        <v>4532</v>
      </c>
      <c r="AB121" s="192">
        <f t="shared" si="45"/>
        <v>83.232323232323239</v>
      </c>
      <c r="AC121" s="138">
        <f t="shared" si="46"/>
        <v>38</v>
      </c>
      <c r="AD121" s="217">
        <v>7833.3333333333339</v>
      </c>
      <c r="AE121" s="192">
        <f t="shared" si="56"/>
        <v>69.629629629629633</v>
      </c>
      <c r="AF121" s="138">
        <f t="shared" si="57"/>
        <v>52</v>
      </c>
      <c r="AG121" s="217">
        <v>1904.4205495818401</v>
      </c>
      <c r="AH121" s="192">
        <f t="shared" si="47"/>
        <v>76.329480945163937</v>
      </c>
      <c r="AI121" s="138">
        <f t="shared" si="48"/>
        <v>98</v>
      </c>
      <c r="AJ121" s="217">
        <v>1908.3333333333335</v>
      </c>
      <c r="AK121" s="192">
        <f t="shared" si="49"/>
        <v>99.965077702112808</v>
      </c>
      <c r="AL121" s="138">
        <f t="shared" si="50"/>
        <v>121</v>
      </c>
      <c r="AM121" s="217">
        <v>4650</v>
      </c>
      <c r="AN121" s="192">
        <f t="shared" si="51"/>
        <v>87.735849056603783</v>
      </c>
      <c r="AO121" s="185">
        <f t="shared" si="52"/>
        <v>67</v>
      </c>
      <c r="AP121" s="217">
        <f t="shared" si="53"/>
        <v>4354.2850457984869</v>
      </c>
      <c r="AQ121" s="192">
        <f t="shared" si="54"/>
        <v>81.251820223894129</v>
      </c>
      <c r="AR121" s="138">
        <f t="shared" si="55"/>
        <v>124</v>
      </c>
      <c r="AU121" s="531"/>
      <c r="AV121" s="14"/>
    </row>
    <row r="122" spans="1:48" x14ac:dyDescent="0.2">
      <c r="A122" s="64">
        <v>118</v>
      </c>
      <c r="B122" s="8" t="s">
        <v>251</v>
      </c>
      <c r="C122" s="485">
        <v>2266.6666666666665</v>
      </c>
      <c r="D122" s="480">
        <f t="shared" si="29"/>
        <v>47.519217330538083</v>
      </c>
      <c r="E122" s="138">
        <f t="shared" si="30"/>
        <v>134</v>
      </c>
      <c r="F122" s="485">
        <v>158.33333333333334</v>
      </c>
      <c r="G122" s="480">
        <f t="shared" si="31"/>
        <v>19.261962692619626</v>
      </c>
      <c r="H122" s="138">
        <f t="shared" si="32"/>
        <v>157</v>
      </c>
      <c r="I122" s="217">
        <v>2750</v>
      </c>
      <c r="J122" s="192">
        <f t="shared" si="33"/>
        <v>71.428571428571431</v>
      </c>
      <c r="K122" s="138">
        <f t="shared" si="34"/>
        <v>115</v>
      </c>
      <c r="L122" s="217">
        <v>3440</v>
      </c>
      <c r="M122" s="192">
        <f t="shared" si="35"/>
        <v>119.44444444444444</v>
      </c>
      <c r="N122" s="138">
        <f t="shared" si="36"/>
        <v>4</v>
      </c>
      <c r="O122" s="271">
        <v>9541.6666666666679</v>
      </c>
      <c r="P122" s="175">
        <f t="shared" si="37"/>
        <v>109.30996295871999</v>
      </c>
      <c r="Q122" s="138">
        <f t="shared" si="38"/>
        <v>14</v>
      </c>
      <c r="R122" s="271">
        <v>8245.8333333333339</v>
      </c>
      <c r="S122" s="175">
        <f t="shared" si="39"/>
        <v>101.61224070651058</v>
      </c>
      <c r="T122" s="138">
        <f t="shared" si="40"/>
        <v>16</v>
      </c>
      <c r="U122" s="217">
        <v>8375</v>
      </c>
      <c r="V122" s="192">
        <f t="shared" si="41"/>
        <v>81.043158505902852</v>
      </c>
      <c r="W122" s="138">
        <f t="shared" si="42"/>
        <v>105</v>
      </c>
      <c r="X122" s="217">
        <v>9191.6666666666679</v>
      </c>
      <c r="Y122" s="192">
        <f t="shared" si="43"/>
        <v>95.210966093501852</v>
      </c>
      <c r="Z122" s="138">
        <f t="shared" si="44"/>
        <v>68</v>
      </c>
      <c r="AA122" s="217">
        <v>5121</v>
      </c>
      <c r="AB122" s="192">
        <f t="shared" si="45"/>
        <v>94.049586776859513</v>
      </c>
      <c r="AC122" s="138">
        <f t="shared" si="46"/>
        <v>27</v>
      </c>
      <c r="AD122" s="217">
        <v>9833.3333333333339</v>
      </c>
      <c r="AE122" s="192">
        <f t="shared" si="56"/>
        <v>87.407407407407405</v>
      </c>
      <c r="AF122" s="138">
        <f t="shared" si="57"/>
        <v>25</v>
      </c>
      <c r="AG122" s="217">
        <v>2327.3596176821984</v>
      </c>
      <c r="AH122" s="192">
        <f t="shared" si="47"/>
        <v>93.280946600488917</v>
      </c>
      <c r="AI122" s="138">
        <f t="shared" si="48"/>
        <v>26</v>
      </c>
      <c r="AJ122" s="217">
        <v>1316.666666666667</v>
      </c>
      <c r="AK122" s="192">
        <f t="shared" si="49"/>
        <v>68.97153832722195</v>
      </c>
      <c r="AL122" s="138">
        <f t="shared" si="50"/>
        <v>144</v>
      </c>
      <c r="AM122" s="217">
        <v>5350</v>
      </c>
      <c r="AN122" s="192">
        <f t="shared" si="51"/>
        <v>100.9433962264151</v>
      </c>
      <c r="AO122" s="185">
        <f t="shared" si="52"/>
        <v>34</v>
      </c>
      <c r="AP122" s="217">
        <f t="shared" si="53"/>
        <v>4840.3494125846273</v>
      </c>
      <c r="AQ122" s="192">
        <f t="shared" si="54"/>
        <v>90.321877450730128</v>
      </c>
      <c r="AR122" s="138">
        <f t="shared" si="55"/>
        <v>66</v>
      </c>
      <c r="AU122" s="531"/>
      <c r="AV122" s="14"/>
    </row>
    <row r="123" spans="1:48" x14ac:dyDescent="0.2">
      <c r="A123" s="64">
        <v>119</v>
      </c>
      <c r="B123" s="8" t="s">
        <v>253</v>
      </c>
      <c r="C123" s="485">
        <v>2326.6666666666665</v>
      </c>
      <c r="D123" s="480">
        <f t="shared" si="29"/>
        <v>48.777078965758207</v>
      </c>
      <c r="E123" s="138">
        <f t="shared" si="30"/>
        <v>130</v>
      </c>
      <c r="F123" s="485">
        <v>1086.6666666666667</v>
      </c>
      <c r="G123" s="480">
        <f t="shared" si="31"/>
        <v>132.19789132197891</v>
      </c>
      <c r="H123" s="138">
        <f t="shared" si="32"/>
        <v>74</v>
      </c>
      <c r="I123" s="217">
        <v>2450</v>
      </c>
      <c r="J123" s="192">
        <f t="shared" si="33"/>
        <v>63.636363636363633</v>
      </c>
      <c r="K123" s="138">
        <f t="shared" si="34"/>
        <v>129</v>
      </c>
      <c r="L123" s="217">
        <v>2291.4285714285716</v>
      </c>
      <c r="M123" s="192">
        <f t="shared" si="35"/>
        <v>79.563492063492063</v>
      </c>
      <c r="N123" s="138">
        <f t="shared" si="36"/>
        <v>28</v>
      </c>
      <c r="O123" s="271">
        <v>5416.6666666666679</v>
      </c>
      <c r="P123" s="175">
        <f t="shared" si="37"/>
        <v>62.05369076259214</v>
      </c>
      <c r="Q123" s="138">
        <f t="shared" si="38"/>
        <v>160</v>
      </c>
      <c r="R123" s="271">
        <v>5358.3333333333339</v>
      </c>
      <c r="S123" s="175">
        <f t="shared" si="39"/>
        <v>66.029985623331285</v>
      </c>
      <c r="T123" s="138">
        <f t="shared" si="40"/>
        <v>150</v>
      </c>
      <c r="U123" s="217">
        <v>7291.6666666666679</v>
      </c>
      <c r="V123" s="192">
        <f t="shared" si="41"/>
        <v>70.5599638732985</v>
      </c>
      <c r="W123" s="138">
        <f t="shared" si="42"/>
        <v>135</v>
      </c>
      <c r="X123" s="217">
        <v>5595.8333333333339</v>
      </c>
      <c r="Y123" s="192">
        <f t="shared" si="43"/>
        <v>57.963883709688567</v>
      </c>
      <c r="Z123" s="138">
        <f t="shared" si="44"/>
        <v>156</v>
      </c>
      <c r="AA123" s="217">
        <v>3414</v>
      </c>
      <c r="AB123" s="192">
        <f t="shared" si="45"/>
        <v>62.69972451790634</v>
      </c>
      <c r="AC123" s="138">
        <f t="shared" si="46"/>
        <v>90</v>
      </c>
      <c r="AD123" s="217">
        <v>9833.3333333333339</v>
      </c>
      <c r="AE123" s="192">
        <f t="shared" si="56"/>
        <v>87.407407407407405</v>
      </c>
      <c r="AF123" s="138">
        <f t="shared" si="57"/>
        <v>25</v>
      </c>
      <c r="AG123" s="217">
        <v>1762.2461170848269</v>
      </c>
      <c r="AH123" s="192">
        <f t="shared" si="47"/>
        <v>70.63110689718745</v>
      </c>
      <c r="AI123" s="138">
        <f t="shared" si="48"/>
        <v>126</v>
      </c>
      <c r="AJ123" s="217">
        <v>1391.666666666667</v>
      </c>
      <c r="AK123" s="192">
        <f t="shared" si="49"/>
        <v>72.900296839532047</v>
      </c>
      <c r="AL123" s="138">
        <f t="shared" si="50"/>
        <v>142</v>
      </c>
      <c r="AM123" s="217">
        <v>4350</v>
      </c>
      <c r="AN123" s="192">
        <f t="shared" si="51"/>
        <v>82.075471698113205</v>
      </c>
      <c r="AO123" s="185">
        <f t="shared" si="52"/>
        <v>93</v>
      </c>
      <c r="AP123" s="217">
        <f t="shared" si="53"/>
        <v>3561.2645573761165</v>
      </c>
      <c r="AQ123" s="192">
        <f t="shared" si="54"/>
        <v>66.45390105198949</v>
      </c>
      <c r="AR123" s="138">
        <f t="shared" si="55"/>
        <v>157</v>
      </c>
      <c r="AU123" s="531"/>
      <c r="AV123" s="14"/>
    </row>
    <row r="124" spans="1:48" x14ac:dyDescent="0.2">
      <c r="A124" s="65">
        <v>120</v>
      </c>
      <c r="B124" s="110" t="s">
        <v>256</v>
      </c>
      <c r="C124" s="486">
        <v>3933.333333333333</v>
      </c>
      <c r="D124" s="481">
        <f t="shared" si="29"/>
        <v>82.459818308874915</v>
      </c>
      <c r="E124" s="139">
        <f t="shared" si="30"/>
        <v>52</v>
      </c>
      <c r="F124" s="486">
        <v>1218.3333333333333</v>
      </c>
      <c r="G124" s="481">
        <f t="shared" si="31"/>
        <v>148.21573398215733</v>
      </c>
      <c r="H124" s="139">
        <f t="shared" si="32"/>
        <v>58</v>
      </c>
      <c r="I124" s="218">
        <v>2400</v>
      </c>
      <c r="J124" s="193">
        <f t="shared" si="33"/>
        <v>62.337662337662337</v>
      </c>
      <c r="K124" s="139">
        <f t="shared" si="34"/>
        <v>131</v>
      </c>
      <c r="L124" s="218">
        <v>537.14285714285711</v>
      </c>
      <c r="M124" s="193">
        <f t="shared" si="35"/>
        <v>18.650793650793648</v>
      </c>
      <c r="N124" s="139">
        <f t="shared" si="36"/>
        <v>153</v>
      </c>
      <c r="O124" s="272">
        <v>10375</v>
      </c>
      <c r="P124" s="269">
        <f t="shared" si="37"/>
        <v>118.85668461450338</v>
      </c>
      <c r="Q124" s="139">
        <f t="shared" si="38"/>
        <v>7</v>
      </c>
      <c r="R124" s="272">
        <v>6691.6666666666679</v>
      </c>
      <c r="S124" s="269">
        <f t="shared" si="39"/>
        <v>82.460464161018706</v>
      </c>
      <c r="T124" s="139">
        <f t="shared" si="40"/>
        <v>97</v>
      </c>
      <c r="U124" s="218">
        <v>9583.3333333333339</v>
      </c>
      <c r="V124" s="193">
        <f t="shared" si="41"/>
        <v>92.73595251919231</v>
      </c>
      <c r="W124" s="139">
        <f t="shared" si="42"/>
        <v>62</v>
      </c>
      <c r="X124" s="218">
        <v>10270.833333333336</v>
      </c>
      <c r="Y124" s="193">
        <f t="shared" si="43"/>
        <v>106.38940680892206</v>
      </c>
      <c r="Z124" s="139">
        <f t="shared" si="44"/>
        <v>15</v>
      </c>
      <c r="AA124" s="218"/>
      <c r="AB124" s="193"/>
      <c r="AC124" s="139"/>
      <c r="AD124" s="218">
        <v>8166.6666666666679</v>
      </c>
      <c r="AE124" s="193">
        <f t="shared" si="56"/>
        <v>72.592592592592609</v>
      </c>
      <c r="AF124" s="139">
        <f t="shared" si="57"/>
        <v>50</v>
      </c>
      <c r="AG124" s="218">
        <v>2400.2389486260454</v>
      </c>
      <c r="AH124" s="193">
        <f t="shared" si="47"/>
        <v>96.201961868779378</v>
      </c>
      <c r="AI124" s="139">
        <f t="shared" si="48"/>
        <v>20</v>
      </c>
      <c r="AJ124" s="218">
        <v>1350</v>
      </c>
      <c r="AK124" s="193">
        <f t="shared" si="49"/>
        <v>70.717653221581983</v>
      </c>
      <c r="AL124" s="139">
        <f t="shared" si="50"/>
        <v>143</v>
      </c>
      <c r="AM124" s="218">
        <v>4200</v>
      </c>
      <c r="AN124" s="193">
        <f t="shared" si="51"/>
        <v>79.245283018867923</v>
      </c>
      <c r="AO124" s="186">
        <f t="shared" si="52"/>
        <v>101</v>
      </c>
      <c r="AP124" s="218">
        <f t="shared" si="53"/>
        <v>4814.5347096153555</v>
      </c>
      <c r="AQ124" s="193">
        <f t="shared" si="54"/>
        <v>89.8401699872244</v>
      </c>
      <c r="AR124" s="139">
        <f t="shared" si="55"/>
        <v>74</v>
      </c>
      <c r="AU124" s="531"/>
      <c r="AV124" s="14"/>
    </row>
    <row r="125" spans="1:48" x14ac:dyDescent="0.2">
      <c r="A125" s="64">
        <v>121</v>
      </c>
      <c r="B125" s="8" t="s">
        <v>257</v>
      </c>
      <c r="C125" s="482">
        <v>2526.6666666666665</v>
      </c>
      <c r="D125" s="483">
        <f t="shared" si="29"/>
        <v>52.969951083158627</v>
      </c>
      <c r="E125" s="137">
        <f t="shared" si="30"/>
        <v>116</v>
      </c>
      <c r="F125" s="482">
        <v>501.66666666666663</v>
      </c>
      <c r="G125" s="483">
        <f t="shared" si="31"/>
        <v>61.030008110300074</v>
      </c>
      <c r="H125" s="137">
        <f t="shared" si="32"/>
        <v>138</v>
      </c>
      <c r="I125" s="216">
        <v>3000</v>
      </c>
      <c r="J125" s="191">
        <f t="shared" si="33"/>
        <v>77.922077922077932</v>
      </c>
      <c r="K125" s="137">
        <f t="shared" si="34"/>
        <v>106</v>
      </c>
      <c r="L125" s="216">
        <v>2194.2857142857142</v>
      </c>
      <c r="M125" s="191">
        <f t="shared" si="35"/>
        <v>76.19047619047619</v>
      </c>
      <c r="N125" s="137">
        <f t="shared" si="36"/>
        <v>38</v>
      </c>
      <c r="O125" s="270">
        <v>9333.3333333333339</v>
      </c>
      <c r="P125" s="268">
        <f t="shared" si="37"/>
        <v>106.92328254477412</v>
      </c>
      <c r="Q125" s="137">
        <f t="shared" si="38"/>
        <v>22</v>
      </c>
      <c r="R125" s="270">
        <v>6079.1666666666679</v>
      </c>
      <c r="S125" s="268">
        <f t="shared" si="39"/>
        <v>74.912713082768562</v>
      </c>
      <c r="T125" s="137">
        <f t="shared" si="40"/>
        <v>128</v>
      </c>
      <c r="U125" s="216">
        <v>6625</v>
      </c>
      <c r="V125" s="191">
        <f t="shared" si="41"/>
        <v>64.108767176311204</v>
      </c>
      <c r="W125" s="137">
        <f t="shared" si="42"/>
        <v>143</v>
      </c>
      <c r="X125" s="216">
        <v>9762.5</v>
      </c>
      <c r="Y125" s="191">
        <f t="shared" si="43"/>
        <v>101.12388647192874</v>
      </c>
      <c r="Z125" s="137">
        <f t="shared" si="44"/>
        <v>50</v>
      </c>
      <c r="AA125" s="216">
        <v>4080</v>
      </c>
      <c r="AB125" s="191">
        <f t="shared" si="45"/>
        <v>74.931129476584019</v>
      </c>
      <c r="AC125" s="137">
        <f t="shared" si="46"/>
        <v>59</v>
      </c>
      <c r="AD125" s="216">
        <v>9666.6666666666679</v>
      </c>
      <c r="AE125" s="191">
        <f t="shared" si="56"/>
        <v>85.925925925925938</v>
      </c>
      <c r="AF125" s="137">
        <f t="shared" si="57"/>
        <v>30</v>
      </c>
      <c r="AG125" s="216">
        <v>1913.9784946236559</v>
      </c>
      <c r="AH125" s="191">
        <f t="shared" si="47"/>
        <v>76.712564914775797</v>
      </c>
      <c r="AI125" s="137">
        <f t="shared" si="48"/>
        <v>94</v>
      </c>
      <c r="AJ125" s="216">
        <v>1666.666666666667</v>
      </c>
      <c r="AK125" s="191">
        <f t="shared" si="49"/>
        <v>87.305744718002458</v>
      </c>
      <c r="AL125" s="137">
        <f t="shared" si="50"/>
        <v>130</v>
      </c>
      <c r="AM125" s="216">
        <v>4800</v>
      </c>
      <c r="AN125" s="191">
        <f t="shared" si="51"/>
        <v>90.566037735849065</v>
      </c>
      <c r="AO125" s="184">
        <f t="shared" si="52"/>
        <v>59</v>
      </c>
      <c r="AP125" s="216">
        <f t="shared" si="53"/>
        <v>4373.6053507424476</v>
      </c>
      <c r="AQ125" s="191">
        <f t="shared" si="54"/>
        <v>81.612340935667987</v>
      </c>
      <c r="AR125" s="137">
        <f t="shared" si="55"/>
        <v>122</v>
      </c>
      <c r="AU125" s="531"/>
      <c r="AV125" s="14"/>
    </row>
    <row r="126" spans="1:48" x14ac:dyDescent="0.2">
      <c r="A126" s="64">
        <v>122</v>
      </c>
      <c r="B126" s="8" t="s">
        <v>259</v>
      </c>
      <c r="C126" s="484">
        <v>2200</v>
      </c>
      <c r="D126" s="480">
        <f t="shared" si="29"/>
        <v>46.121593291404608</v>
      </c>
      <c r="E126" s="138">
        <f t="shared" si="30"/>
        <v>139</v>
      </c>
      <c r="F126" s="484">
        <v>218.33333333333331</v>
      </c>
      <c r="G126" s="480">
        <f t="shared" si="31"/>
        <v>26.561232765612324</v>
      </c>
      <c r="H126" s="138">
        <f t="shared" si="32"/>
        <v>153</v>
      </c>
      <c r="I126" s="217">
        <v>2400</v>
      </c>
      <c r="J126" s="192">
        <f t="shared" si="33"/>
        <v>62.337662337662337</v>
      </c>
      <c r="K126" s="138">
        <f t="shared" si="34"/>
        <v>131</v>
      </c>
      <c r="L126" s="217">
        <v>685.71428571428567</v>
      </c>
      <c r="M126" s="192">
        <f t="shared" si="35"/>
        <v>23.809523809523807</v>
      </c>
      <c r="N126" s="138">
        <f t="shared" si="36"/>
        <v>140</v>
      </c>
      <c r="O126" s="271">
        <v>8333.3333333333339</v>
      </c>
      <c r="P126" s="175">
        <f t="shared" si="37"/>
        <v>95.46721655783405</v>
      </c>
      <c r="Q126" s="138">
        <f t="shared" si="38"/>
        <v>75</v>
      </c>
      <c r="R126" s="271">
        <v>6254.1666666666679</v>
      </c>
      <c r="S126" s="175">
        <f t="shared" si="39"/>
        <v>77.069213390840019</v>
      </c>
      <c r="T126" s="138">
        <f t="shared" si="40"/>
        <v>120</v>
      </c>
      <c r="U126" s="217">
        <v>6125</v>
      </c>
      <c r="V126" s="192">
        <f t="shared" si="41"/>
        <v>59.270369653570739</v>
      </c>
      <c r="W126" s="138">
        <f t="shared" si="42"/>
        <v>151</v>
      </c>
      <c r="X126" s="217">
        <v>8441.6666666666679</v>
      </c>
      <c r="Y126" s="192">
        <f t="shared" si="43"/>
        <v>87.442165596298622</v>
      </c>
      <c r="Z126" s="138">
        <f t="shared" si="44"/>
        <v>99</v>
      </c>
      <c r="AA126" s="217">
        <v>2243</v>
      </c>
      <c r="AB126" s="192">
        <f t="shared" si="45"/>
        <v>41.193755739210289</v>
      </c>
      <c r="AC126" s="138">
        <f t="shared" si="46"/>
        <v>133</v>
      </c>
      <c r="AD126" s="217">
        <v>6750</v>
      </c>
      <c r="AE126" s="192">
        <f t="shared" si="56"/>
        <v>60</v>
      </c>
      <c r="AF126" s="138">
        <f t="shared" si="57"/>
        <v>64</v>
      </c>
      <c r="AG126" s="217">
        <v>1869.772998805257</v>
      </c>
      <c r="AH126" s="192">
        <f t="shared" si="47"/>
        <v>74.940801555320917</v>
      </c>
      <c r="AI126" s="138">
        <f t="shared" si="48"/>
        <v>109</v>
      </c>
      <c r="AJ126" s="217">
        <v>1000</v>
      </c>
      <c r="AK126" s="192">
        <f t="shared" si="49"/>
        <v>52.383446830801475</v>
      </c>
      <c r="AL126" s="138">
        <f t="shared" si="50"/>
        <v>155</v>
      </c>
      <c r="AM126" s="217">
        <v>3450</v>
      </c>
      <c r="AN126" s="192">
        <f t="shared" si="51"/>
        <v>65.094339622641513</v>
      </c>
      <c r="AO126" s="185">
        <f t="shared" si="52"/>
        <v>131</v>
      </c>
      <c r="AP126" s="217">
        <f t="shared" si="53"/>
        <v>3601.748940376629</v>
      </c>
      <c r="AQ126" s="192">
        <f t="shared" si="54"/>
        <v>67.209347646512953</v>
      </c>
      <c r="AR126" s="138">
        <f t="shared" si="55"/>
        <v>154</v>
      </c>
      <c r="AU126" s="531"/>
      <c r="AV126" s="14"/>
    </row>
    <row r="127" spans="1:48" x14ac:dyDescent="0.2">
      <c r="A127" s="64">
        <v>123</v>
      </c>
      <c r="B127" s="8" t="s">
        <v>260</v>
      </c>
      <c r="C127" s="484">
        <v>1573.3333333333335</v>
      </c>
      <c r="D127" s="480">
        <f t="shared" si="29"/>
        <v>32.983927323549963</v>
      </c>
      <c r="E127" s="138">
        <f t="shared" si="30"/>
        <v>151</v>
      </c>
      <c r="F127" s="484">
        <v>270</v>
      </c>
      <c r="G127" s="480">
        <f t="shared" si="31"/>
        <v>32.846715328467155</v>
      </c>
      <c r="H127" s="138">
        <f t="shared" si="32"/>
        <v>151</v>
      </c>
      <c r="I127" s="217">
        <v>3000</v>
      </c>
      <c r="J127" s="192">
        <f t="shared" si="33"/>
        <v>77.922077922077932</v>
      </c>
      <c r="K127" s="138">
        <f t="shared" si="34"/>
        <v>106</v>
      </c>
      <c r="L127" s="217">
        <v>2622.8571428571427</v>
      </c>
      <c r="M127" s="192">
        <f t="shared" si="35"/>
        <v>91.071428571428569</v>
      </c>
      <c r="N127" s="138">
        <f t="shared" si="36"/>
        <v>18</v>
      </c>
      <c r="O127" s="271">
        <v>8541.6666666666679</v>
      </c>
      <c r="P127" s="175">
        <f t="shared" si="37"/>
        <v>97.853896971779903</v>
      </c>
      <c r="Q127" s="138">
        <f t="shared" si="38"/>
        <v>63</v>
      </c>
      <c r="R127" s="271">
        <v>7175</v>
      </c>
      <c r="S127" s="175">
        <f t="shared" si="39"/>
        <v>88.416512630930384</v>
      </c>
      <c r="T127" s="138">
        <f t="shared" si="40"/>
        <v>59</v>
      </c>
      <c r="U127" s="217">
        <v>10541.666666666668</v>
      </c>
      <c r="V127" s="192">
        <f t="shared" si="41"/>
        <v>102.00954777111156</v>
      </c>
      <c r="W127" s="138">
        <f t="shared" si="42"/>
        <v>24</v>
      </c>
      <c r="X127" s="217">
        <v>10187.5</v>
      </c>
      <c r="Y127" s="192">
        <f t="shared" si="43"/>
        <v>105.52620675367723</v>
      </c>
      <c r="Z127" s="138">
        <f t="shared" si="44"/>
        <v>19</v>
      </c>
      <c r="AA127" s="217">
        <v>2453</v>
      </c>
      <c r="AB127" s="192">
        <f t="shared" si="45"/>
        <v>45.050505050505052</v>
      </c>
      <c r="AC127" s="138">
        <f t="shared" si="46"/>
        <v>128</v>
      </c>
      <c r="AD127" s="217">
        <v>9083.3333333333339</v>
      </c>
      <c r="AE127" s="192">
        <f t="shared" si="56"/>
        <v>80.740740740740748</v>
      </c>
      <c r="AF127" s="138">
        <f t="shared" si="57"/>
        <v>37</v>
      </c>
      <c r="AG127" s="217">
        <v>2351.2544802867383</v>
      </c>
      <c r="AH127" s="192">
        <f t="shared" si="47"/>
        <v>94.238656524518575</v>
      </c>
      <c r="AI127" s="138">
        <f t="shared" si="48"/>
        <v>23</v>
      </c>
      <c r="AJ127" s="217">
        <v>1141.6666666666667</v>
      </c>
      <c r="AK127" s="192">
        <f t="shared" si="49"/>
        <v>59.804435131831681</v>
      </c>
      <c r="AL127" s="138">
        <f t="shared" si="50"/>
        <v>152</v>
      </c>
      <c r="AM127" s="217">
        <v>3400</v>
      </c>
      <c r="AN127" s="192">
        <f t="shared" si="51"/>
        <v>64.15094339622641</v>
      </c>
      <c r="AO127" s="185">
        <f t="shared" si="52"/>
        <v>132</v>
      </c>
      <c r="AP127" s="217">
        <f t="shared" si="53"/>
        <v>4438.1620797064352</v>
      </c>
      <c r="AQ127" s="192">
        <f t="shared" si="54"/>
        <v>82.816982267334112</v>
      </c>
      <c r="AR127" s="138">
        <f t="shared" si="55"/>
        <v>115</v>
      </c>
      <c r="AU127" s="531"/>
      <c r="AV127" s="14"/>
    </row>
    <row r="128" spans="1:48" x14ac:dyDescent="0.2">
      <c r="A128" s="64">
        <v>124</v>
      </c>
      <c r="B128" s="8" t="s">
        <v>260</v>
      </c>
      <c r="C128" s="484">
        <v>1126.6666666666667</v>
      </c>
      <c r="D128" s="480">
        <f t="shared" si="29"/>
        <v>23.619846261355697</v>
      </c>
      <c r="E128" s="138">
        <f t="shared" si="30"/>
        <v>158</v>
      </c>
      <c r="F128" s="484">
        <v>696.66666666666674</v>
      </c>
      <c r="G128" s="480">
        <f t="shared" si="31"/>
        <v>84.752635847526363</v>
      </c>
      <c r="H128" s="138">
        <f t="shared" si="32"/>
        <v>121</v>
      </c>
      <c r="I128" s="217">
        <v>2450</v>
      </c>
      <c r="J128" s="192">
        <f t="shared" si="33"/>
        <v>63.636363636363633</v>
      </c>
      <c r="K128" s="138">
        <f t="shared" si="34"/>
        <v>129</v>
      </c>
      <c r="L128" s="217">
        <v>3080</v>
      </c>
      <c r="M128" s="192">
        <f t="shared" si="35"/>
        <v>106.94444444444444</v>
      </c>
      <c r="N128" s="138">
        <f t="shared" si="36"/>
        <v>9</v>
      </c>
      <c r="O128" s="271">
        <v>6916.6666666666679</v>
      </c>
      <c r="P128" s="175">
        <f t="shared" si="37"/>
        <v>79.237789743002267</v>
      </c>
      <c r="Q128" s="138">
        <f t="shared" si="38"/>
        <v>144</v>
      </c>
      <c r="R128" s="271">
        <v>6779.1666666666679</v>
      </c>
      <c r="S128" s="175">
        <f t="shared" si="39"/>
        <v>83.538714315054435</v>
      </c>
      <c r="T128" s="138">
        <f t="shared" si="40"/>
        <v>90</v>
      </c>
      <c r="U128" s="217">
        <v>8625</v>
      </c>
      <c r="V128" s="192">
        <f t="shared" si="41"/>
        <v>83.462357267273077</v>
      </c>
      <c r="W128" s="138">
        <f t="shared" si="42"/>
        <v>97</v>
      </c>
      <c r="X128" s="217">
        <v>8466.6666666666679</v>
      </c>
      <c r="Y128" s="192">
        <f t="shared" si="43"/>
        <v>87.701125612872062</v>
      </c>
      <c r="Z128" s="138">
        <f t="shared" si="44"/>
        <v>98</v>
      </c>
      <c r="AA128" s="217">
        <v>4688</v>
      </c>
      <c r="AB128" s="192">
        <f t="shared" si="45"/>
        <v>86.097337006427921</v>
      </c>
      <c r="AC128" s="138">
        <f t="shared" si="46"/>
        <v>37</v>
      </c>
      <c r="AD128" s="217"/>
      <c r="AE128" s="192"/>
      <c r="AF128" s="138"/>
      <c r="AG128" s="217">
        <v>1892.4731182795701</v>
      </c>
      <c r="AH128" s="192">
        <f t="shared" si="47"/>
        <v>75.850625983149101</v>
      </c>
      <c r="AI128" s="138">
        <f t="shared" si="48"/>
        <v>105</v>
      </c>
      <c r="AJ128" s="217">
        <v>4025</v>
      </c>
      <c r="AK128" s="192">
        <f t="shared" si="49"/>
        <v>210.84337349397592</v>
      </c>
      <c r="AL128" s="138">
        <f t="shared" si="50"/>
        <v>21</v>
      </c>
      <c r="AM128" s="217">
        <v>5799.9999999999991</v>
      </c>
      <c r="AN128" s="192">
        <f t="shared" si="51"/>
        <v>109.43396226415092</v>
      </c>
      <c r="AO128" s="185">
        <f t="shared" si="52"/>
        <v>18</v>
      </c>
      <c r="AP128" s="217">
        <f t="shared" si="53"/>
        <v>4545.5255376344094</v>
      </c>
      <c r="AQ128" s="192">
        <f t="shared" si="54"/>
        <v>84.820405628557737</v>
      </c>
      <c r="AR128" s="138">
        <f t="shared" si="55"/>
        <v>108</v>
      </c>
      <c r="AU128" s="531"/>
      <c r="AV128" s="14"/>
    </row>
    <row r="129" spans="1:48" x14ac:dyDescent="0.2">
      <c r="A129" s="64">
        <v>125</v>
      </c>
      <c r="B129" s="8" t="s">
        <v>263</v>
      </c>
      <c r="C129" s="484">
        <v>2240</v>
      </c>
      <c r="D129" s="480">
        <f t="shared" si="29"/>
        <v>46.960167714884697</v>
      </c>
      <c r="E129" s="138">
        <f t="shared" si="30"/>
        <v>136</v>
      </c>
      <c r="F129" s="484">
        <v>90</v>
      </c>
      <c r="G129" s="480">
        <f t="shared" si="31"/>
        <v>10.948905109489052</v>
      </c>
      <c r="H129" s="138">
        <f t="shared" si="32"/>
        <v>159</v>
      </c>
      <c r="I129" s="217">
        <v>4050</v>
      </c>
      <c r="J129" s="192">
        <f t="shared" si="33"/>
        <v>105.1948051948052</v>
      </c>
      <c r="K129" s="138">
        <f t="shared" si="34"/>
        <v>74</v>
      </c>
      <c r="L129" s="217">
        <v>1725.7142857142858</v>
      </c>
      <c r="M129" s="192">
        <f t="shared" si="35"/>
        <v>59.920634920634917</v>
      </c>
      <c r="N129" s="138">
        <f t="shared" si="36"/>
        <v>67</v>
      </c>
      <c r="O129" s="271">
        <v>8583.3333333333339</v>
      </c>
      <c r="P129" s="175">
        <f t="shared" si="37"/>
        <v>98.331233054569068</v>
      </c>
      <c r="Q129" s="138">
        <f t="shared" si="38"/>
        <v>60</v>
      </c>
      <c r="R129" s="271">
        <v>7962.5</v>
      </c>
      <c r="S129" s="175">
        <f t="shared" si="39"/>
        <v>98.120764017252</v>
      </c>
      <c r="T129" s="138">
        <f t="shared" si="40"/>
        <v>24</v>
      </c>
      <c r="U129" s="217">
        <v>9916.6666666666679</v>
      </c>
      <c r="V129" s="192">
        <f t="shared" si="41"/>
        <v>95.961550867685958</v>
      </c>
      <c r="W129" s="138">
        <f t="shared" si="42"/>
        <v>47</v>
      </c>
      <c r="X129" s="217">
        <v>10375</v>
      </c>
      <c r="Y129" s="192">
        <f t="shared" si="43"/>
        <v>107.46840687797805</v>
      </c>
      <c r="Z129" s="138">
        <f t="shared" si="44"/>
        <v>11</v>
      </c>
      <c r="AA129" s="217">
        <v>2595</v>
      </c>
      <c r="AB129" s="192">
        <f t="shared" si="45"/>
        <v>47.658402203856745</v>
      </c>
      <c r="AC129" s="138">
        <f t="shared" si="46"/>
        <v>124</v>
      </c>
      <c r="AD129" s="217"/>
      <c r="AE129" s="192"/>
      <c r="AF129" s="138"/>
      <c r="AG129" s="217">
        <v>2149.3428912783752</v>
      </c>
      <c r="AH129" s="192">
        <f t="shared" si="47"/>
        <v>86.146007666467938</v>
      </c>
      <c r="AI129" s="138">
        <f t="shared" si="48"/>
        <v>51</v>
      </c>
      <c r="AJ129" s="217">
        <v>900</v>
      </c>
      <c r="AK129" s="192">
        <f t="shared" si="49"/>
        <v>47.145102147721317</v>
      </c>
      <c r="AL129" s="138">
        <f t="shared" si="50"/>
        <v>158</v>
      </c>
      <c r="AM129" s="217">
        <v>4850</v>
      </c>
      <c r="AN129" s="192">
        <f t="shared" si="51"/>
        <v>91.509433962264154</v>
      </c>
      <c r="AO129" s="185">
        <f t="shared" si="52"/>
        <v>57</v>
      </c>
      <c r="AP129" s="217">
        <f t="shared" si="53"/>
        <v>4619.7964314160554</v>
      </c>
      <c r="AQ129" s="192">
        <f t="shared" si="54"/>
        <v>86.206315197164685</v>
      </c>
      <c r="AR129" s="138">
        <f t="shared" si="55"/>
        <v>101</v>
      </c>
      <c r="AU129" s="531"/>
      <c r="AV129" s="14"/>
    </row>
    <row r="130" spans="1:48" x14ac:dyDescent="0.2">
      <c r="A130" s="64">
        <v>126</v>
      </c>
      <c r="B130" s="8" t="s">
        <v>253</v>
      </c>
      <c r="C130" s="484"/>
      <c r="D130" s="480"/>
      <c r="E130" s="138"/>
      <c r="F130" s="484">
        <v>216.66666666666669</v>
      </c>
      <c r="G130" s="480">
        <f t="shared" si="31"/>
        <v>26.358475263584758</v>
      </c>
      <c r="H130" s="138">
        <f t="shared" si="32"/>
        <v>154</v>
      </c>
      <c r="I130" s="217">
        <v>5050</v>
      </c>
      <c r="J130" s="192">
        <f t="shared" si="33"/>
        <v>131.16883116883119</v>
      </c>
      <c r="K130" s="138">
        <f t="shared" si="34"/>
        <v>42</v>
      </c>
      <c r="L130" s="217">
        <v>3080</v>
      </c>
      <c r="M130" s="192">
        <f t="shared" si="35"/>
        <v>106.94444444444444</v>
      </c>
      <c r="N130" s="138">
        <f t="shared" si="36"/>
        <v>9</v>
      </c>
      <c r="O130" s="271">
        <v>8333.3333333333339</v>
      </c>
      <c r="P130" s="175">
        <f t="shared" si="37"/>
        <v>95.46721655783405</v>
      </c>
      <c r="Q130" s="138">
        <f t="shared" si="38"/>
        <v>75</v>
      </c>
      <c r="R130" s="271">
        <v>7787.5</v>
      </c>
      <c r="S130" s="175">
        <f t="shared" si="39"/>
        <v>95.964263709180528</v>
      </c>
      <c r="T130" s="138">
        <f t="shared" si="40"/>
        <v>31</v>
      </c>
      <c r="U130" s="217">
        <v>8916.6666666666679</v>
      </c>
      <c r="V130" s="192">
        <f t="shared" si="41"/>
        <v>86.284755822205028</v>
      </c>
      <c r="W130" s="138">
        <f t="shared" si="42"/>
        <v>86</v>
      </c>
      <c r="X130" s="217">
        <v>10279.166666666668</v>
      </c>
      <c r="Y130" s="192">
        <f t="shared" si="43"/>
        <v>106.47572681444653</v>
      </c>
      <c r="Z130" s="138">
        <f t="shared" si="44"/>
        <v>14</v>
      </c>
      <c r="AA130" s="217">
        <v>3960</v>
      </c>
      <c r="AB130" s="192">
        <f t="shared" si="45"/>
        <v>72.727272727272734</v>
      </c>
      <c r="AC130" s="138">
        <f t="shared" si="46"/>
        <v>67</v>
      </c>
      <c r="AD130" s="217"/>
      <c r="AE130" s="192"/>
      <c r="AF130" s="138"/>
      <c r="AG130" s="217">
        <v>2046.5949820788533</v>
      </c>
      <c r="AH130" s="192">
        <f t="shared" si="47"/>
        <v>82.027854993140409</v>
      </c>
      <c r="AI130" s="138">
        <f t="shared" si="48"/>
        <v>74</v>
      </c>
      <c r="AJ130" s="217">
        <v>800</v>
      </c>
      <c r="AK130" s="192">
        <f t="shared" si="49"/>
        <v>41.906757464641174</v>
      </c>
      <c r="AL130" s="138">
        <f t="shared" si="50"/>
        <v>159</v>
      </c>
      <c r="AM130" s="217">
        <v>6150</v>
      </c>
      <c r="AN130" s="192">
        <f t="shared" si="51"/>
        <v>116.03773584905662</v>
      </c>
      <c r="AO130" s="185">
        <f t="shared" si="52"/>
        <v>10</v>
      </c>
      <c r="AP130" s="217">
        <f t="shared" si="53"/>
        <v>5147.2662104920173</v>
      </c>
      <c r="AQ130" s="192">
        <f t="shared" si="54"/>
        <v>96.049005607240474</v>
      </c>
      <c r="AR130" s="138">
        <f t="shared" si="55"/>
        <v>31</v>
      </c>
      <c r="AU130" s="531"/>
      <c r="AV130" s="14"/>
    </row>
    <row r="131" spans="1:48" x14ac:dyDescent="0.2">
      <c r="A131" s="64">
        <v>127</v>
      </c>
      <c r="B131" s="8" t="s">
        <v>265</v>
      </c>
      <c r="C131" s="380">
        <v>2293.3333333333335</v>
      </c>
      <c r="D131" s="480">
        <f t="shared" si="29"/>
        <v>48.078266946191476</v>
      </c>
      <c r="E131" s="138">
        <f t="shared" si="30"/>
        <v>132</v>
      </c>
      <c r="F131" s="380">
        <v>166.66666666666669</v>
      </c>
      <c r="G131" s="480">
        <f t="shared" si="31"/>
        <v>20.275750202757504</v>
      </c>
      <c r="H131" s="138">
        <f t="shared" si="32"/>
        <v>155</v>
      </c>
      <c r="I131" s="217">
        <v>5000</v>
      </c>
      <c r="J131" s="192">
        <f t="shared" si="33"/>
        <v>129.87012987012986</v>
      </c>
      <c r="K131" s="138">
        <f t="shared" si="34"/>
        <v>44</v>
      </c>
      <c r="L131" s="217">
        <v>3177.1428571428573</v>
      </c>
      <c r="M131" s="192">
        <f t="shared" si="35"/>
        <v>110.31746031746033</v>
      </c>
      <c r="N131" s="138">
        <f t="shared" si="36"/>
        <v>7</v>
      </c>
      <c r="O131" s="271">
        <v>9458.3333333333339</v>
      </c>
      <c r="P131" s="175">
        <f t="shared" si="37"/>
        <v>108.35529079314163</v>
      </c>
      <c r="Q131" s="138">
        <f t="shared" si="38"/>
        <v>17</v>
      </c>
      <c r="R131" s="271">
        <v>7412.5</v>
      </c>
      <c r="S131" s="175">
        <f t="shared" si="39"/>
        <v>91.34319162045594</v>
      </c>
      <c r="T131" s="138">
        <f t="shared" si="40"/>
        <v>46</v>
      </c>
      <c r="U131" s="217">
        <v>10916.666666666668</v>
      </c>
      <c r="V131" s="192">
        <f t="shared" si="41"/>
        <v>105.6383459131669</v>
      </c>
      <c r="W131" s="138">
        <f t="shared" si="42"/>
        <v>11</v>
      </c>
      <c r="X131" s="217">
        <v>10483.333333333336</v>
      </c>
      <c r="Y131" s="192">
        <f t="shared" si="43"/>
        <v>108.59056694979631</v>
      </c>
      <c r="Z131" s="138">
        <f t="shared" si="44"/>
        <v>6</v>
      </c>
      <c r="AA131" s="217">
        <v>2141</v>
      </c>
      <c r="AB131" s="192">
        <f t="shared" si="45"/>
        <v>39.320477502295688</v>
      </c>
      <c r="AC131" s="138">
        <f t="shared" si="46"/>
        <v>136</v>
      </c>
      <c r="AD131" s="217"/>
      <c r="AE131" s="192"/>
      <c r="AF131" s="138"/>
      <c r="AG131" s="217">
        <v>1927.120669056153</v>
      </c>
      <c r="AH131" s="192">
        <f t="shared" si="47"/>
        <v>77.239305372992106</v>
      </c>
      <c r="AI131" s="138">
        <f t="shared" si="48"/>
        <v>93</v>
      </c>
      <c r="AJ131" s="217">
        <v>1216.6666666666667</v>
      </c>
      <c r="AK131" s="192">
        <f t="shared" si="49"/>
        <v>63.733193644141785</v>
      </c>
      <c r="AL131" s="138">
        <f t="shared" si="50"/>
        <v>149</v>
      </c>
      <c r="AM131" s="217">
        <v>5500.0000000000009</v>
      </c>
      <c r="AN131" s="192">
        <f t="shared" si="51"/>
        <v>103.7735849056604</v>
      </c>
      <c r="AO131" s="185">
        <f t="shared" si="52"/>
        <v>27</v>
      </c>
      <c r="AP131" s="217">
        <f t="shared" si="53"/>
        <v>4974.3969605165839</v>
      </c>
      <c r="AQ131" s="192">
        <f t="shared" si="54"/>
        <v>92.823231209490274</v>
      </c>
      <c r="AR131" s="138">
        <f t="shared" si="55"/>
        <v>50</v>
      </c>
      <c r="AU131" s="531"/>
      <c r="AV131" s="14"/>
    </row>
    <row r="132" spans="1:48" x14ac:dyDescent="0.2">
      <c r="A132" s="64">
        <v>128</v>
      </c>
      <c r="B132" s="8" t="s">
        <v>267</v>
      </c>
      <c r="C132" s="485">
        <v>3193.333333333333</v>
      </c>
      <c r="D132" s="480">
        <f t="shared" si="29"/>
        <v>66.946191474493361</v>
      </c>
      <c r="E132" s="138">
        <f t="shared" si="30"/>
        <v>94</v>
      </c>
      <c r="F132" s="485">
        <v>676.66666666666674</v>
      </c>
      <c r="G132" s="480">
        <f t="shared" si="31"/>
        <v>82.319545823195469</v>
      </c>
      <c r="H132" s="138">
        <f t="shared" si="32"/>
        <v>125</v>
      </c>
      <c r="I132" s="217">
        <v>5750</v>
      </c>
      <c r="J132" s="192">
        <f t="shared" si="33"/>
        <v>149.35064935064935</v>
      </c>
      <c r="K132" s="138">
        <f t="shared" si="34"/>
        <v>20</v>
      </c>
      <c r="L132" s="217">
        <v>3422.8571428571427</v>
      </c>
      <c r="M132" s="192">
        <f t="shared" si="35"/>
        <v>118.84920634920636</v>
      </c>
      <c r="N132" s="138">
        <f t="shared" si="36"/>
        <v>5</v>
      </c>
      <c r="O132" s="271">
        <v>10875</v>
      </c>
      <c r="P132" s="175">
        <f t="shared" si="37"/>
        <v>124.58471760797343</v>
      </c>
      <c r="Q132" s="138">
        <f t="shared" si="38"/>
        <v>3</v>
      </c>
      <c r="R132" s="271">
        <v>7479.1666666666679</v>
      </c>
      <c r="S132" s="175">
        <f t="shared" si="39"/>
        <v>92.164715547340336</v>
      </c>
      <c r="T132" s="138">
        <f t="shared" si="40"/>
        <v>41</v>
      </c>
      <c r="U132" s="217">
        <v>9958.3333333333339</v>
      </c>
      <c r="V132" s="192">
        <f t="shared" si="41"/>
        <v>96.364750661247669</v>
      </c>
      <c r="W132" s="138">
        <f t="shared" si="42"/>
        <v>46</v>
      </c>
      <c r="X132" s="217">
        <v>10479.166666666668</v>
      </c>
      <c r="Y132" s="192">
        <f t="shared" si="43"/>
        <v>108.54740694703406</v>
      </c>
      <c r="Z132" s="138">
        <f t="shared" si="44"/>
        <v>7</v>
      </c>
      <c r="AA132" s="217">
        <v>3981</v>
      </c>
      <c r="AB132" s="192">
        <f t="shared" si="45"/>
        <v>73.112947658402206</v>
      </c>
      <c r="AC132" s="138">
        <f t="shared" si="46"/>
        <v>66</v>
      </c>
      <c r="AD132" s="217"/>
      <c r="AE132" s="192"/>
      <c r="AF132" s="138"/>
      <c r="AG132" s="217">
        <v>1947.4313022700121</v>
      </c>
      <c r="AH132" s="192">
        <f t="shared" si="47"/>
        <v>78.053358808417315</v>
      </c>
      <c r="AI132" s="138">
        <f t="shared" si="48"/>
        <v>89</v>
      </c>
      <c r="AJ132" s="217">
        <v>2358.3333333333335</v>
      </c>
      <c r="AK132" s="192">
        <f t="shared" si="49"/>
        <v>123.53762877597347</v>
      </c>
      <c r="AL132" s="138">
        <f t="shared" si="50"/>
        <v>96</v>
      </c>
      <c r="AM132" s="217">
        <v>4450</v>
      </c>
      <c r="AN132" s="192">
        <f t="shared" si="51"/>
        <v>83.962264150943398</v>
      </c>
      <c r="AO132" s="185">
        <f t="shared" si="52"/>
        <v>83</v>
      </c>
      <c r="AP132" s="217">
        <f t="shared" si="53"/>
        <v>5380.940703760597</v>
      </c>
      <c r="AQ132" s="192">
        <f t="shared" si="54"/>
        <v>100.40941787200219</v>
      </c>
      <c r="AR132" s="138">
        <f t="shared" si="55"/>
        <v>16</v>
      </c>
      <c r="AU132" s="531"/>
      <c r="AV132" s="14"/>
    </row>
    <row r="133" spans="1:48" x14ac:dyDescent="0.2">
      <c r="A133" s="64">
        <v>129</v>
      </c>
      <c r="B133" s="8" t="s">
        <v>268</v>
      </c>
      <c r="C133" s="485">
        <v>3180</v>
      </c>
      <c r="D133" s="480">
        <f t="shared" si="29"/>
        <v>66.666666666666657</v>
      </c>
      <c r="E133" s="138">
        <f t="shared" si="30"/>
        <v>95</v>
      </c>
      <c r="F133" s="485">
        <v>2270</v>
      </c>
      <c r="G133" s="480">
        <f t="shared" si="31"/>
        <v>276.15571776155718</v>
      </c>
      <c r="H133" s="138">
        <f t="shared" si="32"/>
        <v>4</v>
      </c>
      <c r="I133" s="217">
        <v>4900</v>
      </c>
      <c r="J133" s="192">
        <f t="shared" si="33"/>
        <v>127.27272727272727</v>
      </c>
      <c r="K133" s="138">
        <f t="shared" si="34"/>
        <v>47</v>
      </c>
      <c r="L133" s="217">
        <v>1760</v>
      </c>
      <c r="M133" s="192">
        <f t="shared" si="35"/>
        <v>61.111111111111114</v>
      </c>
      <c r="N133" s="138">
        <f t="shared" si="36"/>
        <v>62</v>
      </c>
      <c r="O133" s="271">
        <v>7541.6666666666679</v>
      </c>
      <c r="P133" s="175">
        <f t="shared" si="37"/>
        <v>86.397830984839814</v>
      </c>
      <c r="Q133" s="138">
        <f t="shared" si="38"/>
        <v>118</v>
      </c>
      <c r="R133" s="271">
        <v>5925</v>
      </c>
      <c r="S133" s="175">
        <f t="shared" si="39"/>
        <v>73.012939001848437</v>
      </c>
      <c r="T133" s="138">
        <f t="shared" si="40"/>
        <v>133</v>
      </c>
      <c r="U133" s="217">
        <v>10291.666666666668</v>
      </c>
      <c r="V133" s="192">
        <f t="shared" si="41"/>
        <v>99.590349009741317</v>
      </c>
      <c r="W133" s="138">
        <f t="shared" si="42"/>
        <v>31</v>
      </c>
      <c r="X133" s="217">
        <v>8291.6666666666679</v>
      </c>
      <c r="Y133" s="192">
        <f t="shared" si="43"/>
        <v>85.88840549685797</v>
      </c>
      <c r="Z133" s="138">
        <f t="shared" si="44"/>
        <v>106</v>
      </c>
      <c r="AA133" s="217">
        <v>3323</v>
      </c>
      <c r="AB133" s="192">
        <f t="shared" si="45"/>
        <v>61.028466483011933</v>
      </c>
      <c r="AC133" s="138">
        <f t="shared" si="46"/>
        <v>93</v>
      </c>
      <c r="AD133" s="217"/>
      <c r="AE133" s="192"/>
      <c r="AF133" s="138"/>
      <c r="AG133" s="217">
        <v>2180.4062126642775</v>
      </c>
      <c r="AH133" s="192">
        <f t="shared" si="47"/>
        <v>87.391030567706522</v>
      </c>
      <c r="AI133" s="138">
        <f t="shared" si="48"/>
        <v>46</v>
      </c>
      <c r="AJ133" s="217">
        <v>3058.3333333333339</v>
      </c>
      <c r="AK133" s="192">
        <f t="shared" si="49"/>
        <v>160.20604155753452</v>
      </c>
      <c r="AL133" s="138">
        <f t="shared" si="50"/>
        <v>58</v>
      </c>
      <c r="AM133" s="217">
        <v>3350</v>
      </c>
      <c r="AN133" s="192">
        <f t="shared" si="51"/>
        <v>63.20754716981132</v>
      </c>
      <c r="AO133" s="185">
        <f t="shared" si="52"/>
        <v>135</v>
      </c>
      <c r="AP133" s="217">
        <f t="shared" si="53"/>
        <v>4672.6449621664678</v>
      </c>
      <c r="AQ133" s="192">
        <f t="shared" si="54"/>
        <v>87.192479234306177</v>
      </c>
      <c r="AR133" s="138">
        <f t="shared" si="55"/>
        <v>95</v>
      </c>
      <c r="AU133" s="531"/>
      <c r="AV133" s="14"/>
    </row>
    <row r="134" spans="1:48" x14ac:dyDescent="0.2">
      <c r="A134" s="64">
        <v>130</v>
      </c>
      <c r="B134" s="8" t="s">
        <v>269</v>
      </c>
      <c r="C134" s="486">
        <v>3626.666666666667</v>
      </c>
      <c r="D134" s="481">
        <f t="shared" ref="D134:D164" si="58">(C134/4770)*100</f>
        <v>76.030747728860945</v>
      </c>
      <c r="E134" s="139">
        <f t="shared" ref="E134:E164" si="59">RANK(C134,C$5:C$164,0)</f>
        <v>69</v>
      </c>
      <c r="F134" s="486">
        <v>666.66666666666674</v>
      </c>
      <c r="G134" s="481">
        <f t="shared" ref="G134:G164" si="60">(F134/822)*100</f>
        <v>81.103000811030014</v>
      </c>
      <c r="H134" s="139">
        <f t="shared" ref="H134:H164" si="61">RANK(F134,F$5:F$164,0)</f>
        <v>127</v>
      </c>
      <c r="I134" s="218">
        <v>3800</v>
      </c>
      <c r="J134" s="193">
        <f t="shared" ref="J134:J164" si="62">(I134/3850)*100</f>
        <v>98.701298701298697</v>
      </c>
      <c r="K134" s="139">
        <f t="shared" ref="K134:K164" si="63">RANK(I134,I$5:I$164,0)</f>
        <v>82</v>
      </c>
      <c r="L134" s="218">
        <v>651.42857142857133</v>
      </c>
      <c r="M134" s="193">
        <f t="shared" ref="M134:M164" si="64">(L134/2880)*100</f>
        <v>22.619047619047617</v>
      </c>
      <c r="N134" s="139">
        <f t="shared" ref="N134:N164" si="65">RANK(L134,L$5:L$164,0)</f>
        <v>141</v>
      </c>
      <c r="O134" s="272">
        <v>8791.6666666666679</v>
      </c>
      <c r="P134" s="269">
        <f t="shared" ref="P134:P164" si="66">(O134/8729)*100</f>
        <v>100.71791346851494</v>
      </c>
      <c r="Q134" s="139">
        <f t="shared" ref="Q134:Q164" si="67">RANK(O134,O$5:O$164,0)</f>
        <v>46</v>
      </c>
      <c r="R134" s="272">
        <v>6800</v>
      </c>
      <c r="S134" s="269">
        <f t="shared" ref="S134:S164" si="68">(R134/8115)*100</f>
        <v>83.795440542205796</v>
      </c>
      <c r="T134" s="139">
        <f t="shared" ref="T134:T164" si="69">RANK(R134,R$5:R$164,0)</f>
        <v>86</v>
      </c>
      <c r="U134" s="218">
        <v>8708.3333333333339</v>
      </c>
      <c r="V134" s="193">
        <f t="shared" ref="V134:V164" si="70">(U134/10334)*100</f>
        <v>84.2687568543965</v>
      </c>
      <c r="W134" s="139">
        <f t="shared" ref="W134:W164" si="71">RANK(U134,U$5:U$164,0)</f>
        <v>92</v>
      </c>
      <c r="X134" s="218">
        <v>10712.5</v>
      </c>
      <c r="Y134" s="193">
        <f t="shared" ref="Y134:Y164" si="72">(X134/9654)*100</f>
        <v>110.96436710171949</v>
      </c>
      <c r="Z134" s="139">
        <f t="shared" ref="Z134:Z164" si="73">RANK(X134,X$5:X$164,0)</f>
        <v>1</v>
      </c>
      <c r="AA134" s="218">
        <v>2726</v>
      </c>
      <c r="AB134" s="193">
        <f t="shared" ref="AB134:AB164" si="74">(AA134/5445)*100</f>
        <v>50.064279155188252</v>
      </c>
      <c r="AC134" s="139">
        <f t="shared" ref="AC134:AC164" si="75">RANK(AA134,AA$5:AA$164,0)</f>
        <v>118</v>
      </c>
      <c r="AD134" s="218">
        <v>9333.3333333333339</v>
      </c>
      <c r="AE134" s="193">
        <f t="shared" ref="AE134:AE164" si="76">(AD134/11250)*100</f>
        <v>82.962962962962976</v>
      </c>
      <c r="AF134" s="139">
        <f t="shared" ref="AF134:AF164" si="77">RANK(AD134,AD$5:AD$164,0)</f>
        <v>35</v>
      </c>
      <c r="AG134" s="218">
        <v>1508.9605734767028</v>
      </c>
      <c r="AH134" s="193">
        <f t="shared" ref="AH134:AH164" si="78">(AG134/2495)*100</f>
        <v>60.479381702473056</v>
      </c>
      <c r="AI134" s="139">
        <f t="shared" ref="AI134:AI164" si="79">RANK(AG134,AG$5:AG$164,0)</f>
        <v>153</v>
      </c>
      <c r="AJ134" s="218">
        <v>2183.3333333333335</v>
      </c>
      <c r="AK134" s="193">
        <f t="shared" ref="AK134:AK164" si="80">(AJ134/1909)*100</f>
        <v>114.37052558058321</v>
      </c>
      <c r="AL134" s="139">
        <f t="shared" ref="AL134:AL164" si="81">RANK(AJ134,AJ$5:AJ$164,0)</f>
        <v>109</v>
      </c>
      <c r="AM134" s="218">
        <v>5550.0000000000009</v>
      </c>
      <c r="AN134" s="193">
        <f t="shared" ref="AN134:AN154" si="82">(AM134/5300)*100</f>
        <v>104.71698113207549</v>
      </c>
      <c r="AO134" s="186">
        <f t="shared" ref="AO134:AO164" si="83">RANK(AM134,AM$5:AM$164,0)</f>
        <v>24</v>
      </c>
      <c r="AP134" s="218">
        <f t="shared" ref="AP134:AP164" si="84">AVERAGE(C134,F134,I134,L134,O134,R134,U134,X134,AA134,AG134,AM134,AJ134)</f>
        <v>4643.7963176309959</v>
      </c>
      <c r="AQ134" s="193">
        <f t="shared" ref="AQ134:AQ164" si="85">(AP134/5359)*100</f>
        <v>86.654157821067287</v>
      </c>
      <c r="AR134" s="139">
        <f t="shared" ref="AR134:AR164" si="86">RANK(AP134,AP$5:AP$164,0)</f>
        <v>99</v>
      </c>
      <c r="AU134" s="531"/>
      <c r="AV134" s="14"/>
    </row>
    <row r="135" spans="1:48" x14ac:dyDescent="0.2">
      <c r="A135" s="74">
        <v>131</v>
      </c>
      <c r="B135" s="113" t="s">
        <v>253</v>
      </c>
      <c r="C135" s="482">
        <v>1786.6666666666665</v>
      </c>
      <c r="D135" s="483">
        <f t="shared" si="58"/>
        <v>37.456324248777072</v>
      </c>
      <c r="E135" s="137">
        <f t="shared" si="59"/>
        <v>148</v>
      </c>
      <c r="F135" s="482">
        <v>661.66666666666674</v>
      </c>
      <c r="G135" s="483">
        <f t="shared" si="60"/>
        <v>80.494728304947287</v>
      </c>
      <c r="H135" s="137">
        <f t="shared" si="61"/>
        <v>128</v>
      </c>
      <c r="I135" s="216">
        <v>3200</v>
      </c>
      <c r="J135" s="191">
        <f t="shared" si="62"/>
        <v>83.116883116883116</v>
      </c>
      <c r="K135" s="137">
        <f t="shared" si="63"/>
        <v>99</v>
      </c>
      <c r="L135" s="216">
        <v>2120</v>
      </c>
      <c r="M135" s="191">
        <f t="shared" si="64"/>
        <v>73.611111111111114</v>
      </c>
      <c r="N135" s="137">
        <f t="shared" si="65"/>
        <v>43</v>
      </c>
      <c r="O135" s="270">
        <v>7583.3333333333339</v>
      </c>
      <c r="P135" s="268">
        <f t="shared" si="66"/>
        <v>86.875167067628979</v>
      </c>
      <c r="Q135" s="137">
        <f t="shared" si="67"/>
        <v>115</v>
      </c>
      <c r="R135" s="270">
        <v>5358.3333333333339</v>
      </c>
      <c r="S135" s="268">
        <f t="shared" si="68"/>
        <v>66.029985623331285</v>
      </c>
      <c r="T135" s="137">
        <f t="shared" si="69"/>
        <v>150</v>
      </c>
      <c r="U135" s="216">
        <v>9500</v>
      </c>
      <c r="V135" s="191">
        <f t="shared" si="70"/>
        <v>91.929552932068901</v>
      </c>
      <c r="W135" s="137">
        <f t="shared" si="71"/>
        <v>65</v>
      </c>
      <c r="X135" s="216">
        <v>8783.3333333333339</v>
      </c>
      <c r="Y135" s="191">
        <f t="shared" si="72"/>
        <v>90.981285822802292</v>
      </c>
      <c r="Z135" s="137">
        <f t="shared" si="73"/>
        <v>84</v>
      </c>
      <c r="AA135" s="216">
        <v>2987</v>
      </c>
      <c r="AB135" s="191">
        <f t="shared" si="74"/>
        <v>54.857667584940316</v>
      </c>
      <c r="AC135" s="137">
        <f t="shared" si="75"/>
        <v>111</v>
      </c>
      <c r="AD135" s="216">
        <v>7333.3333333333339</v>
      </c>
      <c r="AE135" s="191">
        <f t="shared" si="76"/>
        <v>65.18518518518519</v>
      </c>
      <c r="AF135" s="137">
        <f t="shared" si="77"/>
        <v>58</v>
      </c>
      <c r="AG135" s="216">
        <v>1878.1362007168459</v>
      </c>
      <c r="AH135" s="191">
        <f t="shared" si="78"/>
        <v>75.276000028731289</v>
      </c>
      <c r="AI135" s="137">
        <f t="shared" si="79"/>
        <v>107</v>
      </c>
      <c r="AJ135" s="216">
        <v>2708.3333333333339</v>
      </c>
      <c r="AK135" s="191">
        <f t="shared" si="80"/>
        <v>141.87183516675401</v>
      </c>
      <c r="AL135" s="137">
        <f t="shared" si="81"/>
        <v>76</v>
      </c>
      <c r="AM135" s="216">
        <v>5550.0000000000009</v>
      </c>
      <c r="AN135" s="191">
        <f t="shared" si="82"/>
        <v>104.71698113207549</v>
      </c>
      <c r="AO135" s="184">
        <f t="shared" si="83"/>
        <v>24</v>
      </c>
      <c r="AP135" s="216">
        <f t="shared" si="84"/>
        <v>4343.0669056152929</v>
      </c>
      <c r="AQ135" s="191">
        <f t="shared" si="85"/>
        <v>81.04248750914897</v>
      </c>
      <c r="AR135" s="137">
        <f t="shared" si="86"/>
        <v>127</v>
      </c>
      <c r="AU135" s="531"/>
      <c r="AV135" s="14"/>
    </row>
    <row r="136" spans="1:48" x14ac:dyDescent="0.2">
      <c r="A136" s="64">
        <v>132</v>
      </c>
      <c r="B136" s="8" t="s">
        <v>271</v>
      </c>
      <c r="C136" s="484">
        <v>1980</v>
      </c>
      <c r="D136" s="480">
        <f t="shared" si="58"/>
        <v>41.509433962264154</v>
      </c>
      <c r="E136" s="138">
        <f t="shared" si="59"/>
        <v>144</v>
      </c>
      <c r="F136" s="484">
        <v>676.66666666666674</v>
      </c>
      <c r="G136" s="480">
        <f t="shared" si="60"/>
        <v>82.319545823195469</v>
      </c>
      <c r="H136" s="138">
        <f t="shared" si="61"/>
        <v>125</v>
      </c>
      <c r="I136" s="217">
        <v>2000</v>
      </c>
      <c r="J136" s="192">
        <f t="shared" si="62"/>
        <v>51.94805194805194</v>
      </c>
      <c r="K136" s="138">
        <f t="shared" si="63"/>
        <v>145</v>
      </c>
      <c r="L136" s="217">
        <v>2068.5714285714284</v>
      </c>
      <c r="M136" s="192">
        <f t="shared" si="64"/>
        <v>71.825396825396822</v>
      </c>
      <c r="N136" s="138">
        <f t="shared" si="65"/>
        <v>45</v>
      </c>
      <c r="O136" s="271">
        <v>8750</v>
      </c>
      <c r="P136" s="175">
        <f t="shared" si="66"/>
        <v>100.24057738572574</v>
      </c>
      <c r="Q136" s="138">
        <f t="shared" si="67"/>
        <v>48</v>
      </c>
      <c r="R136" s="271">
        <v>6320.8333333333339</v>
      </c>
      <c r="S136" s="175">
        <f t="shared" si="68"/>
        <v>77.890737317724387</v>
      </c>
      <c r="T136" s="138">
        <f t="shared" si="69"/>
        <v>118</v>
      </c>
      <c r="U136" s="217">
        <v>10166.666666666668</v>
      </c>
      <c r="V136" s="192">
        <f t="shared" si="70"/>
        <v>98.380749629056197</v>
      </c>
      <c r="W136" s="138">
        <f t="shared" si="71"/>
        <v>33</v>
      </c>
      <c r="X136" s="217">
        <v>8845.8333333333339</v>
      </c>
      <c r="Y136" s="192">
        <f t="shared" si="72"/>
        <v>91.628685864235905</v>
      </c>
      <c r="Z136" s="138">
        <f t="shared" si="73"/>
        <v>80</v>
      </c>
      <c r="AA136" s="217">
        <v>3231</v>
      </c>
      <c r="AB136" s="192">
        <f t="shared" si="74"/>
        <v>59.33884297520661</v>
      </c>
      <c r="AC136" s="138">
        <f t="shared" si="75"/>
        <v>99</v>
      </c>
      <c r="AD136" s="217">
        <v>8916.6666666666679</v>
      </c>
      <c r="AE136" s="192">
        <f t="shared" si="76"/>
        <v>79.259259259259267</v>
      </c>
      <c r="AF136" s="138">
        <f t="shared" si="77"/>
        <v>40</v>
      </c>
      <c r="AG136" s="217">
        <v>2260.4540023894865</v>
      </c>
      <c r="AH136" s="192">
        <f t="shared" si="78"/>
        <v>90.599358813205882</v>
      </c>
      <c r="AI136" s="138">
        <f t="shared" si="79"/>
        <v>40</v>
      </c>
      <c r="AJ136" s="217">
        <v>975</v>
      </c>
      <c r="AK136" s="192">
        <f t="shared" si="80"/>
        <v>51.073860660031436</v>
      </c>
      <c r="AL136" s="138">
        <f t="shared" si="81"/>
        <v>156</v>
      </c>
      <c r="AM136" s="217">
        <v>4650</v>
      </c>
      <c r="AN136" s="192">
        <f t="shared" si="82"/>
        <v>87.735849056603783</v>
      </c>
      <c r="AO136" s="185">
        <f t="shared" si="83"/>
        <v>67</v>
      </c>
      <c r="AP136" s="217">
        <f t="shared" si="84"/>
        <v>4327.085452580076</v>
      </c>
      <c r="AQ136" s="192">
        <f t="shared" si="85"/>
        <v>80.744270434410822</v>
      </c>
      <c r="AR136" s="138">
        <f t="shared" si="86"/>
        <v>128</v>
      </c>
      <c r="AU136" s="531"/>
      <c r="AV136" s="14"/>
    </row>
    <row r="137" spans="1:48" x14ac:dyDescent="0.2">
      <c r="A137" s="64">
        <v>133</v>
      </c>
      <c r="B137" s="9" t="s">
        <v>273</v>
      </c>
      <c r="C137" s="484">
        <v>2260</v>
      </c>
      <c r="D137" s="480">
        <f t="shared" si="58"/>
        <v>47.379454926624739</v>
      </c>
      <c r="E137" s="138">
        <f t="shared" si="59"/>
        <v>135</v>
      </c>
      <c r="F137" s="484">
        <v>1193.3333333333333</v>
      </c>
      <c r="G137" s="480">
        <f t="shared" si="60"/>
        <v>145.1743714517437</v>
      </c>
      <c r="H137" s="138">
        <f t="shared" si="61"/>
        <v>62</v>
      </c>
      <c r="I137" s="217">
        <v>1200</v>
      </c>
      <c r="J137" s="192">
        <f t="shared" si="62"/>
        <v>31.168831168831169</v>
      </c>
      <c r="K137" s="138">
        <f t="shared" si="63"/>
        <v>160</v>
      </c>
      <c r="L137" s="217">
        <v>1325.7142857142858</v>
      </c>
      <c r="M137" s="192">
        <f t="shared" si="64"/>
        <v>46.031746031746032</v>
      </c>
      <c r="N137" s="138">
        <f t="shared" si="65"/>
        <v>87</v>
      </c>
      <c r="O137" s="271">
        <v>9083.3333333333339</v>
      </c>
      <c r="P137" s="175">
        <f t="shared" si="66"/>
        <v>104.05926604803911</v>
      </c>
      <c r="Q137" s="138">
        <f t="shared" si="67"/>
        <v>33</v>
      </c>
      <c r="R137" s="271">
        <v>6125</v>
      </c>
      <c r="S137" s="175">
        <f t="shared" si="68"/>
        <v>75.47751078250154</v>
      </c>
      <c r="T137" s="138">
        <f t="shared" si="69"/>
        <v>126</v>
      </c>
      <c r="U137" s="217">
        <v>7916.6666666666679</v>
      </c>
      <c r="V137" s="192">
        <f t="shared" si="70"/>
        <v>76.607960776724099</v>
      </c>
      <c r="W137" s="138">
        <f t="shared" si="71"/>
        <v>123</v>
      </c>
      <c r="X137" s="217">
        <v>8875</v>
      </c>
      <c r="Y137" s="192">
        <f t="shared" si="72"/>
        <v>91.93080588357158</v>
      </c>
      <c r="Z137" s="138">
        <f t="shared" si="73"/>
        <v>79</v>
      </c>
      <c r="AA137" s="217">
        <v>3150</v>
      </c>
      <c r="AB137" s="192">
        <f t="shared" si="74"/>
        <v>57.851239669421481</v>
      </c>
      <c r="AC137" s="138">
        <f t="shared" si="75"/>
        <v>106</v>
      </c>
      <c r="AD137" s="217"/>
      <c r="AE137" s="192"/>
      <c r="AF137" s="138"/>
      <c r="AG137" s="217">
        <v>2210.2747909199525</v>
      </c>
      <c r="AH137" s="192">
        <f t="shared" si="78"/>
        <v>88.588167972743577</v>
      </c>
      <c r="AI137" s="138">
        <f t="shared" si="79"/>
        <v>43</v>
      </c>
      <c r="AJ137" s="217">
        <v>3433.3333333333339</v>
      </c>
      <c r="AK137" s="192">
        <f t="shared" si="80"/>
        <v>179.84983411908507</v>
      </c>
      <c r="AL137" s="138">
        <f t="shared" si="81"/>
        <v>40</v>
      </c>
      <c r="AM137" s="217">
        <v>4700</v>
      </c>
      <c r="AN137" s="192">
        <f t="shared" si="82"/>
        <v>88.679245283018872</v>
      </c>
      <c r="AO137" s="185">
        <f t="shared" si="83"/>
        <v>65</v>
      </c>
      <c r="AP137" s="217">
        <f t="shared" si="84"/>
        <v>4289.387978608409</v>
      </c>
      <c r="AQ137" s="192">
        <f t="shared" si="85"/>
        <v>80.040828113610914</v>
      </c>
      <c r="AR137" s="138">
        <f t="shared" si="86"/>
        <v>132</v>
      </c>
      <c r="AU137" s="531"/>
      <c r="AV137" s="14"/>
    </row>
    <row r="138" spans="1:48" x14ac:dyDescent="0.2">
      <c r="A138" s="64">
        <v>134</v>
      </c>
      <c r="B138" s="9" t="s">
        <v>277</v>
      </c>
      <c r="C138" s="484">
        <v>3200</v>
      </c>
      <c r="D138" s="480">
        <f t="shared" si="58"/>
        <v>67.085953878406713</v>
      </c>
      <c r="E138" s="138">
        <f t="shared" si="59"/>
        <v>93</v>
      </c>
      <c r="F138" s="484">
        <v>1318.3333333333335</v>
      </c>
      <c r="G138" s="480">
        <f t="shared" si="60"/>
        <v>160.38118410381185</v>
      </c>
      <c r="H138" s="138">
        <f t="shared" si="61"/>
        <v>50</v>
      </c>
      <c r="I138" s="217">
        <v>2400</v>
      </c>
      <c r="J138" s="192">
        <f t="shared" si="62"/>
        <v>62.337662337662337</v>
      </c>
      <c r="K138" s="138">
        <f t="shared" si="63"/>
        <v>131</v>
      </c>
      <c r="L138" s="217">
        <v>1297.1428571428573</v>
      </c>
      <c r="M138" s="192">
        <f t="shared" si="64"/>
        <v>45.039682539682545</v>
      </c>
      <c r="N138" s="138">
        <f t="shared" si="65"/>
        <v>91</v>
      </c>
      <c r="O138" s="271">
        <v>7916.6666666666679</v>
      </c>
      <c r="P138" s="175">
        <f t="shared" si="66"/>
        <v>90.693855729942356</v>
      </c>
      <c r="Q138" s="138">
        <f t="shared" si="67"/>
        <v>98</v>
      </c>
      <c r="R138" s="271">
        <v>7020.8333333333339</v>
      </c>
      <c r="S138" s="175">
        <f t="shared" si="68"/>
        <v>86.516738550010274</v>
      </c>
      <c r="T138" s="138">
        <f t="shared" si="69"/>
        <v>66</v>
      </c>
      <c r="U138" s="217">
        <v>9625</v>
      </c>
      <c r="V138" s="192">
        <f t="shared" si="70"/>
        <v>93.139152312754021</v>
      </c>
      <c r="W138" s="138">
        <f t="shared" si="71"/>
        <v>58</v>
      </c>
      <c r="X138" s="217">
        <v>7845.8333333333339</v>
      </c>
      <c r="Y138" s="192">
        <f t="shared" si="72"/>
        <v>81.270285201298265</v>
      </c>
      <c r="Z138" s="138">
        <f t="shared" si="73"/>
        <v>122</v>
      </c>
      <c r="AA138" s="217">
        <v>2214</v>
      </c>
      <c r="AB138" s="192">
        <f t="shared" si="74"/>
        <v>40.66115702479339</v>
      </c>
      <c r="AC138" s="138">
        <f t="shared" si="75"/>
        <v>134</v>
      </c>
      <c r="AD138" s="217"/>
      <c r="AE138" s="192"/>
      <c r="AF138" s="138"/>
      <c r="AG138" s="217">
        <v>2050.1792114695345</v>
      </c>
      <c r="AH138" s="192">
        <f t="shared" si="78"/>
        <v>82.171511481744872</v>
      </c>
      <c r="AI138" s="138">
        <f t="shared" si="79"/>
        <v>72</v>
      </c>
      <c r="AJ138" s="217">
        <v>2466.666666666667</v>
      </c>
      <c r="AK138" s="192">
        <f t="shared" si="80"/>
        <v>129.21250218264365</v>
      </c>
      <c r="AL138" s="138">
        <f t="shared" si="81"/>
        <v>91</v>
      </c>
      <c r="AM138" s="217">
        <v>4500</v>
      </c>
      <c r="AN138" s="192">
        <f t="shared" si="82"/>
        <v>84.905660377358487</v>
      </c>
      <c r="AO138" s="185">
        <f t="shared" si="83"/>
        <v>78</v>
      </c>
      <c r="AP138" s="217">
        <f t="shared" si="84"/>
        <v>4321.2212834954771</v>
      </c>
      <c r="AQ138" s="192">
        <f t="shared" si="85"/>
        <v>80.63484387937072</v>
      </c>
      <c r="AR138" s="138">
        <f t="shared" si="86"/>
        <v>129</v>
      </c>
      <c r="AU138" s="531"/>
      <c r="AV138" s="14"/>
    </row>
    <row r="139" spans="1:48" x14ac:dyDescent="0.2">
      <c r="A139" s="64">
        <v>135</v>
      </c>
      <c r="B139" s="9" t="s">
        <v>280</v>
      </c>
      <c r="C139" s="484">
        <v>3006.666666666667</v>
      </c>
      <c r="D139" s="480">
        <f t="shared" si="58"/>
        <v>63.032844164919645</v>
      </c>
      <c r="E139" s="138">
        <f t="shared" si="59"/>
        <v>96</v>
      </c>
      <c r="F139" s="484">
        <v>1838.3333333333335</v>
      </c>
      <c r="G139" s="480">
        <f t="shared" si="60"/>
        <v>223.64152473641528</v>
      </c>
      <c r="H139" s="138">
        <f t="shared" si="61"/>
        <v>16</v>
      </c>
      <c r="I139" s="217">
        <v>3700</v>
      </c>
      <c r="J139" s="192">
        <f t="shared" si="62"/>
        <v>96.103896103896105</v>
      </c>
      <c r="K139" s="138">
        <f t="shared" si="63"/>
        <v>84</v>
      </c>
      <c r="L139" s="217">
        <v>1268.5714285714287</v>
      </c>
      <c r="M139" s="192">
        <f t="shared" si="64"/>
        <v>44.047619047619051</v>
      </c>
      <c r="N139" s="138">
        <f t="shared" si="65"/>
        <v>93</v>
      </c>
      <c r="O139" s="271">
        <v>8333.3333333333339</v>
      </c>
      <c r="P139" s="175">
        <f t="shared" si="66"/>
        <v>95.46721655783405</v>
      </c>
      <c r="Q139" s="138">
        <f t="shared" si="67"/>
        <v>75</v>
      </c>
      <c r="R139" s="271">
        <v>6233.3333333333339</v>
      </c>
      <c r="S139" s="175">
        <f t="shared" si="68"/>
        <v>76.812487163688644</v>
      </c>
      <c r="T139" s="138">
        <f t="shared" si="69"/>
        <v>122</v>
      </c>
      <c r="U139" s="217">
        <v>8541.6666666666679</v>
      </c>
      <c r="V139" s="192">
        <f t="shared" si="70"/>
        <v>82.655957680149683</v>
      </c>
      <c r="W139" s="138">
        <f t="shared" si="71"/>
        <v>98</v>
      </c>
      <c r="X139" s="217">
        <v>8537.5</v>
      </c>
      <c r="Y139" s="192">
        <f t="shared" si="72"/>
        <v>88.434845659830117</v>
      </c>
      <c r="Z139" s="138">
        <f t="shared" si="73"/>
        <v>97</v>
      </c>
      <c r="AA139" s="217">
        <v>2550</v>
      </c>
      <c r="AB139" s="192">
        <f t="shared" si="74"/>
        <v>46.831955922865014</v>
      </c>
      <c r="AC139" s="138">
        <f t="shared" si="75"/>
        <v>126</v>
      </c>
      <c r="AD139" s="217">
        <v>10833.333333333336</v>
      </c>
      <c r="AE139" s="192">
        <f t="shared" si="76"/>
        <v>96.296296296296319</v>
      </c>
      <c r="AF139" s="138">
        <f t="shared" si="77"/>
        <v>11</v>
      </c>
      <c r="AG139" s="217">
        <v>1908.0047789725211</v>
      </c>
      <c r="AH139" s="192">
        <f t="shared" si="78"/>
        <v>76.473137433768386</v>
      </c>
      <c r="AI139" s="138">
        <f t="shared" si="79"/>
        <v>95</v>
      </c>
      <c r="AJ139" s="217">
        <v>1416.666666666667</v>
      </c>
      <c r="AK139" s="192">
        <f t="shared" si="80"/>
        <v>74.209883010302093</v>
      </c>
      <c r="AL139" s="138">
        <f t="shared" si="81"/>
        <v>141</v>
      </c>
      <c r="AM139" s="217">
        <v>4350</v>
      </c>
      <c r="AN139" s="192">
        <f t="shared" si="82"/>
        <v>82.075471698113205</v>
      </c>
      <c r="AO139" s="185">
        <f t="shared" si="83"/>
        <v>93</v>
      </c>
      <c r="AP139" s="217">
        <f t="shared" si="84"/>
        <v>4307.0063506286624</v>
      </c>
      <c r="AQ139" s="192">
        <f t="shared" si="85"/>
        <v>80.369590420389287</v>
      </c>
      <c r="AR139" s="138">
        <f t="shared" si="86"/>
        <v>131</v>
      </c>
      <c r="AU139" s="531"/>
      <c r="AV139" s="14"/>
    </row>
    <row r="140" spans="1:48" x14ac:dyDescent="0.2">
      <c r="A140" s="64">
        <v>136</v>
      </c>
      <c r="B140" s="9" t="s">
        <v>281</v>
      </c>
      <c r="C140" s="484">
        <v>1866.6666666666665</v>
      </c>
      <c r="D140" s="480">
        <f t="shared" si="58"/>
        <v>39.133473095737244</v>
      </c>
      <c r="E140" s="138">
        <f t="shared" si="59"/>
        <v>147</v>
      </c>
      <c r="F140" s="484">
        <v>2001.6666666666665</v>
      </c>
      <c r="G140" s="480">
        <f t="shared" si="60"/>
        <v>243.51175993511757</v>
      </c>
      <c r="H140" s="138">
        <f t="shared" si="61"/>
        <v>11</v>
      </c>
      <c r="I140" s="217">
        <v>2150</v>
      </c>
      <c r="J140" s="192">
        <f t="shared" si="62"/>
        <v>55.844155844155843</v>
      </c>
      <c r="K140" s="138">
        <f t="shared" si="63"/>
        <v>139</v>
      </c>
      <c r="L140" s="217">
        <v>1262.8571428571429</v>
      </c>
      <c r="M140" s="192">
        <f t="shared" si="64"/>
        <v>43.849206349206348</v>
      </c>
      <c r="N140" s="138">
        <f t="shared" si="65"/>
        <v>94</v>
      </c>
      <c r="O140" s="271">
        <v>9416.6666666666679</v>
      </c>
      <c r="P140" s="175">
        <f t="shared" si="66"/>
        <v>107.87795471035248</v>
      </c>
      <c r="Q140" s="138">
        <f t="shared" si="67"/>
        <v>18</v>
      </c>
      <c r="R140" s="271">
        <v>8945.8333333333339</v>
      </c>
      <c r="S140" s="175">
        <f t="shared" si="68"/>
        <v>110.23824193879648</v>
      </c>
      <c r="T140" s="138">
        <f t="shared" si="69"/>
        <v>2</v>
      </c>
      <c r="U140" s="217">
        <v>11666.666666666668</v>
      </c>
      <c r="V140" s="192">
        <f t="shared" si="70"/>
        <v>112.89594219727761</v>
      </c>
      <c r="W140" s="138">
        <f t="shared" si="71"/>
        <v>5</v>
      </c>
      <c r="X140" s="217">
        <v>10000</v>
      </c>
      <c r="Y140" s="192">
        <f t="shared" si="72"/>
        <v>103.58400662937643</v>
      </c>
      <c r="Z140" s="138">
        <f t="shared" si="73"/>
        <v>36</v>
      </c>
      <c r="AA140" s="217">
        <v>3218</v>
      </c>
      <c r="AB140" s="192">
        <f t="shared" si="74"/>
        <v>59.100091827364551</v>
      </c>
      <c r="AC140" s="138">
        <f t="shared" si="75"/>
        <v>102</v>
      </c>
      <c r="AD140" s="217"/>
      <c r="AE140" s="192"/>
      <c r="AF140" s="138"/>
      <c r="AG140" s="217">
        <v>2701.3142174432501</v>
      </c>
      <c r="AH140" s="192">
        <f t="shared" si="78"/>
        <v>108.26910691155311</v>
      </c>
      <c r="AI140" s="138">
        <f t="shared" si="79"/>
        <v>3</v>
      </c>
      <c r="AJ140" s="217">
        <v>3058.3333333333339</v>
      </c>
      <c r="AK140" s="192">
        <f t="shared" si="80"/>
        <v>160.20604155753452</v>
      </c>
      <c r="AL140" s="138">
        <f t="shared" si="81"/>
        <v>58</v>
      </c>
      <c r="AM140" s="217">
        <v>4350</v>
      </c>
      <c r="AN140" s="192">
        <f t="shared" si="82"/>
        <v>82.075471698113205</v>
      </c>
      <c r="AO140" s="185">
        <f t="shared" si="83"/>
        <v>93</v>
      </c>
      <c r="AP140" s="217">
        <f t="shared" si="84"/>
        <v>5053.1670578028106</v>
      </c>
      <c r="AQ140" s="192">
        <f t="shared" si="85"/>
        <v>94.293096805426586</v>
      </c>
      <c r="AR140" s="138">
        <f t="shared" si="86"/>
        <v>37</v>
      </c>
      <c r="AU140" s="531"/>
      <c r="AV140" s="14"/>
    </row>
    <row r="141" spans="1:48" x14ac:dyDescent="0.2">
      <c r="A141" s="64">
        <v>137</v>
      </c>
      <c r="B141" s="9" t="s">
        <v>284</v>
      </c>
      <c r="C141" s="380">
        <v>3240</v>
      </c>
      <c r="D141" s="480">
        <f t="shared" si="58"/>
        <v>67.924528301886795</v>
      </c>
      <c r="E141" s="138">
        <f t="shared" si="59"/>
        <v>92</v>
      </c>
      <c r="F141" s="380">
        <v>1233.3333333333333</v>
      </c>
      <c r="G141" s="480">
        <f t="shared" si="60"/>
        <v>150.04055150040551</v>
      </c>
      <c r="H141" s="138">
        <f t="shared" si="61"/>
        <v>57</v>
      </c>
      <c r="I141" s="217">
        <v>1900</v>
      </c>
      <c r="J141" s="192">
        <f t="shared" si="62"/>
        <v>49.350649350649348</v>
      </c>
      <c r="K141" s="138">
        <f t="shared" si="63"/>
        <v>151</v>
      </c>
      <c r="L141" s="217">
        <v>1200</v>
      </c>
      <c r="M141" s="192">
        <f t="shared" si="64"/>
        <v>41.666666666666671</v>
      </c>
      <c r="N141" s="138">
        <f t="shared" si="65"/>
        <v>99</v>
      </c>
      <c r="O141" s="271">
        <v>9208.3333333333339</v>
      </c>
      <c r="P141" s="175">
        <f t="shared" si="66"/>
        <v>105.49127429640662</v>
      </c>
      <c r="Q141" s="138">
        <f t="shared" si="67"/>
        <v>25</v>
      </c>
      <c r="R141" s="271">
        <v>8091.6666666666679</v>
      </c>
      <c r="S141" s="175">
        <f t="shared" si="68"/>
        <v>99.712466625590494</v>
      </c>
      <c r="T141" s="138">
        <f t="shared" si="69"/>
        <v>18</v>
      </c>
      <c r="U141" s="217">
        <v>10916.666666666668</v>
      </c>
      <c r="V141" s="192">
        <f t="shared" si="70"/>
        <v>105.6383459131669</v>
      </c>
      <c r="W141" s="138">
        <f t="shared" si="71"/>
        <v>11</v>
      </c>
      <c r="X141" s="217">
        <v>9104.1666666666679</v>
      </c>
      <c r="Y141" s="192">
        <f t="shared" si="72"/>
        <v>94.3046060354948</v>
      </c>
      <c r="Z141" s="138">
        <f t="shared" si="73"/>
        <v>73</v>
      </c>
      <c r="AA141" s="217">
        <v>2994</v>
      </c>
      <c r="AB141" s="192">
        <f t="shared" si="74"/>
        <v>54.986225895316807</v>
      </c>
      <c r="AC141" s="138">
        <f t="shared" si="75"/>
        <v>110</v>
      </c>
      <c r="AD141" s="217"/>
      <c r="AE141" s="192"/>
      <c r="AF141" s="138"/>
      <c r="AG141" s="217">
        <v>2628.4348864994031</v>
      </c>
      <c r="AH141" s="192">
        <f t="shared" si="78"/>
        <v>105.34809164326265</v>
      </c>
      <c r="AI141" s="138">
        <f t="shared" si="79"/>
        <v>5</v>
      </c>
      <c r="AJ141" s="217">
        <v>2741.666666666667</v>
      </c>
      <c r="AK141" s="192">
        <f t="shared" si="80"/>
        <v>143.61795006111404</v>
      </c>
      <c r="AL141" s="138">
        <f t="shared" si="81"/>
        <v>73</v>
      </c>
      <c r="AM141" s="217">
        <v>4750</v>
      </c>
      <c r="AN141" s="192">
        <f t="shared" si="82"/>
        <v>89.622641509433961</v>
      </c>
      <c r="AO141" s="185">
        <f t="shared" si="83"/>
        <v>64</v>
      </c>
      <c r="AP141" s="217">
        <f t="shared" si="84"/>
        <v>4834.0223516527285</v>
      </c>
      <c r="AQ141" s="192">
        <f t="shared" si="85"/>
        <v>90.203813242260281</v>
      </c>
      <c r="AR141" s="138">
        <f t="shared" si="86"/>
        <v>69</v>
      </c>
      <c r="AU141" s="531"/>
      <c r="AV141" s="14"/>
    </row>
    <row r="142" spans="1:48" x14ac:dyDescent="0.2">
      <c r="A142" s="64">
        <v>138</v>
      </c>
      <c r="B142" s="9" t="s">
        <v>287</v>
      </c>
      <c r="C142" s="485">
        <v>3453.333333333333</v>
      </c>
      <c r="D142" s="480">
        <f t="shared" si="58"/>
        <v>72.396925227113897</v>
      </c>
      <c r="E142" s="138">
        <f t="shared" si="59"/>
        <v>81</v>
      </c>
      <c r="F142" s="485">
        <v>1303.3333333333335</v>
      </c>
      <c r="G142" s="480">
        <f t="shared" si="60"/>
        <v>158.55636658556369</v>
      </c>
      <c r="H142" s="138">
        <f t="shared" si="61"/>
        <v>51</v>
      </c>
      <c r="I142" s="217">
        <v>1650</v>
      </c>
      <c r="J142" s="192">
        <f t="shared" si="62"/>
        <v>42.857142857142854</v>
      </c>
      <c r="K142" s="138">
        <f t="shared" si="63"/>
        <v>153</v>
      </c>
      <c r="L142" s="217">
        <v>1354.2857142857142</v>
      </c>
      <c r="M142" s="192">
        <f t="shared" si="64"/>
        <v>47.023809523809526</v>
      </c>
      <c r="N142" s="138">
        <f t="shared" si="65"/>
        <v>86</v>
      </c>
      <c r="O142" s="271">
        <v>9208.3333333333339</v>
      </c>
      <c r="P142" s="175">
        <f t="shared" si="66"/>
        <v>105.49127429640662</v>
      </c>
      <c r="Q142" s="138">
        <f t="shared" si="67"/>
        <v>25</v>
      </c>
      <c r="R142" s="271">
        <v>6650</v>
      </c>
      <c r="S142" s="175">
        <f t="shared" si="68"/>
        <v>81.947011706715955</v>
      </c>
      <c r="T142" s="138">
        <f t="shared" si="69"/>
        <v>100</v>
      </c>
      <c r="U142" s="217">
        <v>9375</v>
      </c>
      <c r="V142" s="192">
        <f t="shared" si="70"/>
        <v>90.719953551383782</v>
      </c>
      <c r="W142" s="138">
        <f t="shared" si="71"/>
        <v>71</v>
      </c>
      <c r="X142" s="217">
        <v>9970.8333333333339</v>
      </c>
      <c r="Y142" s="192">
        <f t="shared" si="72"/>
        <v>103.28188661004074</v>
      </c>
      <c r="Z142" s="138">
        <f t="shared" si="73"/>
        <v>39</v>
      </c>
      <c r="AA142" s="217">
        <v>2753</v>
      </c>
      <c r="AB142" s="192">
        <f t="shared" si="74"/>
        <v>50.560146923783286</v>
      </c>
      <c r="AC142" s="138">
        <f t="shared" si="75"/>
        <v>117</v>
      </c>
      <c r="AD142" s="217"/>
      <c r="AE142" s="192"/>
      <c r="AF142" s="138"/>
      <c r="AG142" s="217">
        <v>2450.4181600955799</v>
      </c>
      <c r="AH142" s="192">
        <f t="shared" si="78"/>
        <v>98.213152709241683</v>
      </c>
      <c r="AI142" s="138">
        <f t="shared" si="79"/>
        <v>15</v>
      </c>
      <c r="AJ142" s="217">
        <v>2950</v>
      </c>
      <c r="AK142" s="192">
        <f t="shared" si="80"/>
        <v>154.53116815086432</v>
      </c>
      <c r="AL142" s="138">
        <f t="shared" si="81"/>
        <v>65</v>
      </c>
      <c r="AM142" s="217">
        <v>3250</v>
      </c>
      <c r="AN142" s="192">
        <f t="shared" si="82"/>
        <v>61.320754716981128</v>
      </c>
      <c r="AO142" s="185">
        <f t="shared" si="83"/>
        <v>139</v>
      </c>
      <c r="AP142" s="217">
        <f t="shared" si="84"/>
        <v>4530.7114339762184</v>
      </c>
      <c r="AQ142" s="192">
        <f t="shared" si="85"/>
        <v>84.543971524094388</v>
      </c>
      <c r="AR142" s="138">
        <f t="shared" si="86"/>
        <v>110</v>
      </c>
      <c r="AU142" s="531"/>
      <c r="AV142" s="14"/>
    </row>
    <row r="143" spans="1:48" x14ac:dyDescent="0.2">
      <c r="A143" s="64">
        <v>139</v>
      </c>
      <c r="B143" s="9" t="s">
        <v>290</v>
      </c>
      <c r="C143" s="485">
        <v>4540</v>
      </c>
      <c r="D143" s="480">
        <f t="shared" si="58"/>
        <v>95.178197064989519</v>
      </c>
      <c r="E143" s="138">
        <f t="shared" si="59"/>
        <v>35</v>
      </c>
      <c r="F143" s="485">
        <v>2063.3333333333335</v>
      </c>
      <c r="G143" s="480">
        <f t="shared" si="60"/>
        <v>251.01378751013789</v>
      </c>
      <c r="H143" s="138">
        <f t="shared" si="61"/>
        <v>9</v>
      </c>
      <c r="I143" s="217">
        <v>1950</v>
      </c>
      <c r="J143" s="192">
        <f t="shared" si="62"/>
        <v>50.649350649350644</v>
      </c>
      <c r="K143" s="138">
        <f t="shared" si="63"/>
        <v>150</v>
      </c>
      <c r="L143" s="217">
        <v>1565.7142857142858</v>
      </c>
      <c r="M143" s="192">
        <f t="shared" si="64"/>
        <v>54.365079365079374</v>
      </c>
      <c r="N143" s="138">
        <f t="shared" si="65"/>
        <v>76</v>
      </c>
      <c r="O143" s="271">
        <v>7541.6666666666679</v>
      </c>
      <c r="P143" s="175">
        <f t="shared" si="66"/>
        <v>86.397830984839814</v>
      </c>
      <c r="Q143" s="138">
        <f t="shared" si="67"/>
        <v>118</v>
      </c>
      <c r="R143" s="271">
        <v>7108.3333333333339</v>
      </c>
      <c r="S143" s="175">
        <f t="shared" si="68"/>
        <v>87.594988704046017</v>
      </c>
      <c r="T143" s="138">
        <f t="shared" si="69"/>
        <v>63</v>
      </c>
      <c r="U143" s="217">
        <v>10625</v>
      </c>
      <c r="V143" s="192">
        <f t="shared" si="70"/>
        <v>102.81594735823496</v>
      </c>
      <c r="W143" s="138">
        <f t="shared" si="71"/>
        <v>18</v>
      </c>
      <c r="X143" s="217">
        <v>10216.666666666668</v>
      </c>
      <c r="Y143" s="192">
        <f t="shared" si="72"/>
        <v>105.82832677301293</v>
      </c>
      <c r="Z143" s="138">
        <f t="shared" si="73"/>
        <v>18</v>
      </c>
      <c r="AA143" s="217">
        <v>4209</v>
      </c>
      <c r="AB143" s="192">
        <f t="shared" si="74"/>
        <v>77.300275482093667</v>
      </c>
      <c r="AC143" s="138">
        <f t="shared" si="75"/>
        <v>52</v>
      </c>
      <c r="AD143" s="217"/>
      <c r="AE143" s="192"/>
      <c r="AF143" s="138"/>
      <c r="AG143" s="217">
        <v>2740.7407407407409</v>
      </c>
      <c r="AH143" s="192">
        <f t="shared" si="78"/>
        <v>109.84932828620204</v>
      </c>
      <c r="AI143" s="138">
        <f t="shared" si="79"/>
        <v>1</v>
      </c>
      <c r="AJ143" s="217">
        <v>2433.3333333333335</v>
      </c>
      <c r="AK143" s="192">
        <f t="shared" si="80"/>
        <v>127.46638728828357</v>
      </c>
      <c r="AL143" s="138">
        <f t="shared" si="81"/>
        <v>92</v>
      </c>
      <c r="AM143" s="217">
        <v>4400</v>
      </c>
      <c r="AN143" s="192">
        <f t="shared" si="82"/>
        <v>83.018867924528308</v>
      </c>
      <c r="AO143" s="185">
        <f t="shared" si="83"/>
        <v>87</v>
      </c>
      <c r="AP143" s="217">
        <f t="shared" si="84"/>
        <v>4949.4823633156975</v>
      </c>
      <c r="AQ143" s="192">
        <f t="shared" si="85"/>
        <v>92.358319897661829</v>
      </c>
      <c r="AR143" s="138">
        <f t="shared" si="86"/>
        <v>53</v>
      </c>
      <c r="AU143" s="531"/>
      <c r="AV143" s="14"/>
    </row>
    <row r="144" spans="1:48" x14ac:dyDescent="0.2">
      <c r="A144" s="65">
        <v>140</v>
      </c>
      <c r="B144" s="90" t="s">
        <v>15</v>
      </c>
      <c r="C144" s="486">
        <v>1713.3333333333335</v>
      </c>
      <c r="D144" s="481">
        <f t="shared" si="58"/>
        <v>35.918937805730259</v>
      </c>
      <c r="E144" s="139">
        <f t="shared" si="59"/>
        <v>149</v>
      </c>
      <c r="F144" s="486">
        <v>121.66666666666666</v>
      </c>
      <c r="G144" s="481">
        <f t="shared" si="60"/>
        <v>14.801297648012977</v>
      </c>
      <c r="H144" s="139">
        <f t="shared" si="61"/>
        <v>158</v>
      </c>
      <c r="I144" s="218">
        <v>1500</v>
      </c>
      <c r="J144" s="193">
        <f t="shared" si="62"/>
        <v>38.961038961038966</v>
      </c>
      <c r="K144" s="139">
        <f t="shared" si="63"/>
        <v>157</v>
      </c>
      <c r="L144" s="218">
        <v>537.14285714285711</v>
      </c>
      <c r="M144" s="193">
        <f t="shared" si="64"/>
        <v>18.650793650793648</v>
      </c>
      <c r="N144" s="139">
        <f t="shared" si="65"/>
        <v>153</v>
      </c>
      <c r="O144" s="272">
        <v>7500</v>
      </c>
      <c r="P144" s="269">
        <f t="shared" si="66"/>
        <v>85.920494902050635</v>
      </c>
      <c r="Q144" s="139">
        <f t="shared" si="67"/>
        <v>122</v>
      </c>
      <c r="R144" s="272">
        <v>5379.1666666666679</v>
      </c>
      <c r="S144" s="269">
        <f t="shared" si="68"/>
        <v>66.286711850482661</v>
      </c>
      <c r="T144" s="139">
        <f t="shared" si="69"/>
        <v>149</v>
      </c>
      <c r="U144" s="218">
        <v>5875</v>
      </c>
      <c r="V144" s="193">
        <f t="shared" si="70"/>
        <v>56.8511708922005</v>
      </c>
      <c r="W144" s="139">
        <f t="shared" si="71"/>
        <v>153</v>
      </c>
      <c r="X144" s="218">
        <v>9266.6666666666679</v>
      </c>
      <c r="Y144" s="193">
        <f t="shared" si="72"/>
        <v>95.987846143222171</v>
      </c>
      <c r="Z144" s="139">
        <f t="shared" si="73"/>
        <v>65</v>
      </c>
      <c r="AA144" s="218">
        <v>3624</v>
      </c>
      <c r="AB144" s="193">
        <f t="shared" si="74"/>
        <v>66.556473829201096</v>
      </c>
      <c r="AC144" s="139">
        <f t="shared" si="75"/>
        <v>77</v>
      </c>
      <c r="AD144" s="218">
        <v>8583.3333333333339</v>
      </c>
      <c r="AE144" s="193">
        <f t="shared" si="76"/>
        <v>76.296296296296305</v>
      </c>
      <c r="AF144" s="139">
        <f t="shared" si="77"/>
        <v>46</v>
      </c>
      <c r="AG144" s="218">
        <v>1863.7992831541219</v>
      </c>
      <c r="AH144" s="193">
        <f t="shared" si="78"/>
        <v>74.701374074313492</v>
      </c>
      <c r="AI144" s="139">
        <f t="shared" si="79"/>
        <v>113</v>
      </c>
      <c r="AJ144" s="218">
        <v>1425</v>
      </c>
      <c r="AK144" s="193">
        <f t="shared" si="80"/>
        <v>74.646411733892094</v>
      </c>
      <c r="AL144" s="139">
        <f t="shared" si="81"/>
        <v>139</v>
      </c>
      <c r="AM144" s="218">
        <v>4000</v>
      </c>
      <c r="AN144" s="193">
        <f t="shared" si="82"/>
        <v>75.471698113207552</v>
      </c>
      <c r="AO144" s="186">
        <f t="shared" si="83"/>
        <v>107</v>
      </c>
      <c r="AP144" s="218">
        <f t="shared" si="84"/>
        <v>3567.1479561358597</v>
      </c>
      <c r="AQ144" s="193">
        <f t="shared" si="85"/>
        <v>66.563686436571373</v>
      </c>
      <c r="AR144" s="139">
        <f t="shared" si="86"/>
        <v>156</v>
      </c>
      <c r="AU144" s="531"/>
      <c r="AV144" s="14"/>
    </row>
    <row r="145" spans="1:48" x14ac:dyDescent="0.2">
      <c r="A145" s="64">
        <v>141</v>
      </c>
      <c r="B145" s="9" t="s">
        <v>293</v>
      </c>
      <c r="C145" s="482">
        <v>4886.666666666667</v>
      </c>
      <c r="D145" s="483">
        <f t="shared" si="58"/>
        <v>102.4458420684836</v>
      </c>
      <c r="E145" s="137">
        <f t="shared" si="59"/>
        <v>29</v>
      </c>
      <c r="F145" s="482">
        <v>1538.3333333333335</v>
      </c>
      <c r="G145" s="483">
        <f t="shared" si="60"/>
        <v>187.14517437145176</v>
      </c>
      <c r="H145" s="137">
        <f t="shared" si="61"/>
        <v>33</v>
      </c>
      <c r="I145" s="216">
        <v>7800</v>
      </c>
      <c r="J145" s="191">
        <f t="shared" si="62"/>
        <v>202.59740259740258</v>
      </c>
      <c r="K145" s="137">
        <f t="shared" si="63"/>
        <v>5</v>
      </c>
      <c r="L145" s="216">
        <v>708.57142857142867</v>
      </c>
      <c r="M145" s="191">
        <f t="shared" si="64"/>
        <v>24.603174603174608</v>
      </c>
      <c r="N145" s="137">
        <f t="shared" si="65"/>
        <v>137</v>
      </c>
      <c r="O145" s="270">
        <v>9083.3333333333339</v>
      </c>
      <c r="P145" s="268">
        <f t="shared" si="66"/>
        <v>104.05926604803911</v>
      </c>
      <c r="Q145" s="137">
        <f t="shared" si="67"/>
        <v>33</v>
      </c>
      <c r="R145" s="270">
        <v>7000</v>
      </c>
      <c r="S145" s="268">
        <f t="shared" si="68"/>
        <v>86.260012322858898</v>
      </c>
      <c r="T145" s="137">
        <f t="shared" si="69"/>
        <v>68</v>
      </c>
      <c r="U145" s="216">
        <v>10083.333333333334</v>
      </c>
      <c r="V145" s="191">
        <f t="shared" si="70"/>
        <v>97.574350041932789</v>
      </c>
      <c r="W145" s="137">
        <f t="shared" si="71"/>
        <v>36</v>
      </c>
      <c r="X145" s="216">
        <v>9504.1666666666679</v>
      </c>
      <c r="Y145" s="191">
        <f t="shared" si="72"/>
        <v>98.447966300669847</v>
      </c>
      <c r="Z145" s="137">
        <f t="shared" si="73"/>
        <v>61</v>
      </c>
      <c r="AA145" s="216">
        <v>4091</v>
      </c>
      <c r="AB145" s="191">
        <f t="shared" si="74"/>
        <v>75.133149678604227</v>
      </c>
      <c r="AC145" s="137">
        <f t="shared" si="75"/>
        <v>56</v>
      </c>
      <c r="AD145" s="216"/>
      <c r="AE145" s="191"/>
      <c r="AF145" s="137"/>
      <c r="AG145" s="216">
        <v>1908.0047789725211</v>
      </c>
      <c r="AH145" s="191">
        <f t="shared" si="78"/>
        <v>76.473137433768386</v>
      </c>
      <c r="AI145" s="137">
        <f t="shared" si="79"/>
        <v>95</v>
      </c>
      <c r="AJ145" s="216">
        <v>3925</v>
      </c>
      <c r="AK145" s="191">
        <f t="shared" si="80"/>
        <v>205.60502881089576</v>
      </c>
      <c r="AL145" s="137">
        <f t="shared" si="81"/>
        <v>24</v>
      </c>
      <c r="AM145" s="216">
        <v>4950</v>
      </c>
      <c r="AN145" s="191">
        <f t="shared" si="82"/>
        <v>93.396226415094347</v>
      </c>
      <c r="AO145" s="184">
        <f t="shared" si="83"/>
        <v>49</v>
      </c>
      <c r="AP145" s="216">
        <f t="shared" si="84"/>
        <v>5456.5341284064407</v>
      </c>
      <c r="AQ145" s="191">
        <f t="shared" si="85"/>
        <v>101.82000612812914</v>
      </c>
      <c r="AR145" s="137">
        <f t="shared" si="86"/>
        <v>7</v>
      </c>
      <c r="AU145" s="531"/>
      <c r="AV145" s="14"/>
    </row>
    <row r="146" spans="1:48" x14ac:dyDescent="0.2">
      <c r="A146" s="64">
        <v>142</v>
      </c>
      <c r="B146" s="9" t="s">
        <v>296</v>
      </c>
      <c r="C146" s="484">
        <v>3906.666666666667</v>
      </c>
      <c r="D146" s="480">
        <f t="shared" si="58"/>
        <v>81.900768693221522</v>
      </c>
      <c r="E146" s="138">
        <f t="shared" si="59"/>
        <v>55</v>
      </c>
      <c r="F146" s="484">
        <v>1050</v>
      </c>
      <c r="G146" s="480">
        <f t="shared" si="60"/>
        <v>127.73722627737227</v>
      </c>
      <c r="H146" s="138">
        <f t="shared" si="61"/>
        <v>78</v>
      </c>
      <c r="I146" s="217">
        <v>5600</v>
      </c>
      <c r="J146" s="192">
        <f t="shared" si="62"/>
        <v>145.45454545454547</v>
      </c>
      <c r="K146" s="138">
        <f t="shared" si="63"/>
        <v>24</v>
      </c>
      <c r="L146" s="217">
        <v>2411.4285714285716</v>
      </c>
      <c r="M146" s="192">
        <f t="shared" si="64"/>
        <v>83.730158730158735</v>
      </c>
      <c r="N146" s="138">
        <f t="shared" si="65"/>
        <v>22</v>
      </c>
      <c r="O146" s="271">
        <v>9083.3333333333339</v>
      </c>
      <c r="P146" s="175">
        <f t="shared" si="66"/>
        <v>104.05926604803911</v>
      </c>
      <c r="Q146" s="138">
        <f t="shared" si="67"/>
        <v>33</v>
      </c>
      <c r="R146" s="271">
        <v>8333.3333333333339</v>
      </c>
      <c r="S146" s="175">
        <f t="shared" si="68"/>
        <v>102.69049086054632</v>
      </c>
      <c r="T146" s="138">
        <f t="shared" si="69"/>
        <v>12</v>
      </c>
      <c r="U146" s="217">
        <v>8833.3333333333339</v>
      </c>
      <c r="V146" s="192">
        <f t="shared" si="70"/>
        <v>85.478356235081606</v>
      </c>
      <c r="W146" s="138">
        <f t="shared" si="71"/>
        <v>88</v>
      </c>
      <c r="X146" s="217">
        <v>8641.6666666666679</v>
      </c>
      <c r="Y146" s="192">
        <f t="shared" si="72"/>
        <v>89.513845728886139</v>
      </c>
      <c r="Z146" s="138">
        <f t="shared" si="73"/>
        <v>91</v>
      </c>
      <c r="AA146" s="217">
        <v>4264</v>
      </c>
      <c r="AB146" s="192">
        <f t="shared" si="74"/>
        <v>78.310376492194678</v>
      </c>
      <c r="AC146" s="138">
        <f t="shared" si="75"/>
        <v>49</v>
      </c>
      <c r="AD146" s="217"/>
      <c r="AE146" s="192"/>
      <c r="AF146" s="138"/>
      <c r="AG146" s="217">
        <v>2222.2222222222226</v>
      </c>
      <c r="AH146" s="192">
        <f t="shared" si="78"/>
        <v>89.067022934758427</v>
      </c>
      <c r="AI146" s="138">
        <f t="shared" si="79"/>
        <v>42</v>
      </c>
      <c r="AJ146" s="217">
        <v>2775</v>
      </c>
      <c r="AK146" s="192">
        <f t="shared" si="80"/>
        <v>145.36406495547408</v>
      </c>
      <c r="AL146" s="138">
        <f t="shared" si="81"/>
        <v>71</v>
      </c>
      <c r="AM146" s="217">
        <v>2200</v>
      </c>
      <c r="AN146" s="192">
        <f t="shared" si="82"/>
        <v>41.509433962264154</v>
      </c>
      <c r="AO146" s="185">
        <f t="shared" si="83"/>
        <v>153</v>
      </c>
      <c r="AP146" s="217">
        <f t="shared" si="84"/>
        <v>4943.4153439153442</v>
      </c>
      <c r="AQ146" s="192">
        <f t="shared" si="85"/>
        <v>92.245108115606342</v>
      </c>
      <c r="AR146" s="138">
        <f t="shared" si="86"/>
        <v>56</v>
      </c>
      <c r="AU146" s="531"/>
      <c r="AV146" s="14"/>
    </row>
    <row r="147" spans="1:48" x14ac:dyDescent="0.2">
      <c r="A147" s="64">
        <v>143</v>
      </c>
      <c r="B147" s="9" t="s">
        <v>299</v>
      </c>
      <c r="C147" s="484">
        <v>3580</v>
      </c>
      <c r="D147" s="480">
        <f t="shared" si="58"/>
        <v>75.05241090146751</v>
      </c>
      <c r="E147" s="138">
        <f t="shared" si="59"/>
        <v>72</v>
      </c>
      <c r="F147" s="484">
        <v>346.66666666666663</v>
      </c>
      <c r="G147" s="480">
        <f t="shared" si="60"/>
        <v>42.173560421735601</v>
      </c>
      <c r="H147" s="138">
        <f t="shared" si="61"/>
        <v>144</v>
      </c>
      <c r="I147" s="217">
        <v>5600</v>
      </c>
      <c r="J147" s="192">
        <f t="shared" si="62"/>
        <v>145.45454545454547</v>
      </c>
      <c r="K147" s="138">
        <f t="shared" si="63"/>
        <v>24</v>
      </c>
      <c r="L147" s="217">
        <v>617.14285714285711</v>
      </c>
      <c r="M147" s="192">
        <f t="shared" si="64"/>
        <v>21.428571428571427</v>
      </c>
      <c r="N147" s="138">
        <f t="shared" si="65"/>
        <v>144</v>
      </c>
      <c r="O147" s="271">
        <v>10458.333333333336</v>
      </c>
      <c r="P147" s="175">
        <f t="shared" si="66"/>
        <v>119.81135678008175</v>
      </c>
      <c r="Q147" s="138">
        <f t="shared" si="67"/>
        <v>6</v>
      </c>
      <c r="R147" s="271">
        <v>7741.6666666666679</v>
      </c>
      <c r="S147" s="175">
        <f t="shared" si="68"/>
        <v>95.399466009447536</v>
      </c>
      <c r="T147" s="138">
        <f t="shared" si="69"/>
        <v>32</v>
      </c>
      <c r="U147" s="217">
        <v>11833.333333333336</v>
      </c>
      <c r="V147" s="192">
        <f t="shared" si="70"/>
        <v>114.50874137152445</v>
      </c>
      <c r="W147" s="138">
        <f t="shared" si="71"/>
        <v>3</v>
      </c>
      <c r="X147" s="217">
        <v>10375</v>
      </c>
      <c r="Y147" s="192">
        <f t="shared" si="72"/>
        <v>107.46840687797805</v>
      </c>
      <c r="Z147" s="138">
        <f t="shared" si="73"/>
        <v>11</v>
      </c>
      <c r="AA147" s="217">
        <v>2681</v>
      </c>
      <c r="AB147" s="192">
        <f t="shared" si="74"/>
        <v>49.237832874196513</v>
      </c>
      <c r="AC147" s="138">
        <f t="shared" si="75"/>
        <v>121</v>
      </c>
      <c r="AD147" s="217"/>
      <c r="AE147" s="192"/>
      <c r="AF147" s="138"/>
      <c r="AG147" s="217">
        <v>2120.6690561529276</v>
      </c>
      <c r="AH147" s="192">
        <f t="shared" si="78"/>
        <v>84.996755757632371</v>
      </c>
      <c r="AI147" s="138">
        <f t="shared" si="79"/>
        <v>58</v>
      </c>
      <c r="AJ147" s="217">
        <v>1875</v>
      </c>
      <c r="AK147" s="192">
        <f t="shared" si="80"/>
        <v>98.218962807752746</v>
      </c>
      <c r="AL147" s="138">
        <f t="shared" si="81"/>
        <v>124</v>
      </c>
      <c r="AM147" s="217">
        <v>4550</v>
      </c>
      <c r="AN147" s="192">
        <f t="shared" si="82"/>
        <v>85.84905660377359</v>
      </c>
      <c r="AO147" s="185">
        <f t="shared" si="83"/>
        <v>75</v>
      </c>
      <c r="AP147" s="217">
        <f t="shared" si="84"/>
        <v>5148.2343261079823</v>
      </c>
      <c r="AQ147" s="192">
        <f t="shared" si="85"/>
        <v>96.067070836125808</v>
      </c>
      <c r="AR147" s="138">
        <f t="shared" si="86"/>
        <v>30</v>
      </c>
      <c r="AU147" s="531"/>
      <c r="AV147" s="14"/>
    </row>
    <row r="148" spans="1:48" x14ac:dyDescent="0.2">
      <c r="A148" s="64">
        <v>144</v>
      </c>
      <c r="B148" s="9" t="s">
        <v>302</v>
      </c>
      <c r="C148" s="484">
        <v>1920</v>
      </c>
      <c r="D148" s="480">
        <f t="shared" si="58"/>
        <v>40.25157232704403</v>
      </c>
      <c r="E148" s="138">
        <f t="shared" si="59"/>
        <v>146</v>
      </c>
      <c r="F148" s="484">
        <v>288.33333333333331</v>
      </c>
      <c r="G148" s="480">
        <f t="shared" si="60"/>
        <v>35.077047850770477</v>
      </c>
      <c r="H148" s="138">
        <f t="shared" si="61"/>
        <v>149</v>
      </c>
      <c r="I148" s="217">
        <v>5000</v>
      </c>
      <c r="J148" s="192">
        <f t="shared" si="62"/>
        <v>129.87012987012986</v>
      </c>
      <c r="K148" s="138">
        <f t="shared" si="63"/>
        <v>44</v>
      </c>
      <c r="L148" s="217">
        <v>2382.8571428571427</v>
      </c>
      <c r="M148" s="192">
        <f t="shared" si="64"/>
        <v>82.738095238095227</v>
      </c>
      <c r="N148" s="138">
        <f t="shared" si="65"/>
        <v>24</v>
      </c>
      <c r="O148" s="271">
        <v>9375</v>
      </c>
      <c r="P148" s="175">
        <f t="shared" si="66"/>
        <v>107.40061862756329</v>
      </c>
      <c r="Q148" s="138">
        <f t="shared" si="67"/>
        <v>21</v>
      </c>
      <c r="R148" s="271">
        <v>7350</v>
      </c>
      <c r="S148" s="175">
        <f t="shared" si="68"/>
        <v>90.573012939001856</v>
      </c>
      <c r="T148" s="138">
        <f t="shared" si="69"/>
        <v>50</v>
      </c>
      <c r="U148" s="217">
        <v>9916.6666666666679</v>
      </c>
      <c r="V148" s="192">
        <f t="shared" si="70"/>
        <v>95.961550867685958</v>
      </c>
      <c r="W148" s="138">
        <f t="shared" si="71"/>
        <v>47</v>
      </c>
      <c r="X148" s="217">
        <v>10504.166666666668</v>
      </c>
      <c r="Y148" s="192">
        <f t="shared" si="72"/>
        <v>108.8063669636075</v>
      </c>
      <c r="Z148" s="138">
        <f t="shared" si="73"/>
        <v>5</v>
      </c>
      <c r="AA148" s="217">
        <v>2353</v>
      </c>
      <c r="AB148" s="192">
        <f t="shared" si="74"/>
        <v>43.213957759412303</v>
      </c>
      <c r="AC148" s="138">
        <f t="shared" si="75"/>
        <v>129</v>
      </c>
      <c r="AD148" s="217"/>
      <c r="AE148" s="192"/>
      <c r="AF148" s="138"/>
      <c r="AG148" s="217">
        <v>2065.710872162485</v>
      </c>
      <c r="AH148" s="192">
        <f t="shared" si="78"/>
        <v>82.794022932364129</v>
      </c>
      <c r="AI148" s="138">
        <f t="shared" si="79"/>
        <v>65</v>
      </c>
      <c r="AJ148" s="217">
        <v>2850</v>
      </c>
      <c r="AK148" s="192">
        <f t="shared" si="80"/>
        <v>149.29282346778419</v>
      </c>
      <c r="AL148" s="138">
        <f t="shared" si="81"/>
        <v>69</v>
      </c>
      <c r="AM148" s="217">
        <v>3850</v>
      </c>
      <c r="AN148" s="192">
        <f t="shared" si="82"/>
        <v>72.641509433962256</v>
      </c>
      <c r="AO148" s="185">
        <f t="shared" si="83"/>
        <v>114</v>
      </c>
      <c r="AP148" s="217">
        <f t="shared" si="84"/>
        <v>4821.3112234738583</v>
      </c>
      <c r="AQ148" s="192">
        <f t="shared" si="85"/>
        <v>89.966621076205598</v>
      </c>
      <c r="AR148" s="138">
        <f t="shared" si="86"/>
        <v>73</v>
      </c>
      <c r="AU148" s="531"/>
      <c r="AV148" s="14"/>
    </row>
    <row r="149" spans="1:48" x14ac:dyDescent="0.2">
      <c r="A149" s="64">
        <v>145</v>
      </c>
      <c r="B149" s="9" t="s">
        <v>302</v>
      </c>
      <c r="C149" s="484">
        <v>2120</v>
      </c>
      <c r="D149" s="480">
        <f t="shared" si="58"/>
        <v>44.444444444444443</v>
      </c>
      <c r="E149" s="138">
        <f t="shared" si="59"/>
        <v>141</v>
      </c>
      <c r="F149" s="484">
        <v>1173.3333333333333</v>
      </c>
      <c r="G149" s="480">
        <f t="shared" si="60"/>
        <v>142.74128142741282</v>
      </c>
      <c r="H149" s="138">
        <f t="shared" si="61"/>
        <v>65</v>
      </c>
      <c r="I149" s="217">
        <v>5750</v>
      </c>
      <c r="J149" s="192">
        <f t="shared" si="62"/>
        <v>149.35064935064935</v>
      </c>
      <c r="K149" s="138">
        <f t="shared" si="63"/>
        <v>20</v>
      </c>
      <c r="L149" s="217">
        <v>1200</v>
      </c>
      <c r="M149" s="192">
        <f t="shared" si="64"/>
        <v>41.666666666666671</v>
      </c>
      <c r="N149" s="138">
        <f t="shared" si="65"/>
        <v>99</v>
      </c>
      <c r="O149" s="271">
        <v>9416.6666666666679</v>
      </c>
      <c r="P149" s="175">
        <f t="shared" si="66"/>
        <v>107.87795471035248</v>
      </c>
      <c r="Q149" s="138">
        <f t="shared" si="67"/>
        <v>18</v>
      </c>
      <c r="R149" s="271">
        <v>8829.1666666666679</v>
      </c>
      <c r="S149" s="175">
        <f t="shared" si="68"/>
        <v>108.80057506674883</v>
      </c>
      <c r="T149" s="138">
        <f t="shared" si="69"/>
        <v>5</v>
      </c>
      <c r="U149" s="217">
        <v>7791.6666666666679</v>
      </c>
      <c r="V149" s="192">
        <f t="shared" si="70"/>
        <v>75.398361396038979</v>
      </c>
      <c r="W149" s="138">
        <f t="shared" si="71"/>
        <v>126</v>
      </c>
      <c r="X149" s="217">
        <v>10170.833333333334</v>
      </c>
      <c r="Y149" s="192">
        <f t="shared" si="72"/>
        <v>105.35356674262827</v>
      </c>
      <c r="Z149" s="138">
        <f t="shared" si="73"/>
        <v>23</v>
      </c>
      <c r="AA149" s="217">
        <v>2070</v>
      </c>
      <c r="AB149" s="192">
        <f t="shared" si="74"/>
        <v>38.016528925619838</v>
      </c>
      <c r="AC149" s="138">
        <f t="shared" si="75"/>
        <v>138</v>
      </c>
      <c r="AD149" s="217"/>
      <c r="AE149" s="192"/>
      <c r="AF149" s="138"/>
      <c r="AG149" s="217">
        <v>2259.2592592592596</v>
      </c>
      <c r="AH149" s="192">
        <f t="shared" si="78"/>
        <v>90.551473317004394</v>
      </c>
      <c r="AI149" s="138">
        <f t="shared" si="79"/>
        <v>41</v>
      </c>
      <c r="AJ149" s="217">
        <v>1875</v>
      </c>
      <c r="AK149" s="192">
        <f t="shared" si="80"/>
        <v>98.218962807752746</v>
      </c>
      <c r="AL149" s="138">
        <f t="shared" si="81"/>
        <v>124</v>
      </c>
      <c r="AM149" s="217">
        <v>4250</v>
      </c>
      <c r="AN149" s="192">
        <f t="shared" si="82"/>
        <v>80.188679245283026</v>
      </c>
      <c r="AO149" s="185">
        <f t="shared" si="83"/>
        <v>100</v>
      </c>
      <c r="AP149" s="217">
        <f t="shared" si="84"/>
        <v>4742.1604938271612</v>
      </c>
      <c r="AQ149" s="192">
        <f t="shared" si="85"/>
        <v>88.489652805134568</v>
      </c>
      <c r="AR149" s="138">
        <f t="shared" si="86"/>
        <v>85</v>
      </c>
      <c r="AU149" s="531"/>
      <c r="AV149" s="14"/>
    </row>
    <row r="150" spans="1:48" x14ac:dyDescent="0.2">
      <c r="A150" s="64">
        <v>146</v>
      </c>
      <c r="B150" s="9" t="s">
        <v>306</v>
      </c>
      <c r="C150" s="484">
        <v>2480</v>
      </c>
      <c r="D150" s="480">
        <f t="shared" si="58"/>
        <v>51.991614255765192</v>
      </c>
      <c r="E150" s="138">
        <f t="shared" si="59"/>
        <v>120</v>
      </c>
      <c r="F150" s="484">
        <v>518.33333333333337</v>
      </c>
      <c r="G150" s="480">
        <f t="shared" si="60"/>
        <v>63.057583130575836</v>
      </c>
      <c r="H150" s="138">
        <f t="shared" si="61"/>
        <v>136</v>
      </c>
      <c r="I150" s="217">
        <v>2500</v>
      </c>
      <c r="J150" s="192">
        <f t="shared" si="62"/>
        <v>64.935064935064929</v>
      </c>
      <c r="K150" s="138">
        <f t="shared" si="63"/>
        <v>120</v>
      </c>
      <c r="L150" s="217">
        <v>885.71428571428567</v>
      </c>
      <c r="M150" s="192">
        <f t="shared" si="64"/>
        <v>30.75396825396825</v>
      </c>
      <c r="N150" s="138">
        <f t="shared" si="65"/>
        <v>124</v>
      </c>
      <c r="O150" s="271">
        <v>7666.6666666666679</v>
      </c>
      <c r="P150" s="175">
        <f t="shared" si="66"/>
        <v>87.829839233207323</v>
      </c>
      <c r="Q150" s="138">
        <f t="shared" si="67"/>
        <v>112</v>
      </c>
      <c r="R150" s="271">
        <v>5687.5</v>
      </c>
      <c r="S150" s="175">
        <f t="shared" si="68"/>
        <v>70.086260012322853</v>
      </c>
      <c r="T150" s="138">
        <f t="shared" si="69"/>
        <v>140</v>
      </c>
      <c r="U150" s="217">
        <v>6541.6666666666679</v>
      </c>
      <c r="V150" s="192">
        <f t="shared" si="70"/>
        <v>63.302367589187803</v>
      </c>
      <c r="W150" s="138">
        <f t="shared" si="71"/>
        <v>145</v>
      </c>
      <c r="X150" s="217">
        <v>8145.8333333333339</v>
      </c>
      <c r="Y150" s="192">
        <f t="shared" si="72"/>
        <v>84.377805400179554</v>
      </c>
      <c r="Z150" s="138">
        <f t="shared" si="73"/>
        <v>111</v>
      </c>
      <c r="AA150" s="217">
        <v>4860</v>
      </c>
      <c r="AB150" s="192">
        <f t="shared" si="74"/>
        <v>89.256198347107443</v>
      </c>
      <c r="AC150" s="138">
        <f t="shared" si="75"/>
        <v>34</v>
      </c>
      <c r="AD150" s="217"/>
      <c r="AE150" s="192"/>
      <c r="AF150" s="138"/>
      <c r="AG150" s="217">
        <v>1714.4563918757469</v>
      </c>
      <c r="AH150" s="192">
        <f t="shared" si="78"/>
        <v>68.715687049128135</v>
      </c>
      <c r="AI150" s="138">
        <f t="shared" si="79"/>
        <v>131</v>
      </c>
      <c r="AJ150" s="217">
        <v>2741.666666666667</v>
      </c>
      <c r="AK150" s="192">
        <f t="shared" si="80"/>
        <v>143.61795006111404</v>
      </c>
      <c r="AL150" s="138">
        <f t="shared" si="81"/>
        <v>73</v>
      </c>
      <c r="AM150" s="217">
        <v>4150</v>
      </c>
      <c r="AN150" s="192">
        <f t="shared" si="82"/>
        <v>78.301886792452834</v>
      </c>
      <c r="AO150" s="185">
        <f t="shared" si="83"/>
        <v>103</v>
      </c>
      <c r="AP150" s="217">
        <f t="shared" si="84"/>
        <v>3990.9864453547252</v>
      </c>
      <c r="AQ150" s="192">
        <f t="shared" si="85"/>
        <v>74.472596479841854</v>
      </c>
      <c r="AR150" s="138">
        <f t="shared" si="86"/>
        <v>144</v>
      </c>
      <c r="AU150" s="531"/>
      <c r="AV150" s="14"/>
    </row>
    <row r="151" spans="1:48" x14ac:dyDescent="0.2">
      <c r="A151" s="64">
        <v>147</v>
      </c>
      <c r="B151" s="9" t="s">
        <v>309</v>
      </c>
      <c r="C151" s="380">
        <v>3886.666666666667</v>
      </c>
      <c r="D151" s="480">
        <f t="shared" si="58"/>
        <v>81.481481481481495</v>
      </c>
      <c r="E151" s="138">
        <f t="shared" si="59"/>
        <v>57</v>
      </c>
      <c r="F151" s="380">
        <v>1650</v>
      </c>
      <c r="G151" s="480">
        <f t="shared" si="60"/>
        <v>200.72992700729927</v>
      </c>
      <c r="H151" s="138">
        <f t="shared" si="61"/>
        <v>25</v>
      </c>
      <c r="I151" s="217">
        <v>2700</v>
      </c>
      <c r="J151" s="192">
        <f t="shared" si="62"/>
        <v>70.129870129870127</v>
      </c>
      <c r="K151" s="138">
        <f t="shared" si="63"/>
        <v>116</v>
      </c>
      <c r="L151" s="217">
        <v>525.71428571428567</v>
      </c>
      <c r="M151" s="192">
        <f t="shared" si="64"/>
        <v>18.253968253968253</v>
      </c>
      <c r="N151" s="138">
        <f t="shared" si="65"/>
        <v>155</v>
      </c>
      <c r="O151" s="271">
        <v>10708.333333333336</v>
      </c>
      <c r="P151" s="175">
        <f t="shared" si="66"/>
        <v>122.67537327681677</v>
      </c>
      <c r="Q151" s="138">
        <f t="shared" si="67"/>
        <v>4</v>
      </c>
      <c r="R151" s="271">
        <v>9295.8333333333339</v>
      </c>
      <c r="S151" s="175">
        <f t="shared" si="68"/>
        <v>114.55124255493942</v>
      </c>
      <c r="T151" s="138">
        <f t="shared" si="69"/>
        <v>1</v>
      </c>
      <c r="U151" s="217">
        <v>7291.6666666666679</v>
      </c>
      <c r="V151" s="192">
        <f t="shared" si="70"/>
        <v>70.5599638732985</v>
      </c>
      <c r="W151" s="138">
        <f t="shared" si="71"/>
        <v>135</v>
      </c>
      <c r="X151" s="217">
        <v>10137.5</v>
      </c>
      <c r="Y151" s="192">
        <f t="shared" si="72"/>
        <v>105.00828672053035</v>
      </c>
      <c r="Z151" s="138">
        <f t="shared" si="73"/>
        <v>27</v>
      </c>
      <c r="AA151" s="217">
        <v>4901</v>
      </c>
      <c r="AB151" s="192">
        <f t="shared" si="74"/>
        <v>90.009182736455458</v>
      </c>
      <c r="AC151" s="138">
        <f t="shared" si="75"/>
        <v>33</v>
      </c>
      <c r="AD151" s="217"/>
      <c r="AE151" s="192"/>
      <c r="AF151" s="138"/>
      <c r="AG151" s="217">
        <v>2591.3978494623661</v>
      </c>
      <c r="AH151" s="192">
        <f t="shared" si="78"/>
        <v>103.86364126101668</v>
      </c>
      <c r="AI151" s="138">
        <f t="shared" si="79"/>
        <v>7</v>
      </c>
      <c r="AJ151" s="217">
        <v>4266.666666666667</v>
      </c>
      <c r="AK151" s="192">
        <f t="shared" si="80"/>
        <v>223.50270647808625</v>
      </c>
      <c r="AL151" s="138">
        <f t="shared" si="81"/>
        <v>12</v>
      </c>
      <c r="AM151" s="217">
        <v>4950</v>
      </c>
      <c r="AN151" s="192">
        <f t="shared" si="82"/>
        <v>93.396226415094347</v>
      </c>
      <c r="AO151" s="185">
        <f t="shared" si="83"/>
        <v>49</v>
      </c>
      <c r="AP151" s="217">
        <f t="shared" si="84"/>
        <v>5242.0649001536103</v>
      </c>
      <c r="AQ151" s="192">
        <f t="shared" si="85"/>
        <v>97.817967907326192</v>
      </c>
      <c r="AR151" s="138">
        <f t="shared" si="86"/>
        <v>24</v>
      </c>
      <c r="AU151" s="531"/>
      <c r="AV151" s="14"/>
    </row>
    <row r="152" spans="1:48" x14ac:dyDescent="0.2">
      <c r="A152" s="64">
        <v>148</v>
      </c>
      <c r="B152" s="9" t="s">
        <v>312</v>
      </c>
      <c r="C152" s="485">
        <v>4000</v>
      </c>
      <c r="D152" s="480">
        <f t="shared" si="58"/>
        <v>83.857442348008377</v>
      </c>
      <c r="E152" s="138">
        <f t="shared" si="59"/>
        <v>49</v>
      </c>
      <c r="F152" s="485">
        <v>883.33333333333326</v>
      </c>
      <c r="G152" s="480">
        <f t="shared" si="60"/>
        <v>107.46147607461477</v>
      </c>
      <c r="H152" s="138">
        <f t="shared" si="61"/>
        <v>94</v>
      </c>
      <c r="I152" s="217">
        <v>2500</v>
      </c>
      <c r="J152" s="192">
        <f t="shared" si="62"/>
        <v>64.935064935064929</v>
      </c>
      <c r="K152" s="138">
        <f t="shared" si="63"/>
        <v>120</v>
      </c>
      <c r="L152" s="217">
        <v>1702.8571428571427</v>
      </c>
      <c r="M152" s="192">
        <f t="shared" si="64"/>
        <v>59.126984126984119</v>
      </c>
      <c r="N152" s="138">
        <f t="shared" si="65"/>
        <v>68</v>
      </c>
      <c r="O152" s="271">
        <v>9291.6666666666679</v>
      </c>
      <c r="P152" s="175">
        <f t="shared" si="66"/>
        <v>106.44594646198497</v>
      </c>
      <c r="Q152" s="138">
        <f t="shared" si="67"/>
        <v>24</v>
      </c>
      <c r="R152" s="271">
        <v>7150</v>
      </c>
      <c r="S152" s="175">
        <f t="shared" si="68"/>
        <v>88.108441158348739</v>
      </c>
      <c r="T152" s="138">
        <f t="shared" si="69"/>
        <v>61</v>
      </c>
      <c r="U152" s="217">
        <v>8375</v>
      </c>
      <c r="V152" s="192">
        <f t="shared" si="70"/>
        <v>81.043158505902852</v>
      </c>
      <c r="W152" s="138">
        <f t="shared" si="71"/>
        <v>105</v>
      </c>
      <c r="X152" s="217">
        <v>10666.666666666668</v>
      </c>
      <c r="Y152" s="192">
        <f t="shared" si="72"/>
        <v>110.48960707133486</v>
      </c>
      <c r="Z152" s="138">
        <f t="shared" si="73"/>
        <v>2</v>
      </c>
      <c r="AA152" s="217">
        <v>3319</v>
      </c>
      <c r="AB152" s="192">
        <f t="shared" si="74"/>
        <v>60.955004591368223</v>
      </c>
      <c r="AC152" s="138">
        <f t="shared" si="75"/>
        <v>94</v>
      </c>
      <c r="AD152" s="217">
        <v>2333.3333333333335</v>
      </c>
      <c r="AE152" s="192">
        <f t="shared" si="76"/>
        <v>20.740740740740744</v>
      </c>
      <c r="AF152" s="138">
        <f t="shared" si="77"/>
        <v>73</v>
      </c>
      <c r="AG152" s="217">
        <v>2323.7753882915176</v>
      </c>
      <c r="AH152" s="192">
        <f t="shared" si="78"/>
        <v>93.137290111884468</v>
      </c>
      <c r="AI152" s="138">
        <f t="shared" si="79"/>
        <v>28</v>
      </c>
      <c r="AJ152" s="217">
        <v>3083.3333333333339</v>
      </c>
      <c r="AK152" s="192">
        <f t="shared" si="80"/>
        <v>161.51562772830454</v>
      </c>
      <c r="AL152" s="138">
        <f t="shared" si="81"/>
        <v>57</v>
      </c>
      <c r="AM152" s="217">
        <v>4450</v>
      </c>
      <c r="AN152" s="192">
        <f t="shared" si="82"/>
        <v>83.962264150943398</v>
      </c>
      <c r="AO152" s="185">
        <f t="shared" si="83"/>
        <v>83</v>
      </c>
      <c r="AP152" s="217">
        <f t="shared" si="84"/>
        <v>4812.1360442623891</v>
      </c>
      <c r="AQ152" s="192">
        <f t="shared" si="85"/>
        <v>89.795410417286604</v>
      </c>
      <c r="AR152" s="138">
        <f t="shared" si="86"/>
        <v>75</v>
      </c>
      <c r="AU152" s="531"/>
      <c r="AV152" s="14"/>
    </row>
    <row r="153" spans="1:48" x14ac:dyDescent="0.2">
      <c r="A153" s="64">
        <v>149</v>
      </c>
      <c r="B153" s="9" t="s">
        <v>315</v>
      </c>
      <c r="C153" s="485">
        <v>1173.3333333333333</v>
      </c>
      <c r="D153" s="480">
        <f t="shared" si="58"/>
        <v>24.598183088749124</v>
      </c>
      <c r="E153" s="138">
        <f t="shared" si="59"/>
        <v>157</v>
      </c>
      <c r="F153" s="485">
        <v>90</v>
      </c>
      <c r="G153" s="480">
        <f t="shared" si="60"/>
        <v>10.948905109489052</v>
      </c>
      <c r="H153" s="138">
        <f t="shared" si="61"/>
        <v>159</v>
      </c>
      <c r="I153" s="217">
        <v>2000</v>
      </c>
      <c r="J153" s="192">
        <f t="shared" si="62"/>
        <v>51.94805194805194</v>
      </c>
      <c r="K153" s="138">
        <f t="shared" si="63"/>
        <v>145</v>
      </c>
      <c r="L153" s="217">
        <v>594.28571428571433</v>
      </c>
      <c r="M153" s="192">
        <f t="shared" si="64"/>
        <v>20.634920634920636</v>
      </c>
      <c r="N153" s="138">
        <f t="shared" si="65"/>
        <v>146</v>
      </c>
      <c r="O153" s="271">
        <v>9541.6666666666679</v>
      </c>
      <c r="P153" s="175">
        <f t="shared" si="66"/>
        <v>109.30996295871999</v>
      </c>
      <c r="Q153" s="138">
        <f t="shared" si="67"/>
        <v>14</v>
      </c>
      <c r="R153" s="271">
        <v>7237.5</v>
      </c>
      <c r="S153" s="175">
        <f t="shared" si="68"/>
        <v>89.186691312384468</v>
      </c>
      <c r="T153" s="138">
        <f t="shared" si="69"/>
        <v>53</v>
      </c>
      <c r="U153" s="217">
        <v>5791.6666666666679</v>
      </c>
      <c r="V153" s="192">
        <f t="shared" si="70"/>
        <v>56.044771305077099</v>
      </c>
      <c r="W153" s="138">
        <f t="shared" si="71"/>
        <v>154</v>
      </c>
      <c r="X153" s="217">
        <v>10454.166666666668</v>
      </c>
      <c r="Y153" s="192">
        <f t="shared" si="72"/>
        <v>108.28844693046062</v>
      </c>
      <c r="Z153" s="138">
        <f t="shared" si="73"/>
        <v>9</v>
      </c>
      <c r="AA153" s="217">
        <v>3699</v>
      </c>
      <c r="AB153" s="192">
        <f t="shared" si="74"/>
        <v>67.933884297520663</v>
      </c>
      <c r="AC153" s="138">
        <f t="shared" si="75"/>
        <v>74</v>
      </c>
      <c r="AD153" s="217"/>
      <c r="AE153" s="192"/>
      <c r="AF153" s="138"/>
      <c r="AG153" s="217">
        <v>2606.9295101553166</v>
      </c>
      <c r="AH153" s="192">
        <f t="shared" si="78"/>
        <v>104.48615271163592</v>
      </c>
      <c r="AI153" s="138">
        <f t="shared" si="79"/>
        <v>6</v>
      </c>
      <c r="AJ153" s="217">
        <v>1283.3333333333335</v>
      </c>
      <c r="AK153" s="192">
        <f t="shared" si="80"/>
        <v>67.225423432861888</v>
      </c>
      <c r="AL153" s="138">
        <f t="shared" si="81"/>
        <v>146</v>
      </c>
      <c r="AM153" s="217">
        <v>3650</v>
      </c>
      <c r="AN153" s="192">
        <f t="shared" si="82"/>
        <v>68.867924528301884</v>
      </c>
      <c r="AO153" s="185">
        <f t="shared" si="83"/>
        <v>125</v>
      </c>
      <c r="AP153" s="217">
        <f t="shared" si="84"/>
        <v>4010.1568242589751</v>
      </c>
      <c r="AQ153" s="192">
        <f t="shared" si="85"/>
        <v>74.830319542059627</v>
      </c>
      <c r="AR153" s="138">
        <f t="shared" si="86"/>
        <v>142</v>
      </c>
      <c r="AU153" s="531"/>
      <c r="AV153" s="14"/>
    </row>
    <row r="154" spans="1:48" x14ac:dyDescent="0.2">
      <c r="A154" s="64">
        <v>150</v>
      </c>
      <c r="B154" s="9" t="s">
        <v>318</v>
      </c>
      <c r="C154" s="486">
        <v>5733.3333333333339</v>
      </c>
      <c r="D154" s="481">
        <f t="shared" si="58"/>
        <v>120.19566736547871</v>
      </c>
      <c r="E154" s="139">
        <f t="shared" si="59"/>
        <v>16</v>
      </c>
      <c r="F154" s="486">
        <v>2260</v>
      </c>
      <c r="G154" s="481">
        <f t="shared" si="60"/>
        <v>274.93917274939173</v>
      </c>
      <c r="H154" s="139">
        <f t="shared" si="61"/>
        <v>5</v>
      </c>
      <c r="I154" s="218">
        <v>3100</v>
      </c>
      <c r="J154" s="193">
        <f t="shared" si="62"/>
        <v>80.519480519480524</v>
      </c>
      <c r="K154" s="139">
        <f t="shared" si="63"/>
        <v>104</v>
      </c>
      <c r="L154" s="218">
        <v>605.71428571428567</v>
      </c>
      <c r="M154" s="193">
        <f t="shared" si="64"/>
        <v>21.031746031746028</v>
      </c>
      <c r="N154" s="139">
        <f t="shared" si="65"/>
        <v>145</v>
      </c>
      <c r="O154" s="272">
        <v>8791.6666666666679</v>
      </c>
      <c r="P154" s="269">
        <f t="shared" si="66"/>
        <v>100.71791346851494</v>
      </c>
      <c r="Q154" s="139">
        <f t="shared" si="67"/>
        <v>46</v>
      </c>
      <c r="R154" s="272">
        <v>7391.6666666666679</v>
      </c>
      <c r="S154" s="269">
        <f t="shared" si="68"/>
        <v>91.086465393304593</v>
      </c>
      <c r="T154" s="139">
        <f t="shared" si="69"/>
        <v>49</v>
      </c>
      <c r="U154" s="218">
        <v>6833.3333333333339</v>
      </c>
      <c r="V154" s="193">
        <f t="shared" si="70"/>
        <v>66.124766144119747</v>
      </c>
      <c r="W154" s="139">
        <f t="shared" si="71"/>
        <v>142</v>
      </c>
      <c r="X154" s="218">
        <v>6045.8333333333339</v>
      </c>
      <c r="Y154" s="193">
        <f t="shared" si="72"/>
        <v>62.625164008010501</v>
      </c>
      <c r="Z154" s="139">
        <f t="shared" si="73"/>
        <v>147</v>
      </c>
      <c r="AA154" s="218">
        <v>1299</v>
      </c>
      <c r="AB154" s="193">
        <f t="shared" si="74"/>
        <v>23.856749311294767</v>
      </c>
      <c r="AC154" s="139">
        <f t="shared" si="75"/>
        <v>143</v>
      </c>
      <c r="AD154" s="218">
        <v>9750</v>
      </c>
      <c r="AE154" s="193">
        <f t="shared" si="76"/>
        <v>86.666666666666671</v>
      </c>
      <c r="AF154" s="139">
        <f t="shared" si="77"/>
        <v>29</v>
      </c>
      <c r="AG154" s="218">
        <v>1835.1254480286741</v>
      </c>
      <c r="AH154" s="193">
        <f t="shared" si="78"/>
        <v>73.552122165477911</v>
      </c>
      <c r="AI154" s="139">
        <f t="shared" si="79"/>
        <v>117</v>
      </c>
      <c r="AJ154" s="218">
        <v>3016.666666666667</v>
      </c>
      <c r="AK154" s="193">
        <f t="shared" si="80"/>
        <v>158.02339793958444</v>
      </c>
      <c r="AL154" s="139">
        <f t="shared" si="81"/>
        <v>60</v>
      </c>
      <c r="AM154" s="218">
        <v>5400</v>
      </c>
      <c r="AN154" s="193">
        <f t="shared" si="82"/>
        <v>101.88679245283019</v>
      </c>
      <c r="AO154" s="186">
        <f t="shared" si="83"/>
        <v>32</v>
      </c>
      <c r="AP154" s="218">
        <f t="shared" si="84"/>
        <v>4359.3616444785803</v>
      </c>
      <c r="AQ154" s="193">
        <f t="shared" si="85"/>
        <v>81.346550559406239</v>
      </c>
      <c r="AR154" s="139">
        <f t="shared" si="86"/>
        <v>123</v>
      </c>
      <c r="AU154" s="531"/>
      <c r="AV154" s="14"/>
    </row>
    <row r="155" spans="1:48" x14ac:dyDescent="0.2">
      <c r="A155" s="74">
        <v>151</v>
      </c>
      <c r="B155" s="117" t="s">
        <v>321</v>
      </c>
      <c r="C155" s="482">
        <v>5120</v>
      </c>
      <c r="D155" s="483">
        <f t="shared" si="58"/>
        <v>107.33752620545074</v>
      </c>
      <c r="E155" s="137">
        <f t="shared" si="59"/>
        <v>23</v>
      </c>
      <c r="F155" s="482">
        <v>1646.6666666666665</v>
      </c>
      <c r="G155" s="483">
        <f t="shared" si="60"/>
        <v>200.32441200324408</v>
      </c>
      <c r="H155" s="137">
        <f t="shared" si="61"/>
        <v>26</v>
      </c>
      <c r="I155" s="216">
        <v>3500</v>
      </c>
      <c r="J155" s="191">
        <f t="shared" si="62"/>
        <v>90.909090909090907</v>
      </c>
      <c r="K155" s="137">
        <f t="shared" si="63"/>
        <v>88</v>
      </c>
      <c r="L155" s="216">
        <v>2000</v>
      </c>
      <c r="M155" s="191">
        <f t="shared" si="64"/>
        <v>69.444444444444443</v>
      </c>
      <c r="N155" s="137">
        <f t="shared" si="65"/>
        <v>48</v>
      </c>
      <c r="O155" s="270">
        <v>8250</v>
      </c>
      <c r="P155" s="268">
        <f t="shared" si="66"/>
        <v>94.512544392255705</v>
      </c>
      <c r="Q155" s="137">
        <f t="shared" si="67"/>
        <v>83</v>
      </c>
      <c r="R155" s="270">
        <v>6079.1666666666679</v>
      </c>
      <c r="S155" s="268">
        <f t="shared" si="68"/>
        <v>74.912713082768562</v>
      </c>
      <c r="T155" s="137">
        <f t="shared" si="69"/>
        <v>128</v>
      </c>
      <c r="U155" s="216">
        <v>8833.3333333333339</v>
      </c>
      <c r="V155" s="191">
        <f t="shared" si="70"/>
        <v>85.478356235081606</v>
      </c>
      <c r="W155" s="137">
        <f t="shared" si="71"/>
        <v>88</v>
      </c>
      <c r="X155" s="216">
        <v>9137.5</v>
      </c>
      <c r="Y155" s="191">
        <f t="shared" si="72"/>
        <v>94.64988605759271</v>
      </c>
      <c r="Z155" s="137">
        <f t="shared" si="73"/>
        <v>72</v>
      </c>
      <c r="AA155" s="216">
        <v>3193</v>
      </c>
      <c r="AB155" s="191">
        <f t="shared" si="74"/>
        <v>58.640955004591369</v>
      </c>
      <c r="AC155" s="137">
        <f t="shared" si="75"/>
        <v>103</v>
      </c>
      <c r="AD155" s="216">
        <v>8166.6666666666679</v>
      </c>
      <c r="AE155" s="191">
        <f t="shared" si="76"/>
        <v>72.592592592592609</v>
      </c>
      <c r="AF155" s="137">
        <f t="shared" si="77"/>
        <v>50</v>
      </c>
      <c r="AG155" s="216">
        <v>2060.9318996415773</v>
      </c>
      <c r="AH155" s="191">
        <f t="shared" si="78"/>
        <v>82.602480947558206</v>
      </c>
      <c r="AI155" s="137">
        <f t="shared" si="79"/>
        <v>68</v>
      </c>
      <c r="AJ155" s="216">
        <v>2808.3333333333339</v>
      </c>
      <c r="AK155" s="191">
        <f t="shared" si="80"/>
        <v>147.11017984983414</v>
      </c>
      <c r="AL155" s="137"/>
      <c r="AM155" s="216"/>
      <c r="AN155" s="191"/>
      <c r="AO155" s="184"/>
      <c r="AP155" s="216">
        <f t="shared" si="84"/>
        <v>4784.4483545128705</v>
      </c>
      <c r="AQ155" s="191">
        <f t="shared" si="85"/>
        <v>89.278752649988263</v>
      </c>
      <c r="AR155" s="137">
        <f t="shared" si="86"/>
        <v>80</v>
      </c>
      <c r="AU155" s="531"/>
      <c r="AV155" s="14"/>
    </row>
    <row r="156" spans="1:48" x14ac:dyDescent="0.2">
      <c r="A156" s="64">
        <v>152</v>
      </c>
      <c r="B156" s="29" t="s">
        <v>323</v>
      </c>
      <c r="C156" s="484">
        <v>3533.333333333333</v>
      </c>
      <c r="D156" s="480">
        <f t="shared" si="58"/>
        <v>74.074074074074076</v>
      </c>
      <c r="E156" s="138">
        <f t="shared" si="59"/>
        <v>76</v>
      </c>
      <c r="F156" s="484">
        <v>1173.3333333333333</v>
      </c>
      <c r="G156" s="480">
        <f t="shared" si="60"/>
        <v>142.74128142741282</v>
      </c>
      <c r="H156" s="138">
        <f t="shared" si="61"/>
        <v>65</v>
      </c>
      <c r="I156" s="217">
        <v>2150</v>
      </c>
      <c r="J156" s="192">
        <f t="shared" si="62"/>
        <v>55.844155844155843</v>
      </c>
      <c r="K156" s="138">
        <f t="shared" si="63"/>
        <v>139</v>
      </c>
      <c r="L156" s="217">
        <v>2725.7142857142853</v>
      </c>
      <c r="M156" s="192">
        <f t="shared" si="64"/>
        <v>94.642857142857125</v>
      </c>
      <c r="N156" s="138">
        <f t="shared" si="65"/>
        <v>17</v>
      </c>
      <c r="O156" s="271">
        <v>7625</v>
      </c>
      <c r="P156" s="175">
        <f t="shared" si="66"/>
        <v>87.352503150418144</v>
      </c>
      <c r="Q156" s="138">
        <f t="shared" si="67"/>
        <v>114</v>
      </c>
      <c r="R156" s="271">
        <v>8837.5</v>
      </c>
      <c r="S156" s="175">
        <f t="shared" si="68"/>
        <v>108.90326555760936</v>
      </c>
      <c r="T156" s="138">
        <f t="shared" si="69"/>
        <v>4</v>
      </c>
      <c r="U156" s="217">
        <v>9916.6666666666679</v>
      </c>
      <c r="V156" s="192">
        <f t="shared" si="70"/>
        <v>95.961550867685958</v>
      </c>
      <c r="W156" s="138">
        <f t="shared" si="71"/>
        <v>47</v>
      </c>
      <c r="X156" s="217">
        <v>10016.666666666668</v>
      </c>
      <c r="Y156" s="192">
        <f t="shared" si="72"/>
        <v>103.75664664042539</v>
      </c>
      <c r="Z156" s="138">
        <f t="shared" si="73"/>
        <v>35</v>
      </c>
      <c r="AA156" s="217">
        <v>3608</v>
      </c>
      <c r="AB156" s="192">
        <f t="shared" si="74"/>
        <v>66.26262626262627</v>
      </c>
      <c r="AC156" s="138">
        <f t="shared" si="75"/>
        <v>79</v>
      </c>
      <c r="AD156" s="217">
        <v>9916.6666666666679</v>
      </c>
      <c r="AE156" s="192">
        <f t="shared" si="76"/>
        <v>88.148148148148167</v>
      </c>
      <c r="AF156" s="138">
        <f t="shared" si="77"/>
        <v>22</v>
      </c>
      <c r="AG156" s="217">
        <v>1966.547192353644</v>
      </c>
      <c r="AH156" s="192">
        <f t="shared" si="78"/>
        <v>78.819526747641049</v>
      </c>
      <c r="AI156" s="138">
        <f t="shared" si="79"/>
        <v>85</v>
      </c>
      <c r="AJ156" s="217">
        <v>3508.3333333333339</v>
      </c>
      <c r="AK156" s="192">
        <f t="shared" si="80"/>
        <v>183.77859263139518</v>
      </c>
      <c r="AL156" s="138">
        <f t="shared" si="81"/>
        <v>36</v>
      </c>
      <c r="AM156" s="217">
        <v>4500</v>
      </c>
      <c r="AN156" s="192">
        <f t="shared" ref="AN156:AN164" si="87">(AM156/5300)*100</f>
        <v>84.905660377358487</v>
      </c>
      <c r="AO156" s="185">
        <f t="shared" si="83"/>
        <v>78</v>
      </c>
      <c r="AP156" s="217">
        <f t="shared" si="84"/>
        <v>4963.4245676167729</v>
      </c>
      <c r="AQ156" s="192">
        <f t="shared" si="85"/>
        <v>92.61848418766138</v>
      </c>
      <c r="AR156" s="138">
        <f t="shared" si="86"/>
        <v>52</v>
      </c>
      <c r="AU156" s="531"/>
      <c r="AV156" s="14"/>
    </row>
    <row r="157" spans="1:48" x14ac:dyDescent="0.2">
      <c r="A157" s="64">
        <v>153</v>
      </c>
      <c r="B157" s="29" t="s">
        <v>326</v>
      </c>
      <c r="C157" s="484">
        <v>5573.3333333333339</v>
      </c>
      <c r="D157" s="480">
        <f t="shared" si="58"/>
        <v>116.84136967155835</v>
      </c>
      <c r="E157" s="138">
        <f t="shared" si="59"/>
        <v>18</v>
      </c>
      <c r="F157" s="484">
        <v>1286.6666666666665</v>
      </c>
      <c r="G157" s="480">
        <f t="shared" si="60"/>
        <v>156.52879156528789</v>
      </c>
      <c r="H157" s="138">
        <f t="shared" si="61"/>
        <v>53</v>
      </c>
      <c r="I157" s="217">
        <v>5500</v>
      </c>
      <c r="J157" s="192">
        <f t="shared" si="62"/>
        <v>142.85714285714286</v>
      </c>
      <c r="K157" s="138">
        <f t="shared" si="63"/>
        <v>29</v>
      </c>
      <c r="L157" s="217">
        <v>2257.1428571428573</v>
      </c>
      <c r="M157" s="192">
        <f t="shared" si="64"/>
        <v>78.373015873015888</v>
      </c>
      <c r="N157" s="138">
        <f t="shared" si="65"/>
        <v>30</v>
      </c>
      <c r="O157" s="271">
        <v>6041.6666666666679</v>
      </c>
      <c r="P157" s="175">
        <f t="shared" si="66"/>
        <v>69.213732004429701</v>
      </c>
      <c r="Q157" s="138">
        <f t="shared" si="67"/>
        <v>154</v>
      </c>
      <c r="R157" s="271">
        <v>8529.1666666666679</v>
      </c>
      <c r="S157" s="175">
        <f t="shared" si="68"/>
        <v>105.10371739576915</v>
      </c>
      <c r="T157" s="138">
        <f t="shared" si="69"/>
        <v>10</v>
      </c>
      <c r="U157" s="217">
        <v>10041.666666666668</v>
      </c>
      <c r="V157" s="192">
        <f t="shared" si="70"/>
        <v>97.171150248371092</v>
      </c>
      <c r="W157" s="138">
        <f t="shared" si="71"/>
        <v>39</v>
      </c>
      <c r="X157" s="217">
        <v>9879.1666666666679</v>
      </c>
      <c r="Y157" s="192">
        <f t="shared" si="72"/>
        <v>102.33236654927147</v>
      </c>
      <c r="Z157" s="138">
        <f t="shared" si="73"/>
        <v>46</v>
      </c>
      <c r="AA157" s="217">
        <v>3519</v>
      </c>
      <c r="AB157" s="192">
        <f t="shared" si="74"/>
        <v>64.628099173553721</v>
      </c>
      <c r="AC157" s="138">
        <f t="shared" si="75"/>
        <v>85</v>
      </c>
      <c r="AD157" s="217"/>
      <c r="AE157" s="192"/>
      <c r="AF157" s="138"/>
      <c r="AG157" s="217">
        <v>2305.8542413381124</v>
      </c>
      <c r="AH157" s="192">
        <f t="shared" si="78"/>
        <v>92.419007668862221</v>
      </c>
      <c r="AI157" s="138">
        <f t="shared" si="79"/>
        <v>31</v>
      </c>
      <c r="AJ157" s="217">
        <v>4133.3333333333339</v>
      </c>
      <c r="AK157" s="192">
        <f t="shared" si="80"/>
        <v>216.51824690064609</v>
      </c>
      <c r="AL157" s="138">
        <f t="shared" si="81"/>
        <v>17</v>
      </c>
      <c r="AM157" s="217">
        <v>5799.9999999999991</v>
      </c>
      <c r="AN157" s="192">
        <f t="shared" si="87"/>
        <v>109.43396226415092</v>
      </c>
      <c r="AO157" s="185">
        <f t="shared" si="83"/>
        <v>18</v>
      </c>
      <c r="AP157" s="217">
        <f t="shared" si="84"/>
        <v>5405.5830915400811</v>
      </c>
      <c r="AQ157" s="192">
        <f t="shared" si="85"/>
        <v>100.86924970218476</v>
      </c>
      <c r="AR157" s="138">
        <f t="shared" si="86"/>
        <v>10</v>
      </c>
      <c r="AU157" s="531"/>
      <c r="AV157" s="14"/>
    </row>
    <row r="158" spans="1:48" x14ac:dyDescent="0.2">
      <c r="A158" s="64">
        <v>154</v>
      </c>
      <c r="B158" s="29" t="s">
        <v>329</v>
      </c>
      <c r="C158" s="484">
        <v>4526.666666666667</v>
      </c>
      <c r="D158" s="480">
        <f t="shared" si="58"/>
        <v>94.898672257162829</v>
      </c>
      <c r="E158" s="138">
        <f t="shared" si="59"/>
        <v>37</v>
      </c>
      <c r="F158" s="484">
        <v>991.66666666666674</v>
      </c>
      <c r="G158" s="480">
        <f t="shared" si="60"/>
        <v>120.64071370640714</v>
      </c>
      <c r="H158" s="138">
        <f t="shared" si="61"/>
        <v>85</v>
      </c>
      <c r="I158" s="217">
        <v>3200</v>
      </c>
      <c r="J158" s="192">
        <f t="shared" si="62"/>
        <v>83.116883116883116</v>
      </c>
      <c r="K158" s="138">
        <f t="shared" si="63"/>
        <v>99</v>
      </c>
      <c r="L158" s="217">
        <v>1154.2857142857142</v>
      </c>
      <c r="M158" s="192">
        <f t="shared" si="64"/>
        <v>40.079365079365076</v>
      </c>
      <c r="N158" s="138">
        <f t="shared" si="65"/>
        <v>107</v>
      </c>
      <c r="O158" s="271">
        <v>8666.6666666666679</v>
      </c>
      <c r="P158" s="175">
        <f t="shared" si="66"/>
        <v>99.285905220147413</v>
      </c>
      <c r="Q158" s="138">
        <f t="shared" si="67"/>
        <v>54</v>
      </c>
      <c r="R158" s="271">
        <v>7237.5</v>
      </c>
      <c r="S158" s="175">
        <f t="shared" si="68"/>
        <v>89.186691312384468</v>
      </c>
      <c r="T158" s="138">
        <f t="shared" si="69"/>
        <v>53</v>
      </c>
      <c r="U158" s="217">
        <v>9416.6666666666679</v>
      </c>
      <c r="V158" s="192">
        <f t="shared" si="70"/>
        <v>91.123153344945493</v>
      </c>
      <c r="W158" s="138">
        <f t="shared" si="71"/>
        <v>68</v>
      </c>
      <c r="X158" s="217">
        <v>7537.5</v>
      </c>
      <c r="Y158" s="192">
        <f t="shared" si="72"/>
        <v>78.076444996892477</v>
      </c>
      <c r="Z158" s="138">
        <f t="shared" si="73"/>
        <v>128</v>
      </c>
      <c r="AA158" s="217">
        <v>4320</v>
      </c>
      <c r="AB158" s="192">
        <f t="shared" si="74"/>
        <v>79.338842975206617</v>
      </c>
      <c r="AC158" s="138">
        <f t="shared" si="75"/>
        <v>47</v>
      </c>
      <c r="AD158" s="217"/>
      <c r="AE158" s="192"/>
      <c r="AF158" s="138"/>
      <c r="AG158" s="217">
        <v>2561.5292712066907</v>
      </c>
      <c r="AH158" s="192">
        <f t="shared" si="78"/>
        <v>102.6665038559796</v>
      </c>
      <c r="AI158" s="138">
        <f t="shared" si="79"/>
        <v>9</v>
      </c>
      <c r="AJ158" s="217">
        <v>2600</v>
      </c>
      <c r="AK158" s="192">
        <f t="shared" si="80"/>
        <v>136.19696176008381</v>
      </c>
      <c r="AL158" s="138">
        <f t="shared" si="81"/>
        <v>83</v>
      </c>
      <c r="AM158" s="217">
        <v>5350</v>
      </c>
      <c r="AN158" s="192">
        <f t="shared" si="87"/>
        <v>100.9433962264151</v>
      </c>
      <c r="AO158" s="185">
        <f t="shared" si="83"/>
        <v>34</v>
      </c>
      <c r="AP158" s="217">
        <f t="shared" si="84"/>
        <v>4796.8734710132558</v>
      </c>
      <c r="AQ158" s="192">
        <f t="shared" si="85"/>
        <v>89.510607781549837</v>
      </c>
      <c r="AR158" s="138">
        <f t="shared" si="86"/>
        <v>78</v>
      </c>
      <c r="AU158" s="531"/>
      <c r="AV158" s="14"/>
    </row>
    <row r="159" spans="1:48" x14ac:dyDescent="0.2">
      <c r="A159" s="64">
        <v>155</v>
      </c>
      <c r="B159" s="9" t="s">
        <v>332</v>
      </c>
      <c r="C159" s="484">
        <v>3826.666666666667</v>
      </c>
      <c r="D159" s="480">
        <f t="shared" si="58"/>
        <v>80.223619846261357</v>
      </c>
      <c r="E159" s="138">
        <f t="shared" si="59"/>
        <v>60</v>
      </c>
      <c r="F159" s="484">
        <v>1353.3333333333335</v>
      </c>
      <c r="G159" s="480">
        <f t="shared" si="60"/>
        <v>164.63909164639094</v>
      </c>
      <c r="H159" s="138">
        <f t="shared" si="61"/>
        <v>45</v>
      </c>
      <c r="I159" s="217">
        <v>4250</v>
      </c>
      <c r="J159" s="192">
        <f t="shared" si="62"/>
        <v>110.3896103896104</v>
      </c>
      <c r="K159" s="138">
        <f t="shared" si="63"/>
        <v>67</v>
      </c>
      <c r="L159" s="217">
        <v>1691.4285714285713</v>
      </c>
      <c r="M159" s="192">
        <f t="shared" si="64"/>
        <v>58.73015873015872</v>
      </c>
      <c r="N159" s="138">
        <f t="shared" si="65"/>
        <v>69</v>
      </c>
      <c r="O159" s="271">
        <v>10333.333333333336</v>
      </c>
      <c r="P159" s="175">
        <f t="shared" si="66"/>
        <v>118.37934853171423</v>
      </c>
      <c r="Q159" s="138">
        <f t="shared" si="67"/>
        <v>8</v>
      </c>
      <c r="R159" s="271">
        <v>8112.5</v>
      </c>
      <c r="S159" s="175">
        <f t="shared" si="68"/>
        <v>99.969192852741841</v>
      </c>
      <c r="T159" s="138">
        <f t="shared" si="69"/>
        <v>17</v>
      </c>
      <c r="U159" s="217">
        <v>9625</v>
      </c>
      <c r="V159" s="192">
        <f t="shared" si="70"/>
        <v>93.139152312754021</v>
      </c>
      <c r="W159" s="138">
        <f t="shared" si="71"/>
        <v>58</v>
      </c>
      <c r="X159" s="217">
        <v>10462.5</v>
      </c>
      <c r="Y159" s="192">
        <f t="shared" si="72"/>
        <v>108.37476693598509</v>
      </c>
      <c r="Z159" s="138">
        <f t="shared" si="73"/>
        <v>8</v>
      </c>
      <c r="AA159" s="217">
        <v>4013</v>
      </c>
      <c r="AB159" s="192">
        <f t="shared" si="74"/>
        <v>73.700642791551886</v>
      </c>
      <c r="AC159" s="138">
        <f t="shared" si="75"/>
        <v>63</v>
      </c>
      <c r="AD159" s="217"/>
      <c r="AE159" s="192"/>
      <c r="AF159" s="138"/>
      <c r="AG159" s="217">
        <v>2432.4970131421746</v>
      </c>
      <c r="AH159" s="192">
        <f t="shared" si="78"/>
        <v>97.494870266219422</v>
      </c>
      <c r="AI159" s="138">
        <f t="shared" si="79"/>
        <v>17</v>
      </c>
      <c r="AJ159" s="217">
        <v>2150</v>
      </c>
      <c r="AK159" s="192">
        <f t="shared" si="80"/>
        <v>112.62441068622316</v>
      </c>
      <c r="AL159" s="138">
        <f t="shared" si="81"/>
        <v>111</v>
      </c>
      <c r="AM159" s="217">
        <v>6650</v>
      </c>
      <c r="AN159" s="192">
        <f t="shared" si="87"/>
        <v>125.47169811320755</v>
      </c>
      <c r="AO159" s="185">
        <f t="shared" si="83"/>
        <v>3</v>
      </c>
      <c r="AP159" s="217">
        <f t="shared" si="84"/>
        <v>5408.3549098253397</v>
      </c>
      <c r="AQ159" s="192">
        <f t="shared" si="85"/>
        <v>100.92097237964805</v>
      </c>
      <c r="AR159" s="138">
        <f t="shared" si="86"/>
        <v>9</v>
      </c>
      <c r="AU159" s="531"/>
      <c r="AV159" s="14"/>
    </row>
    <row r="160" spans="1:48" x14ac:dyDescent="0.2">
      <c r="A160" s="64">
        <v>156</v>
      </c>
      <c r="B160" s="9" t="s">
        <v>335</v>
      </c>
      <c r="C160" s="484">
        <v>2840</v>
      </c>
      <c r="D160" s="480">
        <f t="shared" si="58"/>
        <v>59.538784067085956</v>
      </c>
      <c r="E160" s="138">
        <f t="shared" si="59"/>
        <v>106</v>
      </c>
      <c r="F160" s="484">
        <v>1616.6666666666665</v>
      </c>
      <c r="G160" s="480">
        <f t="shared" si="60"/>
        <v>196.67477696674774</v>
      </c>
      <c r="H160" s="138">
        <f t="shared" si="61"/>
        <v>27</v>
      </c>
      <c r="I160" s="217">
        <v>5500</v>
      </c>
      <c r="J160" s="192">
        <f t="shared" si="62"/>
        <v>142.85714285714286</v>
      </c>
      <c r="K160" s="138">
        <f t="shared" si="63"/>
        <v>29</v>
      </c>
      <c r="L160" s="217">
        <v>1320</v>
      </c>
      <c r="M160" s="192">
        <f t="shared" si="64"/>
        <v>45.833333333333329</v>
      </c>
      <c r="N160" s="138">
        <f t="shared" si="65"/>
        <v>88</v>
      </c>
      <c r="O160" s="271">
        <v>7458.3333333333339</v>
      </c>
      <c r="P160" s="175">
        <f t="shared" si="66"/>
        <v>85.443158819261484</v>
      </c>
      <c r="Q160" s="138">
        <f t="shared" si="67"/>
        <v>124</v>
      </c>
      <c r="R160" s="271">
        <v>6866.6666666666679</v>
      </c>
      <c r="S160" s="175">
        <f t="shared" si="68"/>
        <v>84.616964469090178</v>
      </c>
      <c r="T160" s="138">
        <f t="shared" si="69"/>
        <v>81</v>
      </c>
      <c r="U160" s="217">
        <v>10666.666666666668</v>
      </c>
      <c r="V160" s="192">
        <f t="shared" si="70"/>
        <v>103.21914715179668</v>
      </c>
      <c r="W160" s="138">
        <f t="shared" si="71"/>
        <v>17</v>
      </c>
      <c r="X160" s="217">
        <v>8558.3333333333339</v>
      </c>
      <c r="Y160" s="192">
        <f t="shared" si="72"/>
        <v>88.650645673641321</v>
      </c>
      <c r="Z160" s="138">
        <f t="shared" si="73"/>
        <v>96</v>
      </c>
      <c r="AA160" s="217"/>
      <c r="AB160" s="192"/>
      <c r="AC160" s="138"/>
      <c r="AD160" s="217">
        <v>10416.666666666668</v>
      </c>
      <c r="AE160" s="192">
        <f t="shared" si="76"/>
        <v>92.592592592592609</v>
      </c>
      <c r="AF160" s="138">
        <f t="shared" si="77"/>
        <v>14</v>
      </c>
      <c r="AG160" s="217">
        <v>1630.8243727598569</v>
      </c>
      <c r="AH160" s="192">
        <f t="shared" si="78"/>
        <v>65.363702315024327</v>
      </c>
      <c r="AI160" s="138">
        <f t="shared" si="79"/>
        <v>140</v>
      </c>
      <c r="AJ160" s="217">
        <v>4933.3333333333339</v>
      </c>
      <c r="AK160" s="192">
        <f t="shared" si="80"/>
        <v>258.42500436528729</v>
      </c>
      <c r="AL160" s="138">
        <f t="shared" si="81"/>
        <v>6</v>
      </c>
      <c r="AM160" s="217">
        <v>4850</v>
      </c>
      <c r="AN160" s="192">
        <f t="shared" si="87"/>
        <v>91.509433962264154</v>
      </c>
      <c r="AO160" s="185">
        <f t="shared" si="83"/>
        <v>57</v>
      </c>
      <c r="AP160" s="217">
        <f t="shared" si="84"/>
        <v>5112.8022157054429</v>
      </c>
      <c r="AQ160" s="192">
        <f t="shared" si="85"/>
        <v>95.405900647610437</v>
      </c>
      <c r="AR160" s="138">
        <f t="shared" si="86"/>
        <v>32</v>
      </c>
      <c r="AU160" s="531"/>
      <c r="AV160" s="14"/>
    </row>
    <row r="161" spans="1:48" x14ac:dyDescent="0.2">
      <c r="A161" s="64">
        <v>157</v>
      </c>
      <c r="B161" s="9" t="s">
        <v>336</v>
      </c>
      <c r="C161" s="380">
        <v>5533.3333333333339</v>
      </c>
      <c r="D161" s="480">
        <f t="shared" si="58"/>
        <v>116.00279524807829</v>
      </c>
      <c r="E161" s="138">
        <f t="shared" si="59"/>
        <v>19</v>
      </c>
      <c r="F161" s="380">
        <v>1255</v>
      </c>
      <c r="G161" s="480">
        <f t="shared" si="60"/>
        <v>152.67639902676399</v>
      </c>
      <c r="H161" s="138">
        <f t="shared" si="61"/>
        <v>55</v>
      </c>
      <c r="I161" s="217">
        <v>5450</v>
      </c>
      <c r="J161" s="192">
        <f t="shared" si="62"/>
        <v>141.55844155844156</v>
      </c>
      <c r="K161" s="138">
        <f t="shared" si="63"/>
        <v>34</v>
      </c>
      <c r="L161" s="217">
        <v>1760</v>
      </c>
      <c r="M161" s="192">
        <f t="shared" si="64"/>
        <v>61.111111111111114</v>
      </c>
      <c r="N161" s="138">
        <f t="shared" si="65"/>
        <v>62</v>
      </c>
      <c r="O161" s="271">
        <v>8333.3333333333339</v>
      </c>
      <c r="P161" s="175">
        <f t="shared" si="66"/>
        <v>95.46721655783405</v>
      </c>
      <c r="Q161" s="138">
        <f t="shared" si="67"/>
        <v>75</v>
      </c>
      <c r="R161" s="271">
        <v>8400</v>
      </c>
      <c r="S161" s="175">
        <f t="shared" si="68"/>
        <v>103.51201478743069</v>
      </c>
      <c r="T161" s="138">
        <f t="shared" si="69"/>
        <v>11</v>
      </c>
      <c r="U161" s="217">
        <v>10000</v>
      </c>
      <c r="V161" s="192">
        <f t="shared" si="70"/>
        <v>96.767950454809366</v>
      </c>
      <c r="W161" s="138">
        <f t="shared" si="71"/>
        <v>43</v>
      </c>
      <c r="X161" s="217">
        <v>10187.5</v>
      </c>
      <c r="Y161" s="192">
        <f t="shared" si="72"/>
        <v>105.52620675367723</v>
      </c>
      <c r="Z161" s="138">
        <f t="shared" si="73"/>
        <v>19</v>
      </c>
      <c r="AA161" s="217">
        <v>3450</v>
      </c>
      <c r="AB161" s="192">
        <f t="shared" si="74"/>
        <v>63.360881542699723</v>
      </c>
      <c r="AC161" s="138">
        <f t="shared" si="75"/>
        <v>89</v>
      </c>
      <c r="AD161" s="217"/>
      <c r="AE161" s="192"/>
      <c r="AF161" s="138"/>
      <c r="AG161" s="217">
        <v>2197.1326164874554</v>
      </c>
      <c r="AH161" s="192">
        <f t="shared" si="78"/>
        <v>88.061427514527267</v>
      </c>
      <c r="AI161" s="138">
        <f t="shared" si="79"/>
        <v>44</v>
      </c>
      <c r="AJ161" s="217"/>
      <c r="AK161" s="192"/>
      <c r="AL161" s="138"/>
      <c r="AM161" s="217">
        <v>5500.0000000000009</v>
      </c>
      <c r="AN161" s="192">
        <f t="shared" si="87"/>
        <v>103.7735849056604</v>
      </c>
      <c r="AO161" s="185">
        <f t="shared" si="83"/>
        <v>27</v>
      </c>
      <c r="AP161" s="217">
        <f t="shared" si="84"/>
        <v>5642.3908439231027</v>
      </c>
      <c r="AQ161" s="192">
        <f t="shared" si="85"/>
        <v>105.28812920177464</v>
      </c>
      <c r="AR161" s="138">
        <f t="shared" si="86"/>
        <v>4</v>
      </c>
      <c r="AU161" s="531"/>
      <c r="AV161" s="14"/>
    </row>
    <row r="162" spans="1:48" x14ac:dyDescent="0.2">
      <c r="A162" s="64">
        <v>158</v>
      </c>
      <c r="B162" s="9" t="s">
        <v>337</v>
      </c>
      <c r="C162" s="485">
        <v>2826.666666666667</v>
      </c>
      <c r="D162" s="480">
        <f t="shared" si="58"/>
        <v>59.259259259259267</v>
      </c>
      <c r="E162" s="138">
        <f t="shared" si="59"/>
        <v>107</v>
      </c>
      <c r="F162" s="485">
        <v>1863.3333333333335</v>
      </c>
      <c r="G162" s="480">
        <f t="shared" si="60"/>
        <v>226.68288726682891</v>
      </c>
      <c r="H162" s="138">
        <f t="shared" si="61"/>
        <v>14</v>
      </c>
      <c r="I162" s="217">
        <v>7000</v>
      </c>
      <c r="J162" s="192">
        <f t="shared" si="62"/>
        <v>181.81818181818181</v>
      </c>
      <c r="K162" s="138">
        <f t="shared" si="63"/>
        <v>10</v>
      </c>
      <c r="L162" s="217">
        <v>1554.2857142857142</v>
      </c>
      <c r="M162" s="192">
        <f t="shared" si="64"/>
        <v>53.968253968253968</v>
      </c>
      <c r="N162" s="138">
        <f t="shared" si="65"/>
        <v>77</v>
      </c>
      <c r="O162" s="271">
        <v>8375</v>
      </c>
      <c r="P162" s="175">
        <f t="shared" si="66"/>
        <v>95.944552640623215</v>
      </c>
      <c r="Q162" s="138">
        <f t="shared" si="67"/>
        <v>72</v>
      </c>
      <c r="R162" s="271">
        <v>8683.3333333333339</v>
      </c>
      <c r="S162" s="175">
        <f t="shared" si="68"/>
        <v>107.00349147668926</v>
      </c>
      <c r="T162" s="138">
        <f t="shared" si="69"/>
        <v>6</v>
      </c>
      <c r="U162" s="217">
        <v>9333.3333333333339</v>
      </c>
      <c r="V162" s="192">
        <f t="shared" si="70"/>
        <v>90.31675375782207</v>
      </c>
      <c r="W162" s="138">
        <f t="shared" si="71"/>
        <v>72</v>
      </c>
      <c r="X162" s="217">
        <v>10654.166666666668</v>
      </c>
      <c r="Y162" s="192">
        <f t="shared" si="72"/>
        <v>110.36012706304814</v>
      </c>
      <c r="Z162" s="138">
        <f t="shared" si="73"/>
        <v>3</v>
      </c>
      <c r="AA162" s="217">
        <v>4249</v>
      </c>
      <c r="AB162" s="192">
        <f t="shared" si="74"/>
        <v>78.034894398530767</v>
      </c>
      <c r="AC162" s="138">
        <f t="shared" si="75"/>
        <v>51</v>
      </c>
      <c r="AD162" s="217">
        <v>3666.666666666667</v>
      </c>
      <c r="AE162" s="192">
        <f t="shared" si="76"/>
        <v>32.592592592592595</v>
      </c>
      <c r="AF162" s="138">
        <f t="shared" si="77"/>
        <v>72</v>
      </c>
      <c r="AG162" s="217">
        <v>1991.6367980884113</v>
      </c>
      <c r="AH162" s="192">
        <f t="shared" si="78"/>
        <v>79.825122167872195</v>
      </c>
      <c r="AI162" s="138">
        <f t="shared" si="79"/>
        <v>83</v>
      </c>
      <c r="AJ162" s="217">
        <v>4058.3333333333339</v>
      </c>
      <c r="AK162" s="192">
        <f t="shared" si="80"/>
        <v>212.58948838833601</v>
      </c>
      <c r="AL162" s="138">
        <f t="shared" si="81"/>
        <v>18</v>
      </c>
      <c r="AM162" s="217">
        <v>5600.0000000000009</v>
      </c>
      <c r="AN162" s="192">
        <f t="shared" si="87"/>
        <v>105.66037735849059</v>
      </c>
      <c r="AO162" s="185">
        <f t="shared" si="83"/>
        <v>22</v>
      </c>
      <c r="AP162" s="217">
        <f t="shared" si="84"/>
        <v>5515.7574315867323</v>
      </c>
      <c r="AQ162" s="192">
        <f t="shared" si="85"/>
        <v>102.92512467973003</v>
      </c>
      <c r="AR162" s="138">
        <f t="shared" si="86"/>
        <v>6</v>
      </c>
      <c r="AU162" s="531"/>
      <c r="AV162" s="14"/>
    </row>
    <row r="163" spans="1:48" x14ac:dyDescent="0.2">
      <c r="A163" s="64">
        <v>159</v>
      </c>
      <c r="B163" s="26" t="s">
        <v>338</v>
      </c>
      <c r="C163" s="485">
        <v>3746.666666666667</v>
      </c>
      <c r="D163" s="480">
        <f t="shared" si="58"/>
        <v>78.546470999301192</v>
      </c>
      <c r="E163" s="138">
        <f t="shared" si="59"/>
        <v>63</v>
      </c>
      <c r="F163" s="485">
        <v>1173.3333333333333</v>
      </c>
      <c r="G163" s="480">
        <f t="shared" si="60"/>
        <v>142.74128142741282</v>
      </c>
      <c r="H163" s="138">
        <f t="shared" si="61"/>
        <v>65</v>
      </c>
      <c r="I163" s="217">
        <v>5550</v>
      </c>
      <c r="J163" s="192">
        <f t="shared" si="62"/>
        <v>144.15584415584414</v>
      </c>
      <c r="K163" s="138">
        <f t="shared" si="63"/>
        <v>26</v>
      </c>
      <c r="L163" s="217">
        <v>1194.2857142857142</v>
      </c>
      <c r="M163" s="192">
        <f t="shared" si="64"/>
        <v>41.468253968253968</v>
      </c>
      <c r="N163" s="138">
        <f t="shared" si="65"/>
        <v>102</v>
      </c>
      <c r="O163" s="271">
        <v>8333.3333333333339</v>
      </c>
      <c r="P163" s="175">
        <f t="shared" si="66"/>
        <v>95.46721655783405</v>
      </c>
      <c r="Q163" s="138">
        <f t="shared" si="67"/>
        <v>75</v>
      </c>
      <c r="R163" s="271">
        <v>7875</v>
      </c>
      <c r="S163" s="175">
        <f t="shared" si="68"/>
        <v>97.042513863216257</v>
      </c>
      <c r="T163" s="138">
        <f t="shared" si="69"/>
        <v>28</v>
      </c>
      <c r="U163" s="217">
        <v>9833.3333333333339</v>
      </c>
      <c r="V163" s="192">
        <f t="shared" si="70"/>
        <v>95.155151280562549</v>
      </c>
      <c r="W163" s="138">
        <f t="shared" si="71"/>
        <v>51</v>
      </c>
      <c r="X163" s="217">
        <v>6429.1666666666679</v>
      </c>
      <c r="Y163" s="192">
        <f t="shared" si="72"/>
        <v>66.595884262136607</v>
      </c>
      <c r="Z163" s="138">
        <f t="shared" si="73"/>
        <v>142</v>
      </c>
      <c r="AA163" s="217">
        <v>3544</v>
      </c>
      <c r="AB163" s="192">
        <f t="shared" si="74"/>
        <v>65.08723599632691</v>
      </c>
      <c r="AC163" s="138">
        <f t="shared" si="75"/>
        <v>81</v>
      </c>
      <c r="AD163" s="217">
        <v>6583.3333333333339</v>
      </c>
      <c r="AE163" s="192">
        <f t="shared" si="76"/>
        <v>58.518518518518526</v>
      </c>
      <c r="AF163" s="138">
        <f t="shared" si="77"/>
        <v>65</v>
      </c>
      <c r="AG163" s="217">
        <v>1660.6929510155319</v>
      </c>
      <c r="AH163" s="192">
        <f t="shared" si="78"/>
        <v>66.560839720061395</v>
      </c>
      <c r="AI163" s="138">
        <f t="shared" si="79"/>
        <v>136</v>
      </c>
      <c r="AJ163" s="217">
        <v>3191.666666666667</v>
      </c>
      <c r="AK163" s="192">
        <f t="shared" si="80"/>
        <v>167.19050113497468</v>
      </c>
      <c r="AL163" s="138">
        <f t="shared" si="81"/>
        <v>51</v>
      </c>
      <c r="AM163" s="217">
        <v>5500.0000000000009</v>
      </c>
      <c r="AN163" s="192">
        <f t="shared" si="87"/>
        <v>103.7735849056604</v>
      </c>
      <c r="AO163" s="185">
        <f t="shared" si="83"/>
        <v>27</v>
      </c>
      <c r="AP163" s="217">
        <f t="shared" si="84"/>
        <v>4835.9565554417704</v>
      </c>
      <c r="AQ163" s="192">
        <f t="shared" si="85"/>
        <v>90.23990586754563</v>
      </c>
      <c r="AR163" s="138">
        <f t="shared" si="86"/>
        <v>68</v>
      </c>
      <c r="AU163" s="531"/>
      <c r="AV163" s="14"/>
    </row>
    <row r="164" spans="1:48" x14ac:dyDescent="0.2">
      <c r="A164" s="65">
        <v>160</v>
      </c>
      <c r="B164" s="33" t="s">
        <v>341</v>
      </c>
      <c r="C164" s="486">
        <v>3500</v>
      </c>
      <c r="D164" s="481">
        <f t="shared" si="58"/>
        <v>73.375262054507346</v>
      </c>
      <c r="E164" s="139">
        <f t="shared" si="59"/>
        <v>78</v>
      </c>
      <c r="F164" s="486">
        <v>2530</v>
      </c>
      <c r="G164" s="481">
        <f t="shared" si="60"/>
        <v>307.78588807785889</v>
      </c>
      <c r="H164" s="139">
        <f t="shared" si="61"/>
        <v>2</v>
      </c>
      <c r="I164" s="218">
        <v>5550</v>
      </c>
      <c r="J164" s="193">
        <f t="shared" si="62"/>
        <v>144.15584415584414</v>
      </c>
      <c r="K164" s="139">
        <f t="shared" si="63"/>
        <v>26</v>
      </c>
      <c r="L164" s="218">
        <v>2382.8571428571427</v>
      </c>
      <c r="M164" s="193">
        <f t="shared" si="64"/>
        <v>82.738095238095227</v>
      </c>
      <c r="N164" s="139">
        <f t="shared" si="65"/>
        <v>24</v>
      </c>
      <c r="O164" s="272">
        <v>8125</v>
      </c>
      <c r="P164" s="269">
        <f t="shared" si="66"/>
        <v>93.080536143888196</v>
      </c>
      <c r="Q164" s="139">
        <f t="shared" si="67"/>
        <v>87</v>
      </c>
      <c r="R164" s="272">
        <v>7284.375</v>
      </c>
      <c r="S164" s="269">
        <f t="shared" si="68"/>
        <v>89.764325323475049</v>
      </c>
      <c r="T164" s="139">
        <f t="shared" si="69"/>
        <v>52</v>
      </c>
      <c r="U164" s="218">
        <v>8916.6666666666679</v>
      </c>
      <c r="V164" s="193">
        <f t="shared" si="70"/>
        <v>86.284755822205028</v>
      </c>
      <c r="W164" s="139">
        <f t="shared" si="71"/>
        <v>86</v>
      </c>
      <c r="X164" s="218">
        <v>7570.8333333333339</v>
      </c>
      <c r="Y164" s="193">
        <f t="shared" si="72"/>
        <v>78.421725018990401</v>
      </c>
      <c r="Z164" s="139">
        <f t="shared" si="73"/>
        <v>126</v>
      </c>
      <c r="AA164" s="218">
        <v>2693</v>
      </c>
      <c r="AB164" s="193">
        <f t="shared" si="74"/>
        <v>49.458218549127643</v>
      </c>
      <c r="AC164" s="139">
        <f t="shared" si="75"/>
        <v>120</v>
      </c>
      <c r="AD164" s="218">
        <v>13250</v>
      </c>
      <c r="AE164" s="193">
        <f t="shared" si="76"/>
        <v>117.77777777777779</v>
      </c>
      <c r="AF164" s="139">
        <f t="shared" si="77"/>
        <v>2</v>
      </c>
      <c r="AG164" s="218">
        <v>2056.1529271206691</v>
      </c>
      <c r="AH164" s="193">
        <f t="shared" si="78"/>
        <v>82.410938962752269</v>
      </c>
      <c r="AI164" s="139">
        <f t="shared" si="79"/>
        <v>70</v>
      </c>
      <c r="AJ164" s="218">
        <v>2291.666666666667</v>
      </c>
      <c r="AK164" s="193">
        <f t="shared" si="80"/>
        <v>120.04539898725338</v>
      </c>
      <c r="AL164" s="139">
        <f t="shared" si="81"/>
        <v>99</v>
      </c>
      <c r="AM164" s="218">
        <v>5000</v>
      </c>
      <c r="AN164" s="193">
        <f t="shared" si="87"/>
        <v>94.339622641509436</v>
      </c>
      <c r="AO164" s="186">
        <f t="shared" si="83"/>
        <v>48</v>
      </c>
      <c r="AP164" s="218">
        <f t="shared" si="84"/>
        <v>4825.0459780537067</v>
      </c>
      <c r="AQ164" s="193">
        <f t="shared" si="85"/>
        <v>90.036312335392921</v>
      </c>
      <c r="AR164" s="139">
        <f t="shared" si="86"/>
        <v>71</v>
      </c>
      <c r="AU164" s="531"/>
      <c r="AV164" s="14"/>
    </row>
    <row r="165" spans="1:48" x14ac:dyDescent="0.2">
      <c r="B165" s="515" t="s">
        <v>761</v>
      </c>
      <c r="C165" s="514">
        <f>AVERAGE(C5:C164)</f>
        <v>3608.3438155136264</v>
      </c>
      <c r="D165" s="516"/>
      <c r="E165" s="517"/>
      <c r="F165" s="514">
        <f>AVERAGE(F5:F164)</f>
        <v>1082.8541666666665</v>
      </c>
      <c r="G165" s="516"/>
      <c r="H165" s="517"/>
      <c r="I165" s="514">
        <f>AVERAGE(I5:I164)</f>
        <v>4031.25</v>
      </c>
      <c r="J165" s="516"/>
      <c r="K165" s="517"/>
      <c r="L165" s="514">
        <f>AVERAGE(L5:L164)</f>
        <v>1588.2857142857142</v>
      </c>
      <c r="M165" s="516"/>
      <c r="N165" s="517"/>
      <c r="O165" s="514">
        <f>AVERAGE(O5:O164)</f>
        <v>8297.3958333333339</v>
      </c>
      <c r="P165" s="516"/>
      <c r="Q165" s="517"/>
      <c r="R165" s="514">
        <f>AVERAGE(R5:R164)</f>
        <v>6866.516927083333</v>
      </c>
      <c r="S165" s="516"/>
      <c r="T165" s="517"/>
      <c r="U165" s="514">
        <f>AVERAGE(U5:U164)</f>
        <v>8928.6458333333376</v>
      </c>
      <c r="V165" s="516"/>
      <c r="W165" s="517"/>
      <c r="X165" s="514">
        <f>AVERAGE(X5:X164)</f>
        <v>8667.7864583333321</v>
      </c>
      <c r="Y165" s="516"/>
      <c r="Z165" s="517"/>
      <c r="AA165" s="514">
        <f>AVERAGE(AA5:AA164)</f>
        <v>4030.5734265734268</v>
      </c>
      <c r="AB165" s="516"/>
      <c r="AC165" s="517"/>
      <c r="AD165" s="514">
        <f>AVERAGE(AD5:AD164)</f>
        <v>8969.1780821917819</v>
      </c>
      <c r="AE165" s="570"/>
      <c r="AF165" s="517"/>
      <c r="AG165" s="514">
        <f>AVERAGE(AG5:AG164)</f>
        <v>2012.1415770609328</v>
      </c>
      <c r="AH165" s="516"/>
      <c r="AI165" s="517"/>
      <c r="AJ165" s="514">
        <f>AVERAGE(AJ5:AJ164)</f>
        <v>2730.7127882599571</v>
      </c>
      <c r="AK165" s="533"/>
      <c r="AL165" s="517"/>
      <c r="AM165" s="514">
        <f>AVERAGE(AM5:AM164)</f>
        <v>4529.1025641025644</v>
      </c>
      <c r="AN165" s="516"/>
      <c r="AO165" s="516"/>
      <c r="AP165" s="514">
        <f>AVERAGE(AP5:AP164)</f>
        <v>4707.5762228368494</v>
      </c>
      <c r="AQ165" s="516"/>
      <c r="AR165" s="517"/>
    </row>
  </sheetData>
  <conditionalFormatting sqref="A72 A18 A8:A11 A16 A22 A28 A34 A40 A13:A14 A20 A26 A32 A38 A46 A58 A64 A70 A76 A82 A44 A50:A52 A56 A62 A68 A74 A80 A90 A98 A102 A84:A86 A88 A92:A94 A96 A100 A104:A105 A109 A107 A114 A111:A112 A116:A124 A126 A128 A130 A132:A138 A140:A164">
    <cfRule type="cellIs" dxfId="4" priority="1" stopIfTrue="1" operator="greaterThan">
      <formula>991194</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70"/>
  <sheetViews>
    <sheetView workbookViewId="0">
      <pane xSplit="2" ySplit="4" topLeftCell="C5" activePane="bottomRight" state="frozen"/>
      <selection pane="topRight" activeCell="C1" sqref="C1"/>
      <selection pane="bottomLeft" activeCell="A5" sqref="A5"/>
      <selection pane="bottomRight" activeCell="AY3" sqref="AY3"/>
    </sheetView>
  </sheetViews>
  <sheetFormatPr defaultRowHeight="12" x14ac:dyDescent="0.2"/>
  <cols>
    <col min="1" max="1" width="9.140625" style="10"/>
    <col min="2" max="2" width="40.85546875" style="10" customWidth="1"/>
    <col min="3" max="3" width="5.85546875" style="10" customWidth="1"/>
    <col min="4" max="4" width="5.85546875" style="14" customWidth="1"/>
    <col min="5" max="31" width="5.85546875" style="10" customWidth="1"/>
    <col min="32" max="32" width="6.28515625" style="10" customWidth="1"/>
    <col min="33" max="33" width="9.140625" style="10"/>
    <col min="34" max="34" width="8.28515625" style="10" customWidth="1"/>
    <col min="35" max="42" width="6.140625" style="10" customWidth="1"/>
    <col min="43" max="43" width="9.140625" style="10"/>
    <col min="44" max="44" width="8.28515625" style="10" customWidth="1"/>
    <col min="45" max="50" width="6.28515625" style="10" customWidth="1"/>
    <col min="51" max="51" width="9.140625" style="10"/>
    <col min="52" max="52" width="8.140625" style="10" customWidth="1"/>
    <col min="53" max="53" width="6" style="10" customWidth="1"/>
    <col min="54" max="54" width="5.7109375" style="10" customWidth="1"/>
    <col min="55" max="55" width="5.85546875" style="10" customWidth="1"/>
    <col min="56" max="56" width="6.140625" style="10" customWidth="1"/>
    <col min="57" max="57" width="5.42578125" style="10" customWidth="1"/>
    <col min="58" max="58" width="9.140625" style="10"/>
    <col min="59" max="59" width="7.85546875" style="10" customWidth="1"/>
    <col min="60" max="64" width="5.7109375" style="10" customWidth="1"/>
    <col min="65" max="67" width="9.140625" style="10"/>
    <col min="68" max="68" width="9" style="10" customWidth="1"/>
    <col min="69" max="69" width="8.5703125" style="10" customWidth="1"/>
    <col min="70" max="16384" width="9.140625" style="10"/>
  </cols>
  <sheetData>
    <row r="1" spans="1:70" x14ac:dyDescent="0.2">
      <c r="A1" s="15" t="s">
        <v>343</v>
      </c>
      <c r="C1" s="140" t="s">
        <v>349</v>
      </c>
      <c r="AH1" s="121" t="s">
        <v>350</v>
      </c>
      <c r="AR1" s="121" t="s">
        <v>588</v>
      </c>
      <c r="AS1" s="121"/>
      <c r="AZ1" s="246" t="s">
        <v>485</v>
      </c>
      <c r="BG1" s="121" t="s">
        <v>768</v>
      </c>
      <c r="BH1" s="121"/>
    </row>
    <row r="2" spans="1:70" s="121" customFormat="1" x14ac:dyDescent="0.2">
      <c r="D2" s="129"/>
      <c r="E2" s="194"/>
      <c r="G2" s="209" t="s">
        <v>497</v>
      </c>
      <c r="H2" s="209" t="s">
        <v>498</v>
      </c>
      <c r="L2" s="209" t="s">
        <v>497</v>
      </c>
      <c r="M2" s="209" t="s">
        <v>498</v>
      </c>
      <c r="N2" s="209"/>
      <c r="O2" s="209"/>
      <c r="P2" s="209"/>
      <c r="Q2" s="209"/>
      <c r="R2" s="209"/>
      <c r="S2" s="209"/>
      <c r="T2" s="209"/>
      <c r="U2" s="209"/>
      <c r="V2" s="209"/>
      <c r="W2" s="209"/>
      <c r="X2" s="209" t="s">
        <v>497</v>
      </c>
      <c r="Y2" s="209" t="s">
        <v>498</v>
      </c>
      <c r="Z2" s="209"/>
      <c r="AA2" s="209"/>
      <c r="AB2" s="209" t="s">
        <v>497</v>
      </c>
      <c r="AC2" s="209" t="s">
        <v>498</v>
      </c>
      <c r="AD2" s="209"/>
      <c r="AE2" s="209"/>
      <c r="AF2" s="209"/>
      <c r="BJ2" s="121" t="s">
        <v>505</v>
      </c>
      <c r="BK2" s="121" t="s">
        <v>506</v>
      </c>
    </row>
    <row r="3" spans="1:70" s="121" customFormat="1" x14ac:dyDescent="0.2">
      <c r="C3" s="209">
        <v>1</v>
      </c>
      <c r="D3" s="209">
        <v>1</v>
      </c>
      <c r="E3" s="479">
        <v>2</v>
      </c>
      <c r="F3" s="209">
        <v>1</v>
      </c>
      <c r="G3" s="209">
        <v>2</v>
      </c>
      <c r="H3" s="209">
        <v>2</v>
      </c>
      <c r="I3" s="209">
        <v>2</v>
      </c>
      <c r="J3" s="209">
        <v>2</v>
      </c>
      <c r="K3" s="209">
        <v>2</v>
      </c>
      <c r="L3" s="209">
        <v>2</v>
      </c>
      <c r="M3" s="209">
        <v>2</v>
      </c>
      <c r="N3" s="209">
        <v>2</v>
      </c>
      <c r="O3" s="209">
        <v>2</v>
      </c>
      <c r="P3" s="209">
        <v>1</v>
      </c>
      <c r="Q3" s="209">
        <v>1</v>
      </c>
      <c r="R3" s="209">
        <v>1</v>
      </c>
      <c r="S3" s="209">
        <v>1</v>
      </c>
      <c r="T3" s="209">
        <v>1</v>
      </c>
      <c r="U3" s="209"/>
      <c r="V3" s="209">
        <v>1</v>
      </c>
      <c r="W3" s="209">
        <v>1</v>
      </c>
      <c r="X3" s="209">
        <v>1</v>
      </c>
      <c r="Y3" s="209">
        <v>1</v>
      </c>
      <c r="Z3" s="209">
        <v>1</v>
      </c>
      <c r="AA3" s="209">
        <v>1</v>
      </c>
      <c r="AB3" s="209">
        <v>1</v>
      </c>
      <c r="AC3" s="209">
        <v>1</v>
      </c>
      <c r="AD3" s="209">
        <v>1</v>
      </c>
      <c r="AE3" s="209">
        <v>1</v>
      </c>
      <c r="AF3" s="209"/>
      <c r="AJ3" s="209">
        <v>2</v>
      </c>
      <c r="AK3" s="209">
        <v>1</v>
      </c>
      <c r="AL3" s="209">
        <v>1</v>
      </c>
      <c r="AM3" s="209"/>
      <c r="AN3" s="209">
        <v>1</v>
      </c>
      <c r="AO3" s="209">
        <v>1</v>
      </c>
      <c r="AP3" s="209">
        <v>1</v>
      </c>
      <c r="AS3" s="209">
        <v>1</v>
      </c>
      <c r="AT3" s="209">
        <v>1</v>
      </c>
      <c r="AU3" s="209">
        <v>1</v>
      </c>
      <c r="AV3" s="209">
        <v>1</v>
      </c>
      <c r="AW3" s="209">
        <v>1</v>
      </c>
      <c r="AX3" s="209">
        <v>1</v>
      </c>
      <c r="BA3" s="209">
        <v>2</v>
      </c>
      <c r="BB3" s="209">
        <v>2</v>
      </c>
      <c r="BC3" s="209">
        <v>2</v>
      </c>
      <c r="BD3" s="209">
        <v>2</v>
      </c>
      <c r="BE3" s="209"/>
      <c r="BH3" s="209">
        <v>2</v>
      </c>
      <c r="BJ3" s="209">
        <v>2</v>
      </c>
      <c r="BK3" s="209">
        <v>2</v>
      </c>
      <c r="BP3" s="148" t="s">
        <v>646</v>
      </c>
      <c r="BQ3" s="148" t="s">
        <v>651</v>
      </c>
      <c r="BR3" s="147" t="s">
        <v>796</v>
      </c>
    </row>
    <row r="4" spans="1:70" s="121" customFormat="1" x14ac:dyDescent="0.2">
      <c r="A4" s="63" t="s">
        <v>2</v>
      </c>
      <c r="B4" s="17" t="s">
        <v>3</v>
      </c>
      <c r="C4" s="476" t="s">
        <v>384</v>
      </c>
      <c r="D4" s="538" t="s">
        <v>749</v>
      </c>
      <c r="E4" s="478" t="s">
        <v>344</v>
      </c>
      <c r="F4" s="120" t="s">
        <v>390</v>
      </c>
      <c r="G4" s="120" t="s">
        <v>672</v>
      </c>
      <c r="H4" s="120" t="s">
        <v>672</v>
      </c>
      <c r="I4" s="120" t="s">
        <v>522</v>
      </c>
      <c r="J4" s="120" t="s">
        <v>489</v>
      </c>
      <c r="K4" s="120" t="s">
        <v>513</v>
      </c>
      <c r="L4" s="120" t="s">
        <v>496</v>
      </c>
      <c r="M4" s="120" t="s">
        <v>496</v>
      </c>
      <c r="N4" s="120" t="s">
        <v>399</v>
      </c>
      <c r="O4" s="120" t="s">
        <v>405</v>
      </c>
      <c r="P4" s="120" t="s">
        <v>412</v>
      </c>
      <c r="Q4" s="120" t="s">
        <v>417</v>
      </c>
      <c r="R4" s="120" t="s">
        <v>531</v>
      </c>
      <c r="S4" s="120" t="s">
        <v>580</v>
      </c>
      <c r="T4" s="120" t="s">
        <v>612</v>
      </c>
      <c r="U4" s="120" t="s">
        <v>422</v>
      </c>
      <c r="V4" s="120" t="s">
        <v>736</v>
      </c>
      <c r="W4" s="291" t="s">
        <v>823</v>
      </c>
      <c r="X4" s="120" t="s">
        <v>438</v>
      </c>
      <c r="Y4" s="120" t="s">
        <v>438</v>
      </c>
      <c r="Z4" s="120" t="s">
        <v>699</v>
      </c>
      <c r="AA4" s="120" t="s">
        <v>443</v>
      </c>
      <c r="AB4" s="120" t="s">
        <v>449</v>
      </c>
      <c r="AC4" s="120" t="s">
        <v>449</v>
      </c>
      <c r="AD4" s="120" t="s">
        <v>456</v>
      </c>
      <c r="AE4" s="120" t="s">
        <v>461</v>
      </c>
      <c r="AF4" s="289"/>
      <c r="AH4" s="63" t="s">
        <v>2</v>
      </c>
      <c r="AI4" s="120" t="s">
        <v>344</v>
      </c>
      <c r="AJ4" s="147" t="s">
        <v>405</v>
      </c>
      <c r="AK4" s="120" t="s">
        <v>531</v>
      </c>
      <c r="AL4" s="147" t="s">
        <v>612</v>
      </c>
      <c r="AM4" s="120" t="s">
        <v>422</v>
      </c>
      <c r="AN4" s="120" t="s">
        <v>449</v>
      </c>
      <c r="AO4" s="120" t="s">
        <v>456</v>
      </c>
      <c r="AP4" s="147" t="s">
        <v>461</v>
      </c>
      <c r="AR4" s="63" t="s">
        <v>2</v>
      </c>
      <c r="AS4" s="63" t="s">
        <v>412</v>
      </c>
      <c r="AT4" s="147" t="s">
        <v>580</v>
      </c>
      <c r="AU4" s="147" t="s">
        <v>438</v>
      </c>
      <c r="AV4" s="147" t="s">
        <v>443</v>
      </c>
      <c r="AW4" s="147" t="s">
        <v>449</v>
      </c>
      <c r="AX4" s="147" t="s">
        <v>461</v>
      </c>
      <c r="AZ4" s="63" t="s">
        <v>2</v>
      </c>
      <c r="BA4" s="148" t="s">
        <v>390</v>
      </c>
      <c r="BB4" s="120" t="s">
        <v>672</v>
      </c>
      <c r="BC4" s="141" t="s">
        <v>399</v>
      </c>
      <c r="BD4" s="148" t="s">
        <v>405</v>
      </c>
      <c r="BE4" s="120" t="s">
        <v>430</v>
      </c>
      <c r="BG4" s="63" t="s">
        <v>2</v>
      </c>
      <c r="BH4" s="291" t="s">
        <v>522</v>
      </c>
      <c r="BI4" s="147" t="s">
        <v>496</v>
      </c>
      <c r="BJ4" s="120" t="s">
        <v>399</v>
      </c>
      <c r="BK4" s="120" t="s">
        <v>399</v>
      </c>
      <c r="BL4" s="147" t="s">
        <v>612</v>
      </c>
      <c r="BO4" s="63" t="s">
        <v>2</v>
      </c>
      <c r="BP4" s="120" t="s">
        <v>422</v>
      </c>
      <c r="BQ4" s="120" t="s">
        <v>430</v>
      </c>
      <c r="BR4" s="147" t="s">
        <v>856</v>
      </c>
    </row>
    <row r="5" spans="1:70" x14ac:dyDescent="0.2">
      <c r="A5" s="64">
        <v>1</v>
      </c>
      <c r="B5" s="1" t="s">
        <v>10</v>
      </c>
      <c r="C5" s="487" t="s">
        <v>553</v>
      </c>
      <c r="D5" s="438" t="s">
        <v>710</v>
      </c>
      <c r="E5" s="130">
        <v>8</v>
      </c>
      <c r="F5" s="203">
        <v>0</v>
      </c>
      <c r="G5" s="356">
        <v>6</v>
      </c>
      <c r="H5" s="353">
        <v>7</v>
      </c>
      <c r="I5" s="230">
        <v>6</v>
      </c>
      <c r="J5" s="228">
        <v>6</v>
      </c>
      <c r="K5" s="206">
        <v>7</v>
      </c>
      <c r="L5" s="97">
        <v>0</v>
      </c>
      <c r="M5" s="74">
        <v>7</v>
      </c>
      <c r="N5" s="122">
        <v>1</v>
      </c>
      <c r="O5" s="130">
        <v>3</v>
      </c>
      <c r="P5" s="259" t="s">
        <v>553</v>
      </c>
      <c r="Q5" s="259" t="s">
        <v>546</v>
      </c>
      <c r="R5" s="254" t="s">
        <v>482</v>
      </c>
      <c r="S5" s="254" t="s">
        <v>540</v>
      </c>
      <c r="T5" s="73">
        <v>0</v>
      </c>
      <c r="U5" s="295" t="s">
        <v>622</v>
      </c>
      <c r="V5" s="130">
        <v>70</v>
      </c>
      <c r="W5" s="347" t="s">
        <v>744</v>
      </c>
      <c r="X5" s="353" t="s">
        <v>657</v>
      </c>
      <c r="Y5" s="353" t="s">
        <v>484</v>
      </c>
      <c r="Z5" s="353" t="s">
        <v>476</v>
      </c>
      <c r="AA5" s="436" t="s">
        <v>545</v>
      </c>
      <c r="AB5" s="400" t="s">
        <v>553</v>
      </c>
      <c r="AC5" s="405" t="s">
        <v>540</v>
      </c>
      <c r="AD5" s="230" t="s">
        <v>545</v>
      </c>
      <c r="AE5" s="337" t="s">
        <v>544</v>
      </c>
      <c r="AF5" s="292"/>
      <c r="AH5" s="68">
        <v>1</v>
      </c>
      <c r="AI5" s="122">
        <v>1</v>
      </c>
      <c r="AJ5" s="130">
        <v>3</v>
      </c>
      <c r="AK5" s="254" t="s">
        <v>481</v>
      </c>
      <c r="AL5" s="73" t="s">
        <v>537</v>
      </c>
      <c r="AM5" s="295" t="s">
        <v>635</v>
      </c>
      <c r="AN5" s="404" t="s">
        <v>553</v>
      </c>
      <c r="AO5" s="230" t="s">
        <v>539</v>
      </c>
      <c r="AP5" s="337">
        <v>0</v>
      </c>
      <c r="AR5" s="68">
        <v>1</v>
      </c>
      <c r="AS5" s="259">
        <v>0</v>
      </c>
      <c r="AT5" s="254">
        <v>0</v>
      </c>
      <c r="AU5" s="353">
        <v>0</v>
      </c>
      <c r="AV5" s="395" t="s">
        <v>539</v>
      </c>
      <c r="AW5" s="405">
        <v>0</v>
      </c>
      <c r="AX5" s="337" t="s">
        <v>656</v>
      </c>
      <c r="AZ5" s="68">
        <v>1</v>
      </c>
      <c r="BA5" s="130">
        <v>3</v>
      </c>
      <c r="BB5" s="356">
        <v>3</v>
      </c>
      <c r="BC5" s="122">
        <v>3</v>
      </c>
      <c r="BD5" s="130">
        <v>7</v>
      </c>
      <c r="BE5" s="318">
        <v>4</v>
      </c>
      <c r="BG5" s="68">
        <v>1</v>
      </c>
      <c r="BH5" s="230">
        <v>5</v>
      </c>
      <c r="BI5" s="244">
        <v>5</v>
      </c>
      <c r="BJ5" s="122">
        <v>3.5</v>
      </c>
      <c r="BK5" s="151">
        <v>1</v>
      </c>
      <c r="BL5" s="74">
        <v>30</v>
      </c>
      <c r="BO5" s="68">
        <v>1</v>
      </c>
      <c r="BP5" s="322">
        <v>40</v>
      </c>
      <c r="BQ5" s="318">
        <v>6</v>
      </c>
      <c r="BR5" s="119"/>
    </row>
    <row r="6" spans="1:70" x14ac:dyDescent="0.2">
      <c r="A6" s="64">
        <v>2</v>
      </c>
      <c r="B6" s="1" t="s">
        <v>13</v>
      </c>
      <c r="C6" s="488" t="s">
        <v>545</v>
      </c>
      <c r="D6" s="438" t="s">
        <v>554</v>
      </c>
      <c r="E6" s="131">
        <v>5</v>
      </c>
      <c r="F6" s="204" t="s">
        <v>476</v>
      </c>
      <c r="G6" s="357">
        <v>8</v>
      </c>
      <c r="H6" s="354">
        <v>9</v>
      </c>
      <c r="I6" s="231">
        <v>7</v>
      </c>
      <c r="J6" s="208">
        <v>6</v>
      </c>
      <c r="K6" s="202">
        <v>9</v>
      </c>
      <c r="L6" s="37">
        <v>0</v>
      </c>
      <c r="M6" s="64">
        <v>8</v>
      </c>
      <c r="N6" s="123">
        <v>1</v>
      </c>
      <c r="O6" s="131">
        <v>0</v>
      </c>
      <c r="P6" s="260" t="s">
        <v>551</v>
      </c>
      <c r="Q6" s="260" t="s">
        <v>551</v>
      </c>
      <c r="R6" s="255" t="s">
        <v>537</v>
      </c>
      <c r="S6" s="255">
        <v>0</v>
      </c>
      <c r="T6" s="68">
        <v>0</v>
      </c>
      <c r="U6" s="296" t="s">
        <v>623</v>
      </c>
      <c r="V6" s="131">
        <v>50</v>
      </c>
      <c r="W6" s="430" t="s">
        <v>744</v>
      </c>
      <c r="X6" s="354">
        <v>0</v>
      </c>
      <c r="Y6" s="354" t="s">
        <v>694</v>
      </c>
      <c r="Z6" s="354" t="s">
        <v>555</v>
      </c>
      <c r="AA6" s="437" t="s">
        <v>543</v>
      </c>
      <c r="AB6" s="401" t="s">
        <v>555</v>
      </c>
      <c r="AC6" s="406" t="s">
        <v>702</v>
      </c>
      <c r="AD6" s="231">
        <v>0</v>
      </c>
      <c r="AE6" s="338">
        <v>0</v>
      </c>
      <c r="AF6" s="292"/>
      <c r="AH6" s="68">
        <v>2</v>
      </c>
      <c r="AI6" s="123">
        <v>1</v>
      </c>
      <c r="AJ6" s="131">
        <v>0</v>
      </c>
      <c r="AK6" s="255">
        <v>0</v>
      </c>
      <c r="AL6" s="68">
        <v>0</v>
      </c>
      <c r="AM6" s="296" t="s">
        <v>623</v>
      </c>
      <c r="AN6" s="404" t="s">
        <v>719</v>
      </c>
      <c r="AO6" s="231">
        <v>0</v>
      </c>
      <c r="AP6" s="338" t="s">
        <v>476</v>
      </c>
      <c r="AR6" s="68">
        <v>2</v>
      </c>
      <c r="AS6" s="260">
        <v>0</v>
      </c>
      <c r="AT6" s="255">
        <v>0</v>
      </c>
      <c r="AU6" s="354">
        <v>0</v>
      </c>
      <c r="AV6" s="395">
        <v>0</v>
      </c>
      <c r="AW6" s="406">
        <v>0</v>
      </c>
      <c r="AX6" s="338" t="s">
        <v>476</v>
      </c>
      <c r="AZ6" s="68">
        <v>2</v>
      </c>
      <c r="BA6" s="131">
        <v>3</v>
      </c>
      <c r="BB6" s="357">
        <v>1</v>
      </c>
      <c r="BC6" s="123">
        <v>1</v>
      </c>
      <c r="BD6" s="131">
        <v>5</v>
      </c>
      <c r="BE6" s="319"/>
      <c r="BG6" s="68">
        <v>2</v>
      </c>
      <c r="BH6" s="231">
        <v>5</v>
      </c>
      <c r="BI6" s="213"/>
      <c r="BJ6" s="123">
        <v>5.5</v>
      </c>
      <c r="BK6" s="152">
        <v>3</v>
      </c>
      <c r="BL6" s="64">
        <v>20</v>
      </c>
      <c r="BO6" s="68">
        <v>2</v>
      </c>
      <c r="BP6" s="323">
        <v>50</v>
      </c>
      <c r="BQ6" s="319"/>
      <c r="BR6" s="49"/>
    </row>
    <row r="7" spans="1:70" x14ac:dyDescent="0.2">
      <c r="A7" s="64">
        <v>3</v>
      </c>
      <c r="B7" s="1" t="s">
        <v>15</v>
      </c>
      <c r="C7" s="488" t="s">
        <v>543</v>
      </c>
      <c r="D7" s="438" t="s">
        <v>541</v>
      </c>
      <c r="E7" s="131">
        <v>3</v>
      </c>
      <c r="F7" s="204" t="s">
        <v>477</v>
      </c>
      <c r="G7" s="357">
        <v>3</v>
      </c>
      <c r="H7" s="354">
        <v>2</v>
      </c>
      <c r="I7" s="231">
        <v>4</v>
      </c>
      <c r="J7" s="208">
        <v>1</v>
      </c>
      <c r="K7" s="202">
        <v>2</v>
      </c>
      <c r="L7" s="37">
        <v>0</v>
      </c>
      <c r="M7" s="64">
        <v>0</v>
      </c>
      <c r="N7" s="123">
        <v>1</v>
      </c>
      <c r="O7" s="131">
        <v>0</v>
      </c>
      <c r="P7" s="260" t="s">
        <v>484</v>
      </c>
      <c r="Q7" s="260" t="s">
        <v>552</v>
      </c>
      <c r="R7" s="255" t="s">
        <v>538</v>
      </c>
      <c r="S7" s="255" t="s">
        <v>575</v>
      </c>
      <c r="T7" s="68">
        <v>0</v>
      </c>
      <c r="U7" s="296" t="s">
        <v>622</v>
      </c>
      <c r="V7" s="131">
        <v>70</v>
      </c>
      <c r="W7" s="430" t="s">
        <v>744</v>
      </c>
      <c r="X7" s="354">
        <v>0</v>
      </c>
      <c r="Y7" s="354" t="s">
        <v>694</v>
      </c>
      <c r="Z7" s="354" t="s">
        <v>734</v>
      </c>
      <c r="AA7" s="437" t="s">
        <v>543</v>
      </c>
      <c r="AB7" s="401" t="s">
        <v>543</v>
      </c>
      <c r="AC7" s="406" t="s">
        <v>537</v>
      </c>
      <c r="AD7" s="231" t="s">
        <v>541</v>
      </c>
      <c r="AE7" s="339">
        <v>0</v>
      </c>
      <c r="AF7" s="292"/>
      <c r="AH7" s="68">
        <v>3</v>
      </c>
      <c r="AI7" s="123">
        <v>1</v>
      </c>
      <c r="AJ7" s="131">
        <v>1</v>
      </c>
      <c r="AK7" s="255">
        <v>0</v>
      </c>
      <c r="AL7" s="68">
        <v>0</v>
      </c>
      <c r="AM7" s="296" t="s">
        <v>629</v>
      </c>
      <c r="AN7" s="404" t="s">
        <v>544</v>
      </c>
      <c r="AO7" s="231" t="s">
        <v>543</v>
      </c>
      <c r="AP7" s="339" t="s">
        <v>658</v>
      </c>
      <c r="AR7" s="68">
        <v>3</v>
      </c>
      <c r="AS7" s="260">
        <v>0</v>
      </c>
      <c r="AT7" s="255">
        <v>0</v>
      </c>
      <c r="AU7" s="354" t="s">
        <v>555</v>
      </c>
      <c r="AV7" s="395">
        <v>0</v>
      </c>
      <c r="AW7" s="406">
        <v>0</v>
      </c>
      <c r="AX7" s="338" t="s">
        <v>656</v>
      </c>
      <c r="AZ7" s="68">
        <v>3</v>
      </c>
      <c r="BA7" s="131">
        <v>5</v>
      </c>
      <c r="BB7" s="357">
        <v>2</v>
      </c>
      <c r="BC7" s="123">
        <v>4</v>
      </c>
      <c r="BD7" s="131">
        <v>5</v>
      </c>
      <c r="BE7" s="319">
        <v>5</v>
      </c>
      <c r="BG7" s="68">
        <v>3</v>
      </c>
      <c r="BH7" s="231">
        <v>6</v>
      </c>
      <c r="BI7" s="213"/>
      <c r="BJ7" s="123">
        <v>4</v>
      </c>
      <c r="BK7" s="152">
        <v>5</v>
      </c>
      <c r="BL7" s="64">
        <v>0</v>
      </c>
      <c r="BO7" s="68">
        <v>3</v>
      </c>
      <c r="BP7" s="323">
        <v>40</v>
      </c>
      <c r="BQ7" s="319">
        <v>6.5</v>
      </c>
      <c r="BR7" s="49"/>
    </row>
    <row r="8" spans="1:70" x14ac:dyDescent="0.2">
      <c r="A8" s="64">
        <v>4</v>
      </c>
      <c r="B8" s="1" t="s">
        <v>17</v>
      </c>
      <c r="C8" s="488" t="s">
        <v>541</v>
      </c>
      <c r="D8" s="438">
        <v>0</v>
      </c>
      <c r="E8" s="131">
        <v>7</v>
      </c>
      <c r="F8" s="204" t="s">
        <v>476</v>
      </c>
      <c r="G8" s="357">
        <v>6</v>
      </c>
      <c r="H8" s="354">
        <v>7</v>
      </c>
      <c r="I8" s="231">
        <v>8</v>
      </c>
      <c r="J8" s="208">
        <v>7</v>
      </c>
      <c r="K8" s="202">
        <v>8</v>
      </c>
      <c r="L8" s="37">
        <v>0</v>
      </c>
      <c r="M8" s="64">
        <v>8</v>
      </c>
      <c r="N8" s="123">
        <v>5</v>
      </c>
      <c r="O8" s="131">
        <v>6</v>
      </c>
      <c r="P8" s="260" t="s">
        <v>555</v>
      </c>
      <c r="Q8" s="260" t="s">
        <v>553</v>
      </c>
      <c r="R8" s="255" t="s">
        <v>480</v>
      </c>
      <c r="S8" s="255" t="s">
        <v>554</v>
      </c>
      <c r="T8" s="68" t="s">
        <v>544</v>
      </c>
      <c r="U8" s="296" t="s">
        <v>624</v>
      </c>
      <c r="V8" s="131">
        <v>80</v>
      </c>
      <c r="W8" s="430" t="s">
        <v>543</v>
      </c>
      <c r="X8" s="354" t="s">
        <v>697</v>
      </c>
      <c r="Y8" s="354" t="s">
        <v>484</v>
      </c>
      <c r="Z8" s="354" t="s">
        <v>476</v>
      </c>
      <c r="AA8" s="437" t="s">
        <v>484</v>
      </c>
      <c r="AB8" s="401" t="s">
        <v>476</v>
      </c>
      <c r="AC8" s="406" t="s">
        <v>571</v>
      </c>
      <c r="AD8" s="231" t="s">
        <v>545</v>
      </c>
      <c r="AE8" s="339" t="s">
        <v>553</v>
      </c>
      <c r="AF8" s="292"/>
      <c r="AH8" s="68">
        <v>4</v>
      </c>
      <c r="AI8" s="123">
        <v>1</v>
      </c>
      <c r="AJ8" s="131">
        <v>3</v>
      </c>
      <c r="AK8" s="255" t="s">
        <v>541</v>
      </c>
      <c r="AL8" s="68">
        <v>0</v>
      </c>
      <c r="AM8" s="296" t="s">
        <v>639</v>
      </c>
      <c r="AN8" s="404" t="s">
        <v>553</v>
      </c>
      <c r="AO8" s="231">
        <v>0</v>
      </c>
      <c r="AP8" s="339">
        <v>0</v>
      </c>
      <c r="AR8" s="68">
        <v>4</v>
      </c>
      <c r="AS8" s="260">
        <v>0</v>
      </c>
      <c r="AT8" s="255">
        <v>0</v>
      </c>
      <c r="AU8" s="354" t="s">
        <v>478</v>
      </c>
      <c r="AV8" s="395" t="s">
        <v>477</v>
      </c>
      <c r="AW8" s="406">
        <v>0</v>
      </c>
      <c r="AX8" s="339" t="s">
        <v>542</v>
      </c>
      <c r="AZ8" s="68">
        <v>4</v>
      </c>
      <c r="BA8" s="131">
        <v>4</v>
      </c>
      <c r="BB8" s="357">
        <v>2</v>
      </c>
      <c r="BC8" s="123">
        <v>5</v>
      </c>
      <c r="BD8" s="131">
        <v>7</v>
      </c>
      <c r="BE8" s="319">
        <v>6</v>
      </c>
      <c r="BG8" s="68">
        <v>4</v>
      </c>
      <c r="BH8" s="231">
        <v>3</v>
      </c>
      <c r="BI8" s="213"/>
      <c r="BJ8" s="123">
        <v>3</v>
      </c>
      <c r="BK8" s="152">
        <v>1</v>
      </c>
      <c r="BL8" s="64">
        <v>0</v>
      </c>
      <c r="BO8" s="68">
        <v>4</v>
      </c>
      <c r="BP8" s="323">
        <v>40</v>
      </c>
      <c r="BQ8" s="319">
        <v>7</v>
      </c>
      <c r="BR8" s="49"/>
    </row>
    <row r="9" spans="1:70" x14ac:dyDescent="0.2">
      <c r="A9" s="64">
        <v>5</v>
      </c>
      <c r="B9" s="1" t="s">
        <v>19</v>
      </c>
      <c r="C9" s="488" t="s">
        <v>543</v>
      </c>
      <c r="D9" s="438" t="s">
        <v>540</v>
      </c>
      <c r="E9" s="131">
        <v>7</v>
      </c>
      <c r="F9" s="204" t="s">
        <v>478</v>
      </c>
      <c r="G9" s="357">
        <v>6</v>
      </c>
      <c r="H9" s="354">
        <v>7</v>
      </c>
      <c r="I9" s="231">
        <v>7</v>
      </c>
      <c r="J9" s="208">
        <v>6</v>
      </c>
      <c r="K9" s="202">
        <v>8</v>
      </c>
      <c r="L9" s="37">
        <v>0</v>
      </c>
      <c r="M9" s="64">
        <v>5</v>
      </c>
      <c r="N9" s="123">
        <v>4</v>
      </c>
      <c r="O9" s="131">
        <v>5</v>
      </c>
      <c r="P9" s="260">
        <v>0</v>
      </c>
      <c r="Q9" s="260" t="s">
        <v>554</v>
      </c>
      <c r="R9" s="255" t="s">
        <v>539</v>
      </c>
      <c r="S9" s="255">
        <v>0</v>
      </c>
      <c r="T9" s="68" t="s">
        <v>544</v>
      </c>
      <c r="U9" s="296" t="s">
        <v>624</v>
      </c>
      <c r="V9" s="131">
        <v>90</v>
      </c>
      <c r="W9" s="430" t="s">
        <v>537</v>
      </c>
      <c r="X9" s="354" t="s">
        <v>660</v>
      </c>
      <c r="Y9" s="354" t="s">
        <v>542</v>
      </c>
      <c r="Z9" s="354" t="s">
        <v>476</v>
      </c>
      <c r="AA9" s="437" t="s">
        <v>542</v>
      </c>
      <c r="AB9" s="401" t="s">
        <v>553</v>
      </c>
      <c r="AC9" s="406" t="s">
        <v>703</v>
      </c>
      <c r="AD9" s="231" t="s">
        <v>545</v>
      </c>
      <c r="AE9" s="339" t="s">
        <v>542</v>
      </c>
      <c r="AF9" s="292"/>
      <c r="AH9" s="68">
        <v>5</v>
      </c>
      <c r="AI9" s="123">
        <v>1</v>
      </c>
      <c r="AJ9" s="131">
        <v>2</v>
      </c>
      <c r="AK9" s="255" t="s">
        <v>541</v>
      </c>
      <c r="AL9" s="68">
        <v>0</v>
      </c>
      <c r="AM9" s="296" t="s">
        <v>640</v>
      </c>
      <c r="AN9" s="404" t="s">
        <v>551</v>
      </c>
      <c r="AO9" s="231">
        <v>0</v>
      </c>
      <c r="AP9" s="339">
        <v>0</v>
      </c>
      <c r="AR9" s="68">
        <v>5</v>
      </c>
      <c r="AS9" s="260">
        <v>0</v>
      </c>
      <c r="AT9" s="255">
        <v>0</v>
      </c>
      <c r="AU9" s="354" t="s">
        <v>541</v>
      </c>
      <c r="AV9" s="395" t="s">
        <v>482</v>
      </c>
      <c r="AW9" s="406">
        <v>0</v>
      </c>
      <c r="AX9" s="339" t="s">
        <v>657</v>
      </c>
      <c r="AZ9" s="68">
        <v>5</v>
      </c>
      <c r="BA9" s="131">
        <v>3</v>
      </c>
      <c r="BB9" s="357">
        <v>2</v>
      </c>
      <c r="BC9" s="123">
        <v>4</v>
      </c>
      <c r="BD9" s="131">
        <v>5</v>
      </c>
      <c r="BE9" s="319">
        <v>4</v>
      </c>
      <c r="BG9" s="68">
        <v>5</v>
      </c>
      <c r="BH9" s="231">
        <v>6</v>
      </c>
      <c r="BI9" s="213"/>
      <c r="BJ9" s="123">
        <v>3.5</v>
      </c>
      <c r="BK9" s="152">
        <v>1</v>
      </c>
      <c r="BL9" s="64">
        <v>40</v>
      </c>
      <c r="BO9" s="68">
        <v>5</v>
      </c>
      <c r="BP9" s="323">
        <v>40</v>
      </c>
      <c r="BQ9" s="319">
        <v>7</v>
      </c>
      <c r="BR9" s="49"/>
    </row>
    <row r="10" spans="1:70" x14ac:dyDescent="0.2">
      <c r="A10" s="64">
        <v>6</v>
      </c>
      <c r="B10" s="1" t="s">
        <v>21</v>
      </c>
      <c r="C10" s="488">
        <v>0</v>
      </c>
      <c r="D10" s="438" t="s">
        <v>684</v>
      </c>
      <c r="E10" s="131">
        <v>5</v>
      </c>
      <c r="F10" s="204">
        <v>0</v>
      </c>
      <c r="G10" s="357">
        <v>2</v>
      </c>
      <c r="H10" s="354">
        <v>4</v>
      </c>
      <c r="I10" s="231">
        <v>4</v>
      </c>
      <c r="J10" s="208">
        <v>2</v>
      </c>
      <c r="K10" s="202">
        <v>2</v>
      </c>
      <c r="L10" s="37">
        <v>0</v>
      </c>
      <c r="M10" s="64">
        <v>0</v>
      </c>
      <c r="N10" s="123">
        <v>1</v>
      </c>
      <c r="O10" s="131">
        <v>0</v>
      </c>
      <c r="P10" s="260">
        <v>0</v>
      </c>
      <c r="Q10" s="260">
        <v>0</v>
      </c>
      <c r="R10" s="255">
        <v>0</v>
      </c>
      <c r="S10" s="255">
        <v>0</v>
      </c>
      <c r="T10" s="68">
        <v>0</v>
      </c>
      <c r="U10" s="297" t="s">
        <v>625</v>
      </c>
      <c r="V10" s="131">
        <v>90</v>
      </c>
      <c r="W10" s="430" t="s">
        <v>554</v>
      </c>
      <c r="X10" s="354" t="s">
        <v>657</v>
      </c>
      <c r="Y10" s="354" t="s">
        <v>543</v>
      </c>
      <c r="Z10" s="354" t="s">
        <v>478</v>
      </c>
      <c r="AA10" s="437" t="s">
        <v>553</v>
      </c>
      <c r="AB10" s="401" t="s">
        <v>554</v>
      </c>
      <c r="AC10" s="406" t="s">
        <v>704</v>
      </c>
      <c r="AD10" s="231" t="s">
        <v>545</v>
      </c>
      <c r="AE10" s="339" t="s">
        <v>656</v>
      </c>
      <c r="AF10" s="293"/>
      <c r="AH10" s="68">
        <v>6</v>
      </c>
      <c r="AI10" s="123">
        <v>1</v>
      </c>
      <c r="AJ10" s="131">
        <v>5</v>
      </c>
      <c r="AK10" s="255" t="s">
        <v>544</v>
      </c>
      <c r="AL10" s="68">
        <v>0</v>
      </c>
      <c r="AM10" s="297" t="s">
        <v>641</v>
      </c>
      <c r="AN10" s="404" t="s">
        <v>719</v>
      </c>
      <c r="AO10" s="231" t="s">
        <v>484</v>
      </c>
      <c r="AP10" s="339" t="s">
        <v>657</v>
      </c>
      <c r="AR10" s="68">
        <v>6</v>
      </c>
      <c r="AS10" s="260">
        <v>0</v>
      </c>
      <c r="AT10" s="255">
        <v>0</v>
      </c>
      <c r="AU10" s="354" t="s">
        <v>553</v>
      </c>
      <c r="AV10" s="395" t="s">
        <v>545</v>
      </c>
      <c r="AW10" s="406">
        <v>0</v>
      </c>
      <c r="AX10" s="339" t="s">
        <v>553</v>
      </c>
      <c r="AZ10" s="68">
        <v>6</v>
      </c>
      <c r="BA10" s="131">
        <v>5</v>
      </c>
      <c r="BB10" s="357">
        <v>2</v>
      </c>
      <c r="BC10" s="123">
        <v>3</v>
      </c>
      <c r="BD10" s="131"/>
      <c r="BE10" s="319">
        <v>1</v>
      </c>
      <c r="BG10" s="68">
        <v>6</v>
      </c>
      <c r="BH10" s="231">
        <v>3</v>
      </c>
      <c r="BI10" s="213"/>
      <c r="BJ10" s="123">
        <v>2</v>
      </c>
      <c r="BK10" s="152">
        <v>5</v>
      </c>
      <c r="BL10" s="64">
        <v>40</v>
      </c>
      <c r="BO10" s="68">
        <v>6</v>
      </c>
      <c r="BP10" s="324" t="s">
        <v>647</v>
      </c>
      <c r="BQ10" s="319">
        <v>3.8</v>
      </c>
      <c r="BR10" s="49"/>
    </row>
    <row r="11" spans="1:70" x14ac:dyDescent="0.2">
      <c r="A11" s="64">
        <v>7</v>
      </c>
      <c r="B11" s="11" t="s">
        <v>22</v>
      </c>
      <c r="C11" s="231" t="s">
        <v>480</v>
      </c>
      <c r="D11" s="439">
        <v>0</v>
      </c>
      <c r="E11" s="131">
        <v>5</v>
      </c>
      <c r="F11" s="204">
        <v>0</v>
      </c>
      <c r="G11" s="357">
        <v>5</v>
      </c>
      <c r="H11" s="354">
        <v>5</v>
      </c>
      <c r="I11" s="231">
        <v>7</v>
      </c>
      <c r="J11" s="208">
        <v>6</v>
      </c>
      <c r="K11" s="202">
        <v>6</v>
      </c>
      <c r="L11" s="37">
        <v>0</v>
      </c>
      <c r="M11" s="64">
        <v>7</v>
      </c>
      <c r="N11" s="123">
        <v>1</v>
      </c>
      <c r="O11" s="131">
        <v>0</v>
      </c>
      <c r="P11" s="260">
        <v>0</v>
      </c>
      <c r="Q11" s="260">
        <v>0</v>
      </c>
      <c r="R11" s="255" t="s">
        <v>480</v>
      </c>
      <c r="S11" s="255" t="s">
        <v>556</v>
      </c>
      <c r="T11" s="68">
        <v>0</v>
      </c>
      <c r="U11" s="296" t="s">
        <v>624</v>
      </c>
      <c r="V11" s="131">
        <v>70</v>
      </c>
      <c r="W11" s="430" t="s">
        <v>744</v>
      </c>
      <c r="X11" s="354" t="s">
        <v>694</v>
      </c>
      <c r="Y11" s="354" t="s">
        <v>478</v>
      </c>
      <c r="Z11" s="354" t="s">
        <v>694</v>
      </c>
      <c r="AA11" s="397" t="s">
        <v>657</v>
      </c>
      <c r="AB11" s="401" t="s">
        <v>554</v>
      </c>
      <c r="AC11" s="406" t="s">
        <v>705</v>
      </c>
      <c r="AD11" s="231" t="s">
        <v>484</v>
      </c>
      <c r="AE11" s="339">
        <v>0</v>
      </c>
      <c r="AF11" s="292"/>
      <c r="AH11" s="68">
        <v>7</v>
      </c>
      <c r="AI11" s="123">
        <v>1</v>
      </c>
      <c r="AJ11" s="131">
        <v>4</v>
      </c>
      <c r="AK11" s="255" t="s">
        <v>477</v>
      </c>
      <c r="AL11" s="68">
        <v>0</v>
      </c>
      <c r="AM11" s="296" t="s">
        <v>624</v>
      </c>
      <c r="AN11" s="404" t="s">
        <v>476</v>
      </c>
      <c r="AO11" s="231" t="s">
        <v>541</v>
      </c>
      <c r="AP11" s="339" t="s">
        <v>659</v>
      </c>
      <c r="AR11" s="68">
        <v>7</v>
      </c>
      <c r="AS11" s="260">
        <v>0</v>
      </c>
      <c r="AT11" s="255">
        <v>0</v>
      </c>
      <c r="AU11" s="354">
        <v>0</v>
      </c>
      <c r="AV11" s="392">
        <v>0</v>
      </c>
      <c r="AW11" s="406">
        <v>0</v>
      </c>
      <c r="AX11" s="339" t="s">
        <v>553</v>
      </c>
      <c r="AZ11" s="68">
        <v>7</v>
      </c>
      <c r="BA11" s="131">
        <v>4</v>
      </c>
      <c r="BB11" s="357">
        <v>3</v>
      </c>
      <c r="BC11" s="123">
        <v>4</v>
      </c>
      <c r="BD11" s="131">
        <v>7</v>
      </c>
      <c r="BE11" s="319">
        <v>3</v>
      </c>
      <c r="BG11" s="68">
        <v>7</v>
      </c>
      <c r="BH11" s="231">
        <v>6</v>
      </c>
      <c r="BI11" s="213">
        <v>4</v>
      </c>
      <c r="BJ11" s="123">
        <v>4</v>
      </c>
      <c r="BK11" s="152">
        <v>3</v>
      </c>
      <c r="BL11" s="64">
        <v>0</v>
      </c>
      <c r="BO11" s="68">
        <v>7</v>
      </c>
      <c r="BP11" s="323">
        <v>50</v>
      </c>
      <c r="BQ11" s="319">
        <v>6.8</v>
      </c>
      <c r="BR11" s="123" t="s">
        <v>800</v>
      </c>
    </row>
    <row r="12" spans="1:70" x14ac:dyDescent="0.2">
      <c r="A12" s="64">
        <v>8</v>
      </c>
      <c r="B12" s="12" t="s">
        <v>27</v>
      </c>
      <c r="C12" s="489" t="s">
        <v>480</v>
      </c>
      <c r="D12" s="440" t="s">
        <v>755</v>
      </c>
      <c r="E12" s="131">
        <v>6</v>
      </c>
      <c r="F12" s="204" t="s">
        <v>478</v>
      </c>
      <c r="G12" s="357">
        <v>6</v>
      </c>
      <c r="H12" s="354">
        <v>7</v>
      </c>
      <c r="I12" s="231">
        <v>6</v>
      </c>
      <c r="J12" s="208">
        <v>5</v>
      </c>
      <c r="K12" s="202">
        <v>4</v>
      </c>
      <c r="L12" s="37">
        <v>0</v>
      </c>
      <c r="M12" s="64">
        <v>5</v>
      </c>
      <c r="N12" s="123">
        <v>1</v>
      </c>
      <c r="O12" s="131">
        <v>0</v>
      </c>
      <c r="P12" s="260">
        <v>0</v>
      </c>
      <c r="Q12" s="260" t="s">
        <v>555</v>
      </c>
      <c r="R12" s="255" t="s">
        <v>540</v>
      </c>
      <c r="S12" s="255" t="s">
        <v>567</v>
      </c>
      <c r="T12" s="68">
        <v>0</v>
      </c>
      <c r="U12" s="296" t="s">
        <v>626</v>
      </c>
      <c r="V12" s="131">
        <v>70</v>
      </c>
      <c r="W12" s="430" t="s">
        <v>565</v>
      </c>
      <c r="X12" s="354" t="s">
        <v>480</v>
      </c>
      <c r="Y12" s="354" t="s">
        <v>660</v>
      </c>
      <c r="Z12" s="354">
        <v>0</v>
      </c>
      <c r="AA12" s="397" t="s">
        <v>553</v>
      </c>
      <c r="AB12" s="401" t="s">
        <v>555</v>
      </c>
      <c r="AC12" s="406" t="s">
        <v>554</v>
      </c>
      <c r="AD12" s="231" t="s">
        <v>480</v>
      </c>
      <c r="AE12" s="340" t="s">
        <v>544</v>
      </c>
      <c r="AF12" s="292"/>
      <c r="AH12" s="68">
        <v>8</v>
      </c>
      <c r="AI12" s="123">
        <v>1</v>
      </c>
      <c r="AJ12" s="131">
        <v>3</v>
      </c>
      <c r="AK12" s="255">
        <v>0</v>
      </c>
      <c r="AL12" s="68">
        <v>0</v>
      </c>
      <c r="AM12" s="296" t="s">
        <v>629</v>
      </c>
      <c r="AN12" s="404" t="s">
        <v>719</v>
      </c>
      <c r="AO12" s="231" t="s">
        <v>554</v>
      </c>
      <c r="AP12" s="340" t="s">
        <v>476</v>
      </c>
      <c r="AR12" s="68">
        <v>8</v>
      </c>
      <c r="AS12" s="260">
        <v>0</v>
      </c>
      <c r="AT12" s="255">
        <v>0</v>
      </c>
      <c r="AU12" s="354" t="s">
        <v>553</v>
      </c>
      <c r="AV12" s="392">
        <v>0</v>
      </c>
      <c r="AW12" s="406">
        <v>0</v>
      </c>
      <c r="AX12" s="340" t="s">
        <v>553</v>
      </c>
      <c r="AZ12" s="68">
        <v>8</v>
      </c>
      <c r="BA12" s="131">
        <v>2</v>
      </c>
      <c r="BB12" s="357">
        <v>2</v>
      </c>
      <c r="BC12" s="123">
        <v>1</v>
      </c>
      <c r="BD12" s="131">
        <v>3</v>
      </c>
      <c r="BE12" s="319"/>
      <c r="BG12" s="68">
        <v>8</v>
      </c>
      <c r="BH12" s="231">
        <v>7</v>
      </c>
      <c r="BI12" s="213"/>
      <c r="BJ12" s="123">
        <v>4.5</v>
      </c>
      <c r="BK12" s="152">
        <v>1</v>
      </c>
      <c r="BL12" s="64">
        <v>0</v>
      </c>
      <c r="BO12" s="68">
        <v>8</v>
      </c>
      <c r="BP12" s="323">
        <v>20</v>
      </c>
      <c r="BQ12" s="319"/>
      <c r="BR12" s="123" t="s">
        <v>800</v>
      </c>
    </row>
    <row r="13" spans="1:70" x14ac:dyDescent="0.2">
      <c r="A13" s="64">
        <v>9</v>
      </c>
      <c r="B13" s="12" t="s">
        <v>31</v>
      </c>
      <c r="C13" s="489" t="s">
        <v>545</v>
      </c>
      <c r="D13" s="440">
        <v>0</v>
      </c>
      <c r="E13" s="131">
        <v>3</v>
      </c>
      <c r="F13" s="204">
        <v>0</v>
      </c>
      <c r="G13" s="357">
        <v>1</v>
      </c>
      <c r="H13" s="354">
        <v>2</v>
      </c>
      <c r="I13" s="231">
        <v>4</v>
      </c>
      <c r="J13" s="208">
        <v>2</v>
      </c>
      <c r="K13" s="202">
        <v>4</v>
      </c>
      <c r="L13" s="37">
        <v>0</v>
      </c>
      <c r="M13" s="64">
        <v>2</v>
      </c>
      <c r="N13" s="123">
        <v>1</v>
      </c>
      <c r="O13" s="131">
        <v>1</v>
      </c>
      <c r="P13" s="260">
        <v>0</v>
      </c>
      <c r="Q13" s="260">
        <v>0</v>
      </c>
      <c r="R13" s="255" t="s">
        <v>480</v>
      </c>
      <c r="S13" s="255">
        <v>0</v>
      </c>
      <c r="T13" s="68">
        <v>0</v>
      </c>
      <c r="U13" s="296" t="s">
        <v>627</v>
      </c>
      <c r="V13" s="131">
        <v>80</v>
      </c>
      <c r="W13" s="430" t="s">
        <v>745</v>
      </c>
      <c r="X13" s="354">
        <v>0</v>
      </c>
      <c r="Y13" s="354">
        <v>0</v>
      </c>
      <c r="Z13" s="354" t="s">
        <v>476</v>
      </c>
      <c r="AA13" s="397" t="s">
        <v>554</v>
      </c>
      <c r="AB13" s="401" t="s">
        <v>554</v>
      </c>
      <c r="AC13" s="406" t="s">
        <v>706</v>
      </c>
      <c r="AD13" s="231" t="s">
        <v>480</v>
      </c>
      <c r="AE13" s="340" t="s">
        <v>544</v>
      </c>
      <c r="AF13" s="292"/>
      <c r="AH13" s="68">
        <v>9</v>
      </c>
      <c r="AI13" s="123">
        <v>1</v>
      </c>
      <c r="AJ13" s="131">
        <v>6</v>
      </c>
      <c r="AK13" s="255" t="s">
        <v>481</v>
      </c>
      <c r="AL13" s="68">
        <v>0</v>
      </c>
      <c r="AM13" s="296" t="s">
        <v>624</v>
      </c>
      <c r="AN13" s="404" t="s">
        <v>480</v>
      </c>
      <c r="AO13" s="231" t="s">
        <v>538</v>
      </c>
      <c r="AP13" s="340" t="s">
        <v>476</v>
      </c>
      <c r="AR13" s="68">
        <v>9</v>
      </c>
      <c r="AS13" s="260">
        <v>0</v>
      </c>
      <c r="AT13" s="255">
        <v>0</v>
      </c>
      <c r="AU13" s="354" t="s">
        <v>554</v>
      </c>
      <c r="AV13" s="392">
        <v>0</v>
      </c>
      <c r="AW13" s="406">
        <v>0</v>
      </c>
      <c r="AX13" s="340" t="s">
        <v>543</v>
      </c>
      <c r="AZ13" s="68">
        <v>9</v>
      </c>
      <c r="BA13" s="131">
        <v>2</v>
      </c>
      <c r="BB13" s="357">
        <v>2</v>
      </c>
      <c r="BC13" s="123">
        <v>3</v>
      </c>
      <c r="BD13" s="131">
        <v>3</v>
      </c>
      <c r="BE13" s="319"/>
      <c r="BG13" s="68">
        <v>9</v>
      </c>
      <c r="BH13" s="231">
        <v>7</v>
      </c>
      <c r="BI13" s="213">
        <v>3</v>
      </c>
      <c r="BJ13" s="123">
        <v>5</v>
      </c>
      <c r="BK13" s="152">
        <v>3</v>
      </c>
      <c r="BL13" s="64">
        <v>0</v>
      </c>
      <c r="BO13" s="68">
        <v>9</v>
      </c>
      <c r="BP13" s="323">
        <v>40</v>
      </c>
      <c r="BQ13" s="319"/>
      <c r="BR13" s="123" t="s">
        <v>591</v>
      </c>
    </row>
    <row r="14" spans="1:70" x14ac:dyDescent="0.2">
      <c r="A14" s="64">
        <v>10</v>
      </c>
      <c r="B14" s="12" t="s">
        <v>34</v>
      </c>
      <c r="C14" s="489" t="s">
        <v>480</v>
      </c>
      <c r="D14" s="440" t="s">
        <v>20</v>
      </c>
      <c r="E14" s="132">
        <v>5</v>
      </c>
      <c r="F14" s="205">
        <v>0</v>
      </c>
      <c r="G14" s="358">
        <v>4</v>
      </c>
      <c r="H14" s="355">
        <v>6</v>
      </c>
      <c r="I14" s="232">
        <v>6</v>
      </c>
      <c r="J14" s="229">
        <v>4</v>
      </c>
      <c r="K14" s="207">
        <v>7</v>
      </c>
      <c r="L14" s="102">
        <v>0</v>
      </c>
      <c r="M14" s="65">
        <v>5</v>
      </c>
      <c r="N14" s="124">
        <v>1</v>
      </c>
      <c r="O14" s="132">
        <v>0</v>
      </c>
      <c r="P14" s="261">
        <v>0</v>
      </c>
      <c r="Q14" s="261" t="s">
        <v>553</v>
      </c>
      <c r="R14" s="256" t="s">
        <v>480</v>
      </c>
      <c r="S14" s="256">
        <v>0</v>
      </c>
      <c r="T14" s="81">
        <v>0</v>
      </c>
      <c r="U14" s="299" t="s">
        <v>627</v>
      </c>
      <c r="V14" s="132">
        <v>60</v>
      </c>
      <c r="W14" s="431" t="s">
        <v>746</v>
      </c>
      <c r="X14" s="355" t="s">
        <v>476</v>
      </c>
      <c r="Y14" s="355" t="s">
        <v>657</v>
      </c>
      <c r="Z14" s="355">
        <v>0</v>
      </c>
      <c r="AA14" s="409" t="s">
        <v>478</v>
      </c>
      <c r="AB14" s="410" t="s">
        <v>553</v>
      </c>
      <c r="AC14" s="411" t="s">
        <v>705</v>
      </c>
      <c r="AD14" s="232" t="s">
        <v>477</v>
      </c>
      <c r="AE14" s="412" t="s">
        <v>544</v>
      </c>
      <c r="AF14" s="292"/>
      <c r="AH14" s="68">
        <v>10</v>
      </c>
      <c r="AI14" s="123">
        <v>1</v>
      </c>
      <c r="AJ14" s="131">
        <v>3</v>
      </c>
      <c r="AK14" s="255" t="s">
        <v>477</v>
      </c>
      <c r="AL14" s="68">
        <v>0</v>
      </c>
      <c r="AM14" s="296" t="s">
        <v>622</v>
      </c>
      <c r="AN14" s="404" t="s">
        <v>480</v>
      </c>
      <c r="AO14" s="231" t="s">
        <v>545</v>
      </c>
      <c r="AP14" s="340">
        <v>0</v>
      </c>
      <c r="AR14" s="68">
        <v>10</v>
      </c>
      <c r="AS14" s="260">
        <v>0</v>
      </c>
      <c r="AT14" s="255">
        <v>0</v>
      </c>
      <c r="AU14" s="354" t="s">
        <v>553</v>
      </c>
      <c r="AV14" s="392">
        <v>0</v>
      </c>
      <c r="AW14" s="406">
        <v>0</v>
      </c>
      <c r="AX14" s="340" t="s">
        <v>543</v>
      </c>
      <c r="AZ14" s="68">
        <v>10</v>
      </c>
      <c r="BA14" s="131">
        <v>2</v>
      </c>
      <c r="BB14" s="357">
        <v>1</v>
      </c>
      <c r="BC14" s="123">
        <v>2</v>
      </c>
      <c r="BD14" s="131">
        <v>3</v>
      </c>
      <c r="BE14" s="319"/>
      <c r="BG14" s="68">
        <v>10</v>
      </c>
      <c r="BH14" s="231">
        <v>6</v>
      </c>
      <c r="BI14" s="213"/>
      <c r="BJ14" s="123">
        <v>2.5</v>
      </c>
      <c r="BK14" s="152">
        <v>1</v>
      </c>
      <c r="BL14" s="64">
        <v>0</v>
      </c>
      <c r="BO14" s="68">
        <v>10</v>
      </c>
      <c r="BP14" s="325">
        <v>50</v>
      </c>
      <c r="BQ14" s="321"/>
      <c r="BR14" s="124" t="s">
        <v>800</v>
      </c>
    </row>
    <row r="15" spans="1:70" x14ac:dyDescent="0.2">
      <c r="A15" s="74">
        <v>11</v>
      </c>
      <c r="B15" s="75" t="s">
        <v>38</v>
      </c>
      <c r="C15" s="490">
        <v>0</v>
      </c>
      <c r="D15" s="441">
        <v>0</v>
      </c>
      <c r="E15" s="130">
        <v>8</v>
      </c>
      <c r="F15" s="203">
        <v>0</v>
      </c>
      <c r="G15" s="356">
        <v>5</v>
      </c>
      <c r="H15" s="353">
        <v>7</v>
      </c>
      <c r="I15" s="230">
        <v>5</v>
      </c>
      <c r="J15" s="228">
        <v>7</v>
      </c>
      <c r="K15" s="206">
        <v>8</v>
      </c>
      <c r="L15" s="97">
        <v>0</v>
      </c>
      <c r="M15" s="74">
        <v>7</v>
      </c>
      <c r="N15" s="122">
        <v>1</v>
      </c>
      <c r="O15" s="130">
        <v>0</v>
      </c>
      <c r="P15" s="259">
        <v>0</v>
      </c>
      <c r="Q15" s="259" t="s">
        <v>556</v>
      </c>
      <c r="R15" s="254">
        <v>0</v>
      </c>
      <c r="S15" s="254">
        <v>0</v>
      </c>
      <c r="T15" s="73">
        <v>0</v>
      </c>
      <c r="U15" s="295" t="s">
        <v>624</v>
      </c>
      <c r="V15" s="130">
        <v>10</v>
      </c>
      <c r="W15" s="347" t="s">
        <v>710</v>
      </c>
      <c r="X15" s="353" t="s">
        <v>476</v>
      </c>
      <c r="Y15" s="353" t="s">
        <v>476</v>
      </c>
      <c r="Z15" s="353">
        <v>0</v>
      </c>
      <c r="AA15" s="436">
        <v>0</v>
      </c>
      <c r="AB15" s="400">
        <v>0</v>
      </c>
      <c r="AC15" s="405" t="s">
        <v>707</v>
      </c>
      <c r="AD15" s="230">
        <v>0</v>
      </c>
      <c r="AE15" s="337">
        <v>0</v>
      </c>
      <c r="AF15" s="292"/>
      <c r="AH15" s="73">
        <v>11</v>
      </c>
      <c r="AI15" s="122">
        <v>1</v>
      </c>
      <c r="AJ15" s="130">
        <v>5</v>
      </c>
      <c r="AK15" s="254" t="s">
        <v>547</v>
      </c>
      <c r="AL15" s="73">
        <v>0</v>
      </c>
      <c r="AM15" s="295" t="s">
        <v>637</v>
      </c>
      <c r="AN15" s="416" t="s">
        <v>476</v>
      </c>
      <c r="AO15" s="230">
        <v>0</v>
      </c>
      <c r="AP15" s="408" t="s">
        <v>476</v>
      </c>
      <c r="AR15" s="73">
        <v>11</v>
      </c>
      <c r="AS15" s="259">
        <v>0</v>
      </c>
      <c r="AT15" s="254">
        <v>0</v>
      </c>
      <c r="AU15" s="353" t="s">
        <v>484</v>
      </c>
      <c r="AV15" s="407" t="s">
        <v>481</v>
      </c>
      <c r="AW15" s="405">
        <v>0</v>
      </c>
      <c r="AX15" s="418" t="s">
        <v>542</v>
      </c>
      <c r="AZ15" s="73">
        <v>11</v>
      </c>
      <c r="BA15" s="130">
        <v>2</v>
      </c>
      <c r="BB15" s="356">
        <v>2</v>
      </c>
      <c r="BC15" s="122">
        <v>3</v>
      </c>
      <c r="BD15" s="130">
        <v>7</v>
      </c>
      <c r="BE15" s="318"/>
      <c r="BG15" s="73">
        <v>11</v>
      </c>
      <c r="BH15" s="230">
        <v>7</v>
      </c>
      <c r="BI15" s="244">
        <v>3</v>
      </c>
      <c r="BJ15" s="122">
        <v>4</v>
      </c>
      <c r="BK15" s="151">
        <v>3</v>
      </c>
      <c r="BL15" s="74">
        <v>0</v>
      </c>
      <c r="BO15" s="73">
        <v>11</v>
      </c>
      <c r="BP15" s="323">
        <v>40</v>
      </c>
      <c r="BQ15" s="319"/>
      <c r="BR15" s="551" t="s">
        <v>800</v>
      </c>
    </row>
    <row r="16" spans="1:70" x14ac:dyDescent="0.2">
      <c r="A16" s="64">
        <v>12</v>
      </c>
      <c r="B16" s="12" t="s">
        <v>41</v>
      </c>
      <c r="C16" s="489" t="s">
        <v>545</v>
      </c>
      <c r="D16" s="440">
        <v>0</v>
      </c>
      <c r="E16" s="131">
        <v>3</v>
      </c>
      <c r="F16" s="204">
        <v>0</v>
      </c>
      <c r="G16" s="357">
        <v>6</v>
      </c>
      <c r="H16" s="354">
        <v>7</v>
      </c>
      <c r="I16" s="231">
        <v>7</v>
      </c>
      <c r="J16" s="208">
        <v>4</v>
      </c>
      <c r="K16" s="202">
        <v>3</v>
      </c>
      <c r="L16" s="37">
        <v>0</v>
      </c>
      <c r="M16" s="64">
        <v>4</v>
      </c>
      <c r="N16" s="123">
        <v>1</v>
      </c>
      <c r="O16" s="131">
        <v>0</v>
      </c>
      <c r="P16" s="260">
        <v>0</v>
      </c>
      <c r="Q16" s="260" t="s">
        <v>556</v>
      </c>
      <c r="R16" s="255" t="s">
        <v>541</v>
      </c>
      <c r="S16" s="255">
        <v>0</v>
      </c>
      <c r="T16" s="68">
        <v>0</v>
      </c>
      <c r="U16" s="296" t="s">
        <v>628</v>
      </c>
      <c r="V16" s="131">
        <v>70</v>
      </c>
      <c r="W16" s="430" t="s">
        <v>745</v>
      </c>
      <c r="X16" s="354" t="s">
        <v>660</v>
      </c>
      <c r="Y16" s="354" t="s">
        <v>545</v>
      </c>
      <c r="Z16" s="354" t="s">
        <v>476</v>
      </c>
      <c r="AA16" s="437" t="s">
        <v>482</v>
      </c>
      <c r="AB16" s="401" t="s">
        <v>476</v>
      </c>
      <c r="AC16" s="406" t="s">
        <v>708</v>
      </c>
      <c r="AD16" s="231" t="s">
        <v>545</v>
      </c>
      <c r="AE16" s="338">
        <v>0</v>
      </c>
      <c r="AF16" s="292"/>
      <c r="AH16" s="68">
        <v>12</v>
      </c>
      <c r="AI16" s="123">
        <v>1</v>
      </c>
      <c r="AJ16" s="131">
        <v>2</v>
      </c>
      <c r="AK16" s="255" t="s">
        <v>482</v>
      </c>
      <c r="AL16" s="68">
        <v>0</v>
      </c>
      <c r="AM16" s="296" t="s">
        <v>624</v>
      </c>
      <c r="AN16" s="404" t="s">
        <v>720</v>
      </c>
      <c r="AO16" s="231" t="s">
        <v>545</v>
      </c>
      <c r="AP16" s="340" t="s">
        <v>553</v>
      </c>
      <c r="AR16" s="68">
        <v>12</v>
      </c>
      <c r="AS16" s="260">
        <v>0</v>
      </c>
      <c r="AT16" s="255">
        <v>0</v>
      </c>
      <c r="AU16" s="354">
        <v>0</v>
      </c>
      <c r="AV16" s="397">
        <v>0</v>
      </c>
      <c r="AW16" s="406">
        <v>0</v>
      </c>
      <c r="AX16" s="339" t="s">
        <v>657</v>
      </c>
      <c r="AZ16" s="68">
        <v>12</v>
      </c>
      <c r="BA16" s="131">
        <v>1</v>
      </c>
      <c r="BB16" s="357">
        <v>2</v>
      </c>
      <c r="BC16" s="123">
        <v>2</v>
      </c>
      <c r="BD16" s="131">
        <v>5</v>
      </c>
      <c r="BE16" s="319"/>
      <c r="BG16" s="68">
        <v>12</v>
      </c>
      <c r="BH16" s="231">
        <v>5</v>
      </c>
      <c r="BI16" s="213"/>
      <c r="BJ16" s="123">
        <v>4</v>
      </c>
      <c r="BK16" s="152">
        <v>1</v>
      </c>
      <c r="BL16" s="64">
        <v>0</v>
      </c>
      <c r="BO16" s="68">
        <v>12</v>
      </c>
      <c r="BP16" s="323">
        <v>50</v>
      </c>
      <c r="BQ16" s="319"/>
      <c r="BR16" s="248" t="s">
        <v>591</v>
      </c>
    </row>
    <row r="17" spans="1:70" x14ac:dyDescent="0.2">
      <c r="A17" s="64">
        <v>13</v>
      </c>
      <c r="B17" s="12" t="s">
        <v>44</v>
      </c>
      <c r="C17" s="489" t="s">
        <v>543</v>
      </c>
      <c r="D17" s="440" t="s">
        <v>755</v>
      </c>
      <c r="E17" s="131">
        <v>8</v>
      </c>
      <c r="F17" s="204">
        <v>0</v>
      </c>
      <c r="G17" s="357">
        <v>4</v>
      </c>
      <c r="H17" s="354">
        <v>8</v>
      </c>
      <c r="I17" s="231">
        <v>5</v>
      </c>
      <c r="J17" s="208">
        <v>3</v>
      </c>
      <c r="K17" s="202">
        <v>9</v>
      </c>
      <c r="L17" s="37">
        <v>0</v>
      </c>
      <c r="M17" s="64">
        <v>5</v>
      </c>
      <c r="N17" s="123">
        <v>1</v>
      </c>
      <c r="O17" s="131">
        <v>7</v>
      </c>
      <c r="P17" s="260" t="s">
        <v>484</v>
      </c>
      <c r="Q17" s="260" t="s">
        <v>551</v>
      </c>
      <c r="R17" s="255" t="s">
        <v>542</v>
      </c>
      <c r="S17" s="255">
        <v>0</v>
      </c>
      <c r="T17" s="68">
        <v>0</v>
      </c>
      <c r="U17" s="296" t="s">
        <v>624</v>
      </c>
      <c r="V17" s="131">
        <v>70</v>
      </c>
      <c r="W17" s="430" t="s">
        <v>571</v>
      </c>
      <c r="X17" s="354" t="s">
        <v>657</v>
      </c>
      <c r="Y17" s="354" t="s">
        <v>484</v>
      </c>
      <c r="Z17" s="354" t="s">
        <v>478</v>
      </c>
      <c r="AA17" s="437" t="s">
        <v>482</v>
      </c>
      <c r="AB17" s="401" t="s">
        <v>567</v>
      </c>
      <c r="AC17" s="406" t="s">
        <v>704</v>
      </c>
      <c r="AD17" s="231" t="s">
        <v>482</v>
      </c>
      <c r="AE17" s="339">
        <v>0</v>
      </c>
      <c r="AF17" s="292"/>
      <c r="AH17" s="68">
        <v>13</v>
      </c>
      <c r="AI17" s="123">
        <v>1</v>
      </c>
      <c r="AJ17" s="131">
        <v>0</v>
      </c>
      <c r="AK17" s="255">
        <v>0</v>
      </c>
      <c r="AL17" s="68">
        <v>0</v>
      </c>
      <c r="AM17" s="296" t="s">
        <v>629</v>
      </c>
      <c r="AN17" s="404" t="s">
        <v>684</v>
      </c>
      <c r="AO17" s="231" t="s">
        <v>482</v>
      </c>
      <c r="AP17" s="340">
        <v>0</v>
      </c>
      <c r="AR17" s="68">
        <v>13</v>
      </c>
      <c r="AS17" s="260">
        <v>0</v>
      </c>
      <c r="AT17" s="255">
        <v>0</v>
      </c>
      <c r="AU17" s="354" t="s">
        <v>554</v>
      </c>
      <c r="AV17" s="397">
        <v>0</v>
      </c>
      <c r="AW17" s="406">
        <v>0</v>
      </c>
      <c r="AX17" s="339" t="s">
        <v>657</v>
      </c>
      <c r="AZ17" s="68">
        <v>13</v>
      </c>
      <c r="BA17" s="131">
        <v>1</v>
      </c>
      <c r="BB17" s="357">
        <v>2</v>
      </c>
      <c r="BC17" s="123">
        <v>2</v>
      </c>
      <c r="BD17" s="131">
        <v>7</v>
      </c>
      <c r="BE17" s="319">
        <v>5</v>
      </c>
      <c r="BG17" s="68">
        <v>13</v>
      </c>
      <c r="BH17" s="231">
        <v>3</v>
      </c>
      <c r="BI17" s="213"/>
      <c r="BJ17" s="123">
        <v>3</v>
      </c>
      <c r="BK17" s="152">
        <v>1</v>
      </c>
      <c r="BL17" s="64">
        <v>0</v>
      </c>
      <c r="BO17" s="68">
        <v>13</v>
      </c>
      <c r="BP17" s="323">
        <v>40</v>
      </c>
      <c r="BQ17" s="319">
        <v>6</v>
      </c>
      <c r="BR17" s="248" t="s">
        <v>479</v>
      </c>
    </row>
    <row r="18" spans="1:70" x14ac:dyDescent="0.2">
      <c r="A18" s="64">
        <v>14</v>
      </c>
      <c r="B18" s="12" t="s">
        <v>34</v>
      </c>
      <c r="C18" s="489">
        <v>0</v>
      </c>
      <c r="D18" s="440">
        <v>0</v>
      </c>
      <c r="E18" s="131">
        <v>2</v>
      </c>
      <c r="F18" s="204">
        <v>0</v>
      </c>
      <c r="G18" s="357">
        <v>4</v>
      </c>
      <c r="H18" s="354">
        <v>4</v>
      </c>
      <c r="I18" s="231">
        <v>6</v>
      </c>
      <c r="J18" s="208">
        <v>1</v>
      </c>
      <c r="K18" s="202">
        <v>2</v>
      </c>
      <c r="L18" s="37">
        <v>0</v>
      </c>
      <c r="M18" s="64">
        <v>3</v>
      </c>
      <c r="N18" s="123">
        <v>1</v>
      </c>
      <c r="O18" s="131">
        <v>2</v>
      </c>
      <c r="P18" s="260" t="s">
        <v>476</v>
      </c>
      <c r="Q18" s="260" t="s">
        <v>556</v>
      </c>
      <c r="R18" s="255" t="s">
        <v>480</v>
      </c>
      <c r="S18" s="255">
        <v>0</v>
      </c>
      <c r="T18" s="68">
        <v>0</v>
      </c>
      <c r="U18" s="296" t="s">
        <v>624</v>
      </c>
      <c r="V18" s="131">
        <v>30</v>
      </c>
      <c r="W18" s="430" t="s">
        <v>710</v>
      </c>
      <c r="X18" s="354">
        <v>0</v>
      </c>
      <c r="Y18" s="354" t="s">
        <v>694</v>
      </c>
      <c r="Z18" s="354">
        <v>0</v>
      </c>
      <c r="AA18" s="437" t="s">
        <v>544</v>
      </c>
      <c r="AB18" s="401" t="s">
        <v>553</v>
      </c>
      <c r="AC18" s="406" t="s">
        <v>540</v>
      </c>
      <c r="AD18" s="231" t="s">
        <v>481</v>
      </c>
      <c r="AE18" s="339">
        <v>0</v>
      </c>
      <c r="AF18" s="292"/>
      <c r="AH18" s="68">
        <v>14</v>
      </c>
      <c r="AI18" s="123">
        <v>1</v>
      </c>
      <c r="AJ18" s="131">
        <v>5</v>
      </c>
      <c r="AK18" s="255" t="s">
        <v>480</v>
      </c>
      <c r="AL18" s="68">
        <v>0</v>
      </c>
      <c r="AM18" s="296" t="s">
        <v>622</v>
      </c>
      <c r="AN18" s="404" t="s">
        <v>540</v>
      </c>
      <c r="AO18" s="231" t="s">
        <v>541</v>
      </c>
      <c r="AP18" s="340">
        <v>0</v>
      </c>
      <c r="AR18" s="68">
        <v>14</v>
      </c>
      <c r="AS18" s="260">
        <v>0</v>
      </c>
      <c r="AT18" s="255">
        <v>0</v>
      </c>
      <c r="AU18" s="354" t="s">
        <v>476</v>
      </c>
      <c r="AV18" s="397">
        <v>0</v>
      </c>
      <c r="AW18" s="406" t="s">
        <v>476</v>
      </c>
      <c r="AX18" s="340" t="s">
        <v>538</v>
      </c>
      <c r="AZ18" s="68">
        <v>14</v>
      </c>
      <c r="BA18" s="131">
        <v>1</v>
      </c>
      <c r="BB18" s="357">
        <v>1</v>
      </c>
      <c r="BC18" s="123">
        <v>1.5</v>
      </c>
      <c r="BD18" s="131">
        <v>7</v>
      </c>
      <c r="BE18" s="319"/>
      <c r="BG18" s="68">
        <v>14</v>
      </c>
      <c r="BH18" s="231">
        <v>4</v>
      </c>
      <c r="BI18" s="213"/>
      <c r="BJ18" s="123">
        <v>2.5</v>
      </c>
      <c r="BK18" s="152">
        <v>5</v>
      </c>
      <c r="BL18" s="64">
        <v>0</v>
      </c>
      <c r="BO18" s="68">
        <v>14</v>
      </c>
      <c r="BP18" s="323">
        <v>20</v>
      </c>
      <c r="BQ18" s="319"/>
      <c r="BR18" s="248" t="s">
        <v>591</v>
      </c>
    </row>
    <row r="19" spans="1:70" x14ac:dyDescent="0.2">
      <c r="A19" s="64">
        <v>15</v>
      </c>
      <c r="B19" s="12" t="s">
        <v>47</v>
      </c>
      <c r="C19" s="489">
        <v>0</v>
      </c>
      <c r="D19" s="440">
        <v>0</v>
      </c>
      <c r="E19" s="131">
        <v>2</v>
      </c>
      <c r="F19" s="204">
        <v>0</v>
      </c>
      <c r="G19" s="357">
        <v>5</v>
      </c>
      <c r="H19" s="354">
        <v>4</v>
      </c>
      <c r="I19" s="231">
        <v>7</v>
      </c>
      <c r="J19" s="208">
        <v>3</v>
      </c>
      <c r="K19" s="202">
        <v>2</v>
      </c>
      <c r="L19" s="37">
        <v>0</v>
      </c>
      <c r="M19" s="64">
        <v>2</v>
      </c>
      <c r="N19" s="123">
        <v>4</v>
      </c>
      <c r="O19" s="131">
        <v>2</v>
      </c>
      <c r="P19" s="260">
        <v>0</v>
      </c>
      <c r="Q19" s="260">
        <v>0</v>
      </c>
      <c r="R19" s="255" t="s">
        <v>480</v>
      </c>
      <c r="S19" s="255">
        <v>0</v>
      </c>
      <c r="T19" s="68">
        <v>0</v>
      </c>
      <c r="U19" s="296" t="s">
        <v>624</v>
      </c>
      <c r="V19" s="131">
        <v>20</v>
      </c>
      <c r="W19" s="430" t="s">
        <v>571</v>
      </c>
      <c r="X19" s="354">
        <v>0</v>
      </c>
      <c r="Y19" s="354" t="s">
        <v>553</v>
      </c>
      <c r="Z19" s="354" t="s">
        <v>478</v>
      </c>
      <c r="AA19" s="437" t="s">
        <v>690</v>
      </c>
      <c r="AB19" s="401" t="s">
        <v>476</v>
      </c>
      <c r="AC19" s="406" t="s">
        <v>709</v>
      </c>
      <c r="AD19" s="231" t="s">
        <v>545</v>
      </c>
      <c r="AE19" s="339">
        <v>0</v>
      </c>
      <c r="AF19" s="292"/>
      <c r="AH19" s="68">
        <v>15</v>
      </c>
      <c r="AI19" s="123">
        <v>1</v>
      </c>
      <c r="AJ19" s="131">
        <v>7</v>
      </c>
      <c r="AK19" s="255" t="s">
        <v>477</v>
      </c>
      <c r="AL19" s="68">
        <v>0</v>
      </c>
      <c r="AM19" s="296" t="s">
        <v>624</v>
      </c>
      <c r="AN19" s="404" t="s">
        <v>541</v>
      </c>
      <c r="AO19" s="231">
        <v>0</v>
      </c>
      <c r="AP19" s="340" t="s">
        <v>555</v>
      </c>
      <c r="AR19" s="68">
        <v>15</v>
      </c>
      <c r="AS19" s="260">
        <v>0</v>
      </c>
      <c r="AT19" s="255">
        <v>0</v>
      </c>
      <c r="AU19" s="354">
        <v>0</v>
      </c>
      <c r="AV19" s="397">
        <v>0</v>
      </c>
      <c r="AW19" s="406">
        <v>0</v>
      </c>
      <c r="AX19" s="339" t="s">
        <v>542</v>
      </c>
      <c r="AZ19" s="68">
        <v>15</v>
      </c>
      <c r="BA19" s="131">
        <v>1</v>
      </c>
      <c r="BB19" s="357">
        <v>2</v>
      </c>
      <c r="BC19" s="123">
        <v>1</v>
      </c>
      <c r="BD19" s="131">
        <v>5</v>
      </c>
      <c r="BE19" s="319"/>
      <c r="BG19" s="68">
        <v>15</v>
      </c>
      <c r="BH19" s="231">
        <v>3</v>
      </c>
      <c r="BI19" s="213"/>
      <c r="BJ19" s="123">
        <v>3</v>
      </c>
      <c r="BK19" s="152">
        <v>1</v>
      </c>
      <c r="BL19" s="64">
        <v>40</v>
      </c>
      <c r="BO19" s="68">
        <v>15</v>
      </c>
      <c r="BP19" s="323">
        <v>20</v>
      </c>
      <c r="BQ19" s="319"/>
      <c r="BR19" s="248" t="s">
        <v>800</v>
      </c>
    </row>
    <row r="20" spans="1:70" x14ac:dyDescent="0.2">
      <c r="A20" s="64">
        <v>16</v>
      </c>
      <c r="B20" s="11" t="s">
        <v>50</v>
      </c>
      <c r="C20" s="231" t="s">
        <v>480</v>
      </c>
      <c r="D20" s="439">
        <v>0</v>
      </c>
      <c r="E20" s="131">
        <v>7</v>
      </c>
      <c r="F20" s="204">
        <v>0</v>
      </c>
      <c r="G20" s="357">
        <v>3</v>
      </c>
      <c r="H20" s="354">
        <v>4</v>
      </c>
      <c r="I20" s="231">
        <v>6</v>
      </c>
      <c r="J20" s="208">
        <v>7</v>
      </c>
      <c r="K20" s="202">
        <v>9</v>
      </c>
      <c r="L20" s="37">
        <v>0</v>
      </c>
      <c r="M20" s="64">
        <v>8</v>
      </c>
      <c r="N20" s="123">
        <v>4.5</v>
      </c>
      <c r="O20" s="131">
        <v>0</v>
      </c>
      <c r="P20" s="260">
        <v>0</v>
      </c>
      <c r="Q20" s="260">
        <v>0</v>
      </c>
      <c r="R20" s="255">
        <v>0</v>
      </c>
      <c r="S20" s="255">
        <v>0</v>
      </c>
      <c r="T20" s="68">
        <v>0</v>
      </c>
      <c r="U20" s="297" t="s">
        <v>626</v>
      </c>
      <c r="V20" s="131">
        <v>0</v>
      </c>
      <c r="W20" s="430" t="s">
        <v>554</v>
      </c>
      <c r="X20" s="354">
        <v>0</v>
      </c>
      <c r="Y20" s="354" t="s">
        <v>660</v>
      </c>
      <c r="Z20" s="354">
        <v>0</v>
      </c>
      <c r="AA20" s="437" t="s">
        <v>586</v>
      </c>
      <c r="AB20" s="401" t="s">
        <v>478</v>
      </c>
      <c r="AC20" s="406" t="s">
        <v>684</v>
      </c>
      <c r="AD20" s="231">
        <v>0</v>
      </c>
      <c r="AE20" s="339">
        <v>0</v>
      </c>
      <c r="AF20" s="292"/>
      <c r="AH20" s="68">
        <v>16</v>
      </c>
      <c r="AI20" s="123">
        <v>1</v>
      </c>
      <c r="AJ20" s="131">
        <v>1</v>
      </c>
      <c r="AK20" s="255">
        <v>0</v>
      </c>
      <c r="AL20" s="68">
        <v>0</v>
      </c>
      <c r="AM20" s="296" t="s">
        <v>634</v>
      </c>
      <c r="AN20" s="404" t="s">
        <v>684</v>
      </c>
      <c r="AO20" s="231">
        <v>0</v>
      </c>
      <c r="AP20" s="340" t="s">
        <v>476</v>
      </c>
      <c r="AR20" s="68">
        <v>16</v>
      </c>
      <c r="AS20" s="260">
        <v>0</v>
      </c>
      <c r="AT20" s="255">
        <v>0</v>
      </c>
      <c r="AU20" s="354">
        <v>0</v>
      </c>
      <c r="AV20" s="397">
        <v>0</v>
      </c>
      <c r="AW20" s="406">
        <v>0</v>
      </c>
      <c r="AX20" s="338" t="s">
        <v>656</v>
      </c>
      <c r="AZ20" s="68">
        <v>16</v>
      </c>
      <c r="BA20" s="131">
        <v>2</v>
      </c>
      <c r="BB20" s="357">
        <v>2</v>
      </c>
      <c r="BC20" s="123">
        <v>2</v>
      </c>
      <c r="BD20" s="131">
        <v>7</v>
      </c>
      <c r="BE20" s="319"/>
      <c r="BG20" s="68">
        <v>16</v>
      </c>
      <c r="BH20" s="231">
        <v>5</v>
      </c>
      <c r="BI20" s="213"/>
      <c r="BJ20" s="123">
        <v>4</v>
      </c>
      <c r="BK20" s="152">
        <v>3</v>
      </c>
      <c r="BL20" s="64">
        <v>0</v>
      </c>
      <c r="BO20" s="68">
        <v>16</v>
      </c>
      <c r="BP20" s="323">
        <v>50</v>
      </c>
      <c r="BQ20" s="319"/>
      <c r="BR20" s="248" t="s">
        <v>800</v>
      </c>
    </row>
    <row r="21" spans="1:70" x14ac:dyDescent="0.2">
      <c r="A21" s="64">
        <v>17</v>
      </c>
      <c r="B21" s="12" t="s">
        <v>53</v>
      </c>
      <c r="C21" s="489" t="s">
        <v>541</v>
      </c>
      <c r="D21" s="440" t="s">
        <v>755</v>
      </c>
      <c r="E21" s="131">
        <v>5</v>
      </c>
      <c r="F21" s="204">
        <v>0</v>
      </c>
      <c r="G21" s="357">
        <v>7</v>
      </c>
      <c r="H21" s="354">
        <v>7</v>
      </c>
      <c r="I21" s="231">
        <v>8</v>
      </c>
      <c r="J21" s="208">
        <v>7</v>
      </c>
      <c r="K21" s="202">
        <v>6</v>
      </c>
      <c r="L21" s="37">
        <v>0</v>
      </c>
      <c r="M21" s="64">
        <v>7</v>
      </c>
      <c r="N21" s="123">
        <v>1</v>
      </c>
      <c r="O21" s="131">
        <v>0</v>
      </c>
      <c r="P21" s="260" t="s">
        <v>482</v>
      </c>
      <c r="Q21" s="260" t="s">
        <v>554</v>
      </c>
      <c r="R21" s="255" t="s">
        <v>541</v>
      </c>
      <c r="S21" s="255" t="s">
        <v>551</v>
      </c>
      <c r="T21" s="68">
        <v>0</v>
      </c>
      <c r="U21" s="296" t="s">
        <v>629</v>
      </c>
      <c r="V21" s="131">
        <v>70</v>
      </c>
      <c r="W21" s="430" t="s">
        <v>571</v>
      </c>
      <c r="X21" s="354" t="s">
        <v>476</v>
      </c>
      <c r="Y21" s="354" t="s">
        <v>476</v>
      </c>
      <c r="Z21" s="354" t="s">
        <v>476</v>
      </c>
      <c r="AA21" s="397" t="s">
        <v>478</v>
      </c>
      <c r="AB21" s="401" t="s">
        <v>543</v>
      </c>
      <c r="AC21" s="406" t="s">
        <v>568</v>
      </c>
      <c r="AD21" s="231" t="s">
        <v>482</v>
      </c>
      <c r="AE21" s="339" t="s">
        <v>476</v>
      </c>
      <c r="AF21" s="292"/>
      <c r="AH21" s="68">
        <v>17</v>
      </c>
      <c r="AI21" s="123">
        <v>1</v>
      </c>
      <c r="AJ21" s="131">
        <v>1</v>
      </c>
      <c r="AK21" s="255">
        <v>0</v>
      </c>
      <c r="AL21" s="68">
        <v>0</v>
      </c>
      <c r="AM21" s="296" t="s">
        <v>624</v>
      </c>
      <c r="AN21" s="404" t="s">
        <v>719</v>
      </c>
      <c r="AO21" s="231">
        <v>0</v>
      </c>
      <c r="AP21" s="340" t="s">
        <v>544</v>
      </c>
      <c r="AR21" s="68">
        <v>17</v>
      </c>
      <c r="AS21" s="260">
        <v>0</v>
      </c>
      <c r="AT21" s="255">
        <v>0</v>
      </c>
      <c r="AU21" s="354">
        <v>0</v>
      </c>
      <c r="AV21" s="397">
        <v>0</v>
      </c>
      <c r="AW21" s="406">
        <v>0</v>
      </c>
      <c r="AX21" s="339" t="s">
        <v>657</v>
      </c>
      <c r="AZ21" s="68">
        <v>17</v>
      </c>
      <c r="BA21" s="131">
        <v>4</v>
      </c>
      <c r="BB21" s="357">
        <v>2</v>
      </c>
      <c r="BC21" s="123">
        <v>4</v>
      </c>
      <c r="BD21" s="131">
        <v>9</v>
      </c>
      <c r="BE21" s="319"/>
      <c r="BG21" s="68">
        <v>17</v>
      </c>
      <c r="BH21" s="231">
        <v>5</v>
      </c>
      <c r="BI21" s="213"/>
      <c r="BJ21" s="123">
        <v>3</v>
      </c>
      <c r="BK21" s="152">
        <v>1</v>
      </c>
      <c r="BL21" s="64">
        <v>0</v>
      </c>
      <c r="BO21" s="68">
        <v>17</v>
      </c>
      <c r="BP21" s="323">
        <v>20</v>
      </c>
      <c r="BQ21" s="319"/>
      <c r="BR21" s="123" t="s">
        <v>800</v>
      </c>
    </row>
    <row r="22" spans="1:70" x14ac:dyDescent="0.2">
      <c r="A22" s="64">
        <v>18</v>
      </c>
      <c r="B22" s="12" t="s">
        <v>56</v>
      </c>
      <c r="C22" s="489">
        <v>0</v>
      </c>
      <c r="D22" s="440">
        <v>0</v>
      </c>
      <c r="E22" s="131">
        <v>2</v>
      </c>
      <c r="F22" s="204">
        <v>0</v>
      </c>
      <c r="G22" s="357">
        <v>1</v>
      </c>
      <c r="H22" s="354">
        <v>1</v>
      </c>
      <c r="I22" s="231">
        <v>3</v>
      </c>
      <c r="J22" s="208">
        <v>1</v>
      </c>
      <c r="K22" s="202">
        <v>4</v>
      </c>
      <c r="L22" s="37">
        <v>0</v>
      </c>
      <c r="M22" s="64">
        <v>0</v>
      </c>
      <c r="N22" s="123">
        <v>1</v>
      </c>
      <c r="O22" s="131">
        <v>0</v>
      </c>
      <c r="P22" s="260">
        <v>0</v>
      </c>
      <c r="Q22" s="260">
        <v>0</v>
      </c>
      <c r="R22" s="255">
        <v>0</v>
      </c>
      <c r="S22" s="255">
        <v>0</v>
      </c>
      <c r="T22" s="68">
        <v>0</v>
      </c>
      <c r="U22" s="296" t="s">
        <v>624</v>
      </c>
      <c r="V22" s="131">
        <v>0</v>
      </c>
      <c r="W22" s="430" t="s">
        <v>710</v>
      </c>
      <c r="X22" s="354">
        <v>0</v>
      </c>
      <c r="Y22" s="354">
        <v>0</v>
      </c>
      <c r="Z22" s="354">
        <v>0</v>
      </c>
      <c r="AA22" s="397">
        <v>0</v>
      </c>
      <c r="AB22" s="401">
        <v>0</v>
      </c>
      <c r="AC22" s="406" t="s">
        <v>684</v>
      </c>
      <c r="AD22" s="231">
        <v>0</v>
      </c>
      <c r="AE22" s="340">
        <v>0</v>
      </c>
      <c r="AF22" s="292"/>
      <c r="AH22" s="68">
        <v>18</v>
      </c>
      <c r="AI22" s="123">
        <v>1</v>
      </c>
      <c r="AJ22" s="131">
        <v>3</v>
      </c>
      <c r="AK22" s="255" t="s">
        <v>477</v>
      </c>
      <c r="AL22" s="68">
        <v>0</v>
      </c>
      <c r="AM22" s="296" t="s">
        <v>632</v>
      </c>
      <c r="AN22" s="404" t="s">
        <v>542</v>
      </c>
      <c r="AO22" s="231">
        <v>0</v>
      </c>
      <c r="AP22" s="340">
        <v>0</v>
      </c>
      <c r="AR22" s="68">
        <v>18</v>
      </c>
      <c r="AS22" s="260">
        <v>0</v>
      </c>
      <c r="AT22" s="255">
        <v>0</v>
      </c>
      <c r="AU22" s="354">
        <v>0</v>
      </c>
      <c r="AV22" s="397" t="s">
        <v>476</v>
      </c>
      <c r="AW22" s="406" t="s">
        <v>720</v>
      </c>
      <c r="AX22" s="340" t="s">
        <v>543</v>
      </c>
      <c r="AZ22" s="68">
        <v>18</v>
      </c>
      <c r="BA22" s="131">
        <v>3</v>
      </c>
      <c r="BB22" s="357">
        <v>2</v>
      </c>
      <c r="BC22" s="123">
        <v>3</v>
      </c>
      <c r="BD22" s="131">
        <v>9</v>
      </c>
      <c r="BE22" s="319"/>
      <c r="BG22" s="68">
        <v>18</v>
      </c>
      <c r="BH22" s="231">
        <v>5</v>
      </c>
      <c r="BI22" s="213"/>
      <c r="BJ22" s="123">
        <v>4</v>
      </c>
      <c r="BK22" s="152">
        <v>3</v>
      </c>
      <c r="BL22" s="64">
        <v>0</v>
      </c>
      <c r="BO22" s="68">
        <v>18</v>
      </c>
      <c r="BP22" s="323">
        <v>10</v>
      </c>
      <c r="BQ22" s="319"/>
      <c r="BR22" s="123" t="s">
        <v>800</v>
      </c>
    </row>
    <row r="23" spans="1:70" x14ac:dyDescent="0.2">
      <c r="A23" s="64">
        <v>19</v>
      </c>
      <c r="B23" s="12" t="s">
        <v>59</v>
      </c>
      <c r="C23" s="489" t="s">
        <v>553</v>
      </c>
      <c r="D23" s="440">
        <v>0</v>
      </c>
      <c r="E23" s="131">
        <v>2</v>
      </c>
      <c r="F23" s="204">
        <v>0</v>
      </c>
      <c r="G23" s="357">
        <v>8</v>
      </c>
      <c r="H23" s="354">
        <v>7</v>
      </c>
      <c r="I23" s="231">
        <v>7</v>
      </c>
      <c r="J23" s="208">
        <v>4</v>
      </c>
      <c r="K23" s="202">
        <v>8</v>
      </c>
      <c r="L23" s="37">
        <v>0</v>
      </c>
      <c r="M23" s="64">
        <v>5</v>
      </c>
      <c r="N23" s="123">
        <v>4</v>
      </c>
      <c r="O23" s="131">
        <v>2</v>
      </c>
      <c r="P23" s="260" t="s">
        <v>482</v>
      </c>
      <c r="Q23" s="260" t="s">
        <v>551</v>
      </c>
      <c r="R23" s="255" t="s">
        <v>539</v>
      </c>
      <c r="S23" s="255" t="s">
        <v>556</v>
      </c>
      <c r="T23" s="68">
        <v>0</v>
      </c>
      <c r="U23" s="296" t="s">
        <v>624</v>
      </c>
      <c r="V23" s="131">
        <v>70</v>
      </c>
      <c r="W23" s="430" t="s">
        <v>554</v>
      </c>
      <c r="X23" s="354">
        <v>0</v>
      </c>
      <c r="Y23" s="354" t="s">
        <v>694</v>
      </c>
      <c r="Z23" s="354" t="s">
        <v>478</v>
      </c>
      <c r="AA23" s="397" t="s">
        <v>691</v>
      </c>
      <c r="AB23" s="401" t="s">
        <v>484</v>
      </c>
      <c r="AC23" s="406" t="s">
        <v>565</v>
      </c>
      <c r="AD23" s="231" t="s">
        <v>544</v>
      </c>
      <c r="AE23" s="340" t="s">
        <v>476</v>
      </c>
      <c r="AF23" s="292"/>
      <c r="AH23" s="68">
        <v>19</v>
      </c>
      <c r="AI23" s="123">
        <v>1</v>
      </c>
      <c r="AJ23" s="131">
        <v>3</v>
      </c>
      <c r="AK23" s="255">
        <v>0</v>
      </c>
      <c r="AL23" s="68">
        <v>0</v>
      </c>
      <c r="AM23" s="296" t="s">
        <v>624</v>
      </c>
      <c r="AN23" s="404" t="s">
        <v>710</v>
      </c>
      <c r="AO23" s="231" t="s">
        <v>545</v>
      </c>
      <c r="AP23" s="340" t="s">
        <v>553</v>
      </c>
      <c r="AR23" s="68">
        <v>19</v>
      </c>
      <c r="AS23" s="260">
        <v>0</v>
      </c>
      <c r="AT23" s="255">
        <v>0</v>
      </c>
      <c r="AU23" s="354" t="s">
        <v>553</v>
      </c>
      <c r="AV23" s="397">
        <v>0</v>
      </c>
      <c r="AW23" s="406">
        <v>0</v>
      </c>
      <c r="AX23" s="339" t="s">
        <v>657</v>
      </c>
      <c r="AZ23" s="68">
        <v>19</v>
      </c>
      <c r="BA23" s="131">
        <v>2</v>
      </c>
      <c r="BB23" s="357">
        <v>2</v>
      </c>
      <c r="BC23" s="123">
        <v>3</v>
      </c>
      <c r="BD23" s="131">
        <v>7</v>
      </c>
      <c r="BE23" s="319"/>
      <c r="BG23" s="68">
        <v>19</v>
      </c>
      <c r="BH23" s="231">
        <v>7</v>
      </c>
      <c r="BI23" s="213">
        <v>5</v>
      </c>
      <c r="BJ23" s="123">
        <v>5</v>
      </c>
      <c r="BK23" s="152">
        <v>1</v>
      </c>
      <c r="BL23" s="64">
        <v>0</v>
      </c>
      <c r="BO23" s="68">
        <v>19</v>
      </c>
      <c r="BP23" s="323">
        <v>60</v>
      </c>
      <c r="BQ23" s="319"/>
      <c r="BR23" s="123" t="s">
        <v>800</v>
      </c>
    </row>
    <row r="24" spans="1:70" x14ac:dyDescent="0.2">
      <c r="A24" s="65">
        <v>20</v>
      </c>
      <c r="B24" s="82" t="s">
        <v>62</v>
      </c>
      <c r="C24" s="491" t="s">
        <v>20</v>
      </c>
      <c r="D24" s="442">
        <v>0</v>
      </c>
      <c r="E24" s="132">
        <v>3</v>
      </c>
      <c r="F24" s="205">
        <v>0</v>
      </c>
      <c r="G24" s="358">
        <v>2</v>
      </c>
      <c r="H24" s="355">
        <v>4</v>
      </c>
      <c r="I24" s="232">
        <v>4</v>
      </c>
      <c r="J24" s="229">
        <v>1</v>
      </c>
      <c r="K24" s="207">
        <v>4</v>
      </c>
      <c r="L24" s="102">
        <v>0</v>
      </c>
      <c r="M24" s="65">
        <v>3</v>
      </c>
      <c r="N24" s="124">
        <v>1</v>
      </c>
      <c r="O24" s="132">
        <v>0</v>
      </c>
      <c r="P24" s="261">
        <v>0</v>
      </c>
      <c r="Q24" s="261">
        <v>0</v>
      </c>
      <c r="R24" s="256" t="s">
        <v>480</v>
      </c>
      <c r="S24" s="256">
        <v>0</v>
      </c>
      <c r="T24" s="81">
        <v>0</v>
      </c>
      <c r="U24" s="299" t="s">
        <v>624</v>
      </c>
      <c r="V24" s="132">
        <v>20</v>
      </c>
      <c r="W24" s="431" t="s">
        <v>710</v>
      </c>
      <c r="X24" s="355">
        <v>0</v>
      </c>
      <c r="Y24" s="355">
        <v>0</v>
      </c>
      <c r="Z24" s="355">
        <v>0</v>
      </c>
      <c r="AA24" s="409">
        <v>0</v>
      </c>
      <c r="AB24" s="410">
        <v>0</v>
      </c>
      <c r="AC24" s="411" t="s">
        <v>707</v>
      </c>
      <c r="AD24" s="232" t="s">
        <v>544</v>
      </c>
      <c r="AE24" s="412">
        <v>0</v>
      </c>
      <c r="AF24" s="292"/>
      <c r="AH24" s="81">
        <v>20</v>
      </c>
      <c r="AI24" s="124">
        <v>1</v>
      </c>
      <c r="AJ24" s="132">
        <v>7</v>
      </c>
      <c r="AK24" s="256" t="s">
        <v>482</v>
      </c>
      <c r="AL24" s="81">
        <v>0</v>
      </c>
      <c r="AM24" s="299" t="s">
        <v>635</v>
      </c>
      <c r="AN24" s="417" t="s">
        <v>541</v>
      </c>
      <c r="AO24" s="232" t="s">
        <v>484</v>
      </c>
      <c r="AP24" s="412" t="s">
        <v>553</v>
      </c>
      <c r="AR24" s="81">
        <v>20</v>
      </c>
      <c r="AS24" s="261">
        <v>0</v>
      </c>
      <c r="AT24" s="256">
        <v>0</v>
      </c>
      <c r="AU24" s="355">
        <v>0</v>
      </c>
      <c r="AV24" s="409">
        <v>0</v>
      </c>
      <c r="AW24" s="411">
        <v>0</v>
      </c>
      <c r="AX24" s="412" t="s">
        <v>543</v>
      </c>
      <c r="AZ24" s="81">
        <v>20</v>
      </c>
      <c r="BA24" s="132">
        <v>3</v>
      </c>
      <c r="BB24" s="358">
        <v>2</v>
      </c>
      <c r="BC24" s="124">
        <v>3</v>
      </c>
      <c r="BD24" s="132">
        <v>9</v>
      </c>
      <c r="BE24" s="321"/>
      <c r="BG24" s="81">
        <v>20</v>
      </c>
      <c r="BH24" s="232">
        <v>6</v>
      </c>
      <c r="BI24" s="245"/>
      <c r="BJ24" s="124">
        <v>3</v>
      </c>
      <c r="BK24" s="154">
        <v>1</v>
      </c>
      <c r="BL24" s="65">
        <v>0</v>
      </c>
      <c r="BO24" s="81">
        <v>20</v>
      </c>
      <c r="BP24" s="323">
        <v>40</v>
      </c>
      <c r="BQ24" s="319"/>
      <c r="BR24" s="124" t="s">
        <v>479</v>
      </c>
    </row>
    <row r="25" spans="1:70" x14ac:dyDescent="0.2">
      <c r="A25" s="64">
        <v>21</v>
      </c>
      <c r="B25" s="12" t="s">
        <v>59</v>
      </c>
      <c r="C25" s="489">
        <v>0</v>
      </c>
      <c r="D25" s="440">
        <v>0</v>
      </c>
      <c r="E25" s="130">
        <v>3</v>
      </c>
      <c r="F25" s="203">
        <v>0</v>
      </c>
      <c r="G25" s="356">
        <v>6</v>
      </c>
      <c r="H25" s="353">
        <v>6</v>
      </c>
      <c r="I25" s="230">
        <v>5</v>
      </c>
      <c r="J25" s="228">
        <v>3</v>
      </c>
      <c r="K25" s="206">
        <v>8</v>
      </c>
      <c r="L25" s="97">
        <v>0</v>
      </c>
      <c r="M25" s="74">
        <v>7</v>
      </c>
      <c r="N25" s="122">
        <v>2</v>
      </c>
      <c r="O25" s="130">
        <v>0</v>
      </c>
      <c r="P25" s="259">
        <v>0</v>
      </c>
      <c r="Q25" s="259" t="s">
        <v>557</v>
      </c>
      <c r="R25" s="254" t="s">
        <v>480</v>
      </c>
      <c r="S25" s="254">
        <v>0</v>
      </c>
      <c r="T25" s="73">
        <v>0</v>
      </c>
      <c r="U25" s="295" t="s">
        <v>626</v>
      </c>
      <c r="V25" s="130">
        <v>0</v>
      </c>
      <c r="W25" s="347" t="s">
        <v>684</v>
      </c>
      <c r="X25" s="353">
        <v>0</v>
      </c>
      <c r="Y25" s="353" t="s">
        <v>553</v>
      </c>
      <c r="Z25" s="353" t="s">
        <v>544</v>
      </c>
      <c r="AA25" s="436" t="s">
        <v>544</v>
      </c>
      <c r="AB25" s="400">
        <v>0</v>
      </c>
      <c r="AC25" s="405" t="s">
        <v>684</v>
      </c>
      <c r="AD25" s="230" t="s">
        <v>544</v>
      </c>
      <c r="AE25" s="337">
        <v>0</v>
      </c>
      <c r="AF25" s="292"/>
      <c r="AH25" s="68">
        <v>21</v>
      </c>
      <c r="AI25" s="123">
        <v>1</v>
      </c>
      <c r="AJ25" s="131">
        <v>7</v>
      </c>
      <c r="AK25" s="255" t="s">
        <v>477</v>
      </c>
      <c r="AL25" s="68">
        <v>0</v>
      </c>
      <c r="AM25" s="296" t="s">
        <v>640</v>
      </c>
      <c r="AN25" s="404" t="s">
        <v>546</v>
      </c>
      <c r="AO25" s="231">
        <v>0</v>
      </c>
      <c r="AP25" s="340">
        <v>0</v>
      </c>
      <c r="AR25" s="68">
        <v>21</v>
      </c>
      <c r="AS25" s="260">
        <v>0</v>
      </c>
      <c r="AT25" s="255">
        <v>0</v>
      </c>
      <c r="AU25" s="354">
        <v>0</v>
      </c>
      <c r="AV25" s="392" t="s">
        <v>478</v>
      </c>
      <c r="AW25" s="406" t="s">
        <v>477</v>
      </c>
      <c r="AX25" s="340" t="s">
        <v>538</v>
      </c>
      <c r="AZ25" s="68">
        <v>21</v>
      </c>
      <c r="BA25" s="131">
        <v>2</v>
      </c>
      <c r="BB25" s="357">
        <v>2</v>
      </c>
      <c r="BC25" s="123">
        <v>3</v>
      </c>
      <c r="BD25" s="131">
        <v>7</v>
      </c>
      <c r="BE25" s="319"/>
      <c r="BG25" s="68">
        <v>21</v>
      </c>
      <c r="BH25" s="231">
        <v>6</v>
      </c>
      <c r="BI25" s="213"/>
      <c r="BJ25" s="123">
        <v>3.5</v>
      </c>
      <c r="BK25" s="152">
        <v>1</v>
      </c>
      <c r="BL25" s="64">
        <v>40</v>
      </c>
      <c r="BO25" s="68">
        <v>21</v>
      </c>
      <c r="BP25" s="322">
        <v>60</v>
      </c>
      <c r="BQ25" s="318"/>
      <c r="BR25" s="551" t="s">
        <v>800</v>
      </c>
    </row>
    <row r="26" spans="1:70" x14ac:dyDescent="0.2">
      <c r="A26" s="64">
        <v>22</v>
      </c>
      <c r="B26" s="12" t="s">
        <v>66</v>
      </c>
      <c r="C26" s="489" t="s">
        <v>540</v>
      </c>
      <c r="D26" s="440">
        <v>0</v>
      </c>
      <c r="E26" s="131">
        <v>5</v>
      </c>
      <c r="F26" s="204">
        <v>0</v>
      </c>
      <c r="G26" s="357">
        <v>6</v>
      </c>
      <c r="H26" s="354">
        <v>8</v>
      </c>
      <c r="I26" s="231">
        <v>7</v>
      </c>
      <c r="J26" s="208">
        <v>7</v>
      </c>
      <c r="K26" s="202">
        <v>9</v>
      </c>
      <c r="L26" s="37">
        <v>0</v>
      </c>
      <c r="M26" s="64">
        <v>8</v>
      </c>
      <c r="N26" s="123">
        <v>1</v>
      </c>
      <c r="O26" s="131">
        <v>0</v>
      </c>
      <c r="P26" s="260">
        <v>0</v>
      </c>
      <c r="Q26" s="260" t="s">
        <v>558</v>
      </c>
      <c r="R26" s="255" t="s">
        <v>543</v>
      </c>
      <c r="S26" s="255">
        <v>0</v>
      </c>
      <c r="T26" s="68">
        <v>0</v>
      </c>
      <c r="U26" s="296" t="s">
        <v>626</v>
      </c>
      <c r="V26" s="131">
        <v>40</v>
      </c>
      <c r="W26" s="430" t="s">
        <v>554</v>
      </c>
      <c r="X26" s="354" t="s">
        <v>553</v>
      </c>
      <c r="Y26" s="354" t="s">
        <v>484</v>
      </c>
      <c r="Z26" s="354" t="s">
        <v>476</v>
      </c>
      <c r="AA26" s="437" t="s">
        <v>543</v>
      </c>
      <c r="AB26" s="401" t="s">
        <v>476</v>
      </c>
      <c r="AC26" s="406" t="s">
        <v>705</v>
      </c>
      <c r="AD26" s="231" t="s">
        <v>482</v>
      </c>
      <c r="AE26" s="338">
        <v>0</v>
      </c>
      <c r="AF26" s="292"/>
      <c r="AH26" s="68">
        <v>22</v>
      </c>
      <c r="AI26" s="123">
        <v>1</v>
      </c>
      <c r="AJ26" s="131">
        <v>3</v>
      </c>
      <c r="AK26" s="255">
        <v>0</v>
      </c>
      <c r="AL26" s="68" t="s">
        <v>537</v>
      </c>
      <c r="AM26" s="296" t="s">
        <v>637</v>
      </c>
      <c r="AN26" s="404" t="s">
        <v>480</v>
      </c>
      <c r="AO26" s="231">
        <v>0</v>
      </c>
      <c r="AP26" s="341">
        <v>0</v>
      </c>
      <c r="AR26" s="68">
        <v>22</v>
      </c>
      <c r="AS26" s="260">
        <v>0</v>
      </c>
      <c r="AT26" s="255">
        <v>0</v>
      </c>
      <c r="AU26" s="354" t="s">
        <v>476</v>
      </c>
      <c r="AV26" s="392">
        <v>0</v>
      </c>
      <c r="AW26" s="406">
        <v>0</v>
      </c>
      <c r="AX26" s="340" t="s">
        <v>543</v>
      </c>
      <c r="AZ26" s="68">
        <v>22</v>
      </c>
      <c r="BA26" s="131">
        <v>2</v>
      </c>
      <c r="BB26" s="357">
        <v>2</v>
      </c>
      <c r="BC26" s="123">
        <v>1</v>
      </c>
      <c r="BD26" s="131">
        <v>7</v>
      </c>
      <c r="BE26" s="319"/>
      <c r="BG26" s="68">
        <v>22</v>
      </c>
      <c r="BH26" s="231">
        <v>6</v>
      </c>
      <c r="BI26" s="213"/>
      <c r="BJ26" s="123">
        <v>3</v>
      </c>
      <c r="BK26" s="152">
        <v>5</v>
      </c>
      <c r="BL26" s="64">
        <v>0</v>
      </c>
      <c r="BO26" s="68">
        <v>22</v>
      </c>
      <c r="BP26" s="323">
        <v>40</v>
      </c>
      <c r="BQ26" s="319"/>
      <c r="BR26" s="248" t="s">
        <v>800</v>
      </c>
    </row>
    <row r="27" spans="1:70" x14ac:dyDescent="0.2">
      <c r="A27" s="64">
        <v>23</v>
      </c>
      <c r="B27" s="12" t="s">
        <v>69</v>
      </c>
      <c r="C27" s="489">
        <v>0</v>
      </c>
      <c r="D27" s="440">
        <v>0</v>
      </c>
      <c r="E27" s="131">
        <v>4</v>
      </c>
      <c r="F27" s="204">
        <v>0</v>
      </c>
      <c r="G27" s="357">
        <v>2</v>
      </c>
      <c r="H27" s="354">
        <v>2</v>
      </c>
      <c r="I27" s="231">
        <v>5</v>
      </c>
      <c r="J27" s="208">
        <v>2</v>
      </c>
      <c r="K27" s="202">
        <v>8</v>
      </c>
      <c r="L27" s="37">
        <v>0</v>
      </c>
      <c r="M27" s="64">
        <v>2</v>
      </c>
      <c r="N27" s="123">
        <v>1</v>
      </c>
      <c r="O27" s="131">
        <v>0</v>
      </c>
      <c r="P27" s="260">
        <v>0</v>
      </c>
      <c r="Q27" s="260" t="s">
        <v>559</v>
      </c>
      <c r="R27" s="255">
        <v>0</v>
      </c>
      <c r="S27" s="255">
        <v>0</v>
      </c>
      <c r="T27" s="68">
        <v>0</v>
      </c>
      <c r="U27" s="296" t="s">
        <v>624</v>
      </c>
      <c r="V27" s="131">
        <v>0</v>
      </c>
      <c r="W27" s="430" t="s">
        <v>684</v>
      </c>
      <c r="X27" s="354">
        <v>0</v>
      </c>
      <c r="Y27" s="354" t="s">
        <v>478</v>
      </c>
      <c r="Z27" s="354">
        <v>0</v>
      </c>
      <c r="AA27" s="437">
        <v>0</v>
      </c>
      <c r="AB27" s="401">
        <v>0</v>
      </c>
      <c r="AC27" s="406" t="s">
        <v>684</v>
      </c>
      <c r="AD27" s="231">
        <v>0</v>
      </c>
      <c r="AE27" s="339">
        <v>0</v>
      </c>
      <c r="AF27" s="292"/>
      <c r="AH27" s="68">
        <v>23</v>
      </c>
      <c r="AI27" s="123">
        <v>1</v>
      </c>
      <c r="AJ27" s="131">
        <v>2</v>
      </c>
      <c r="AK27" s="255">
        <v>0</v>
      </c>
      <c r="AL27" s="68" t="s">
        <v>555</v>
      </c>
      <c r="AM27" s="296" t="s">
        <v>635</v>
      </c>
      <c r="AN27" s="404" t="s">
        <v>480</v>
      </c>
      <c r="AO27" s="231">
        <v>0</v>
      </c>
      <c r="AP27" s="340" t="s">
        <v>544</v>
      </c>
      <c r="AR27" s="68">
        <v>23</v>
      </c>
      <c r="AS27" s="260">
        <v>0</v>
      </c>
      <c r="AT27" s="255">
        <v>0</v>
      </c>
      <c r="AU27" s="354">
        <v>0</v>
      </c>
      <c r="AV27" s="392">
        <v>0</v>
      </c>
      <c r="AW27" s="406">
        <v>0</v>
      </c>
      <c r="AX27" s="339" t="s">
        <v>542</v>
      </c>
      <c r="AZ27" s="68">
        <v>23</v>
      </c>
      <c r="BA27" s="131">
        <v>3</v>
      </c>
      <c r="BB27" s="357">
        <v>2</v>
      </c>
      <c r="BC27" s="123">
        <v>2</v>
      </c>
      <c r="BD27" s="131">
        <v>7</v>
      </c>
      <c r="BE27" s="319">
        <v>5</v>
      </c>
      <c r="BG27" s="68">
        <v>23</v>
      </c>
      <c r="BH27" s="231">
        <v>6</v>
      </c>
      <c r="BI27" s="213">
        <v>5</v>
      </c>
      <c r="BJ27" s="123">
        <v>3.5</v>
      </c>
      <c r="BK27" s="152">
        <v>3</v>
      </c>
      <c r="BL27" s="64">
        <v>40</v>
      </c>
      <c r="BO27" s="68">
        <v>23</v>
      </c>
      <c r="BP27" s="323">
        <v>30</v>
      </c>
      <c r="BQ27" s="319">
        <v>6</v>
      </c>
      <c r="BR27" s="248" t="s">
        <v>800</v>
      </c>
    </row>
    <row r="28" spans="1:70" x14ac:dyDescent="0.2">
      <c r="A28" s="64">
        <v>24</v>
      </c>
      <c r="B28" s="12" t="s">
        <v>71</v>
      </c>
      <c r="C28" s="489">
        <v>0</v>
      </c>
      <c r="D28" s="440">
        <v>0</v>
      </c>
      <c r="E28" s="131">
        <v>2</v>
      </c>
      <c r="F28" s="204" t="s">
        <v>476</v>
      </c>
      <c r="G28" s="357">
        <v>1</v>
      </c>
      <c r="H28" s="354">
        <v>1</v>
      </c>
      <c r="I28" s="231">
        <v>2</v>
      </c>
      <c r="J28" s="208">
        <v>1</v>
      </c>
      <c r="K28" s="202">
        <v>6</v>
      </c>
      <c r="L28" s="37">
        <v>0</v>
      </c>
      <c r="M28" s="64">
        <v>0</v>
      </c>
      <c r="N28" s="123">
        <v>1</v>
      </c>
      <c r="O28" s="131">
        <v>0</v>
      </c>
      <c r="P28" s="260">
        <v>0</v>
      </c>
      <c r="Q28" s="260" t="s">
        <v>558</v>
      </c>
      <c r="R28" s="255">
        <v>0</v>
      </c>
      <c r="S28" s="255">
        <v>0</v>
      </c>
      <c r="T28" s="68">
        <v>0</v>
      </c>
      <c r="U28" s="296" t="s">
        <v>624</v>
      </c>
      <c r="V28" s="131">
        <v>0</v>
      </c>
      <c r="W28" s="430" t="s">
        <v>684</v>
      </c>
      <c r="X28" s="354">
        <v>0</v>
      </c>
      <c r="Y28" s="354">
        <v>0</v>
      </c>
      <c r="Z28" s="354">
        <v>0</v>
      </c>
      <c r="AA28" s="437">
        <v>0</v>
      </c>
      <c r="AB28" s="401">
        <v>0</v>
      </c>
      <c r="AC28" s="406" t="s">
        <v>707</v>
      </c>
      <c r="AD28" s="231">
        <v>0</v>
      </c>
      <c r="AE28" s="339">
        <v>0</v>
      </c>
      <c r="AF28" s="292"/>
      <c r="AH28" s="68">
        <v>24</v>
      </c>
      <c r="AI28" s="123">
        <v>1</v>
      </c>
      <c r="AJ28" s="131">
        <v>9</v>
      </c>
      <c r="AK28" s="255" t="s">
        <v>482</v>
      </c>
      <c r="AL28" s="68" t="s">
        <v>541</v>
      </c>
      <c r="AM28" s="296" t="s">
        <v>637</v>
      </c>
      <c r="AN28" s="404" t="s">
        <v>542</v>
      </c>
      <c r="AO28" s="231" t="s">
        <v>538</v>
      </c>
      <c r="AP28" s="340">
        <v>0</v>
      </c>
      <c r="AR28" s="68">
        <v>24</v>
      </c>
      <c r="AS28" s="260">
        <v>0</v>
      </c>
      <c r="AT28" s="255">
        <v>0</v>
      </c>
      <c r="AU28" s="354" t="s">
        <v>543</v>
      </c>
      <c r="AV28" s="392" t="s">
        <v>543</v>
      </c>
      <c r="AW28" s="406">
        <v>0</v>
      </c>
      <c r="AX28" s="339" t="s">
        <v>542</v>
      </c>
      <c r="AZ28" s="68">
        <v>24</v>
      </c>
      <c r="BA28" s="131">
        <v>4</v>
      </c>
      <c r="BB28" s="357">
        <v>2</v>
      </c>
      <c r="BC28" s="123">
        <v>2</v>
      </c>
      <c r="BD28" s="131">
        <v>5</v>
      </c>
      <c r="BE28" s="319">
        <v>5</v>
      </c>
      <c r="BG28" s="68">
        <v>24</v>
      </c>
      <c r="BH28" s="231">
        <v>5</v>
      </c>
      <c r="BI28" s="213">
        <v>3</v>
      </c>
      <c r="BJ28" s="123">
        <v>4</v>
      </c>
      <c r="BK28" s="152">
        <v>3</v>
      </c>
      <c r="BL28" s="64">
        <v>0</v>
      </c>
      <c r="BO28" s="68">
        <v>24</v>
      </c>
      <c r="BP28" s="323">
        <v>20</v>
      </c>
      <c r="BQ28" s="319">
        <v>5</v>
      </c>
      <c r="BR28" s="248" t="s">
        <v>800</v>
      </c>
    </row>
    <row r="29" spans="1:70" x14ac:dyDescent="0.2">
      <c r="A29" s="64">
        <v>25</v>
      </c>
      <c r="B29" s="12" t="s">
        <v>74</v>
      </c>
      <c r="C29" s="489" t="s">
        <v>541</v>
      </c>
      <c r="D29" s="440" t="s">
        <v>578</v>
      </c>
      <c r="E29" s="131">
        <v>8</v>
      </c>
      <c r="F29" s="204">
        <v>0</v>
      </c>
      <c r="G29" s="357">
        <v>8</v>
      </c>
      <c r="H29" s="354">
        <v>0</v>
      </c>
      <c r="I29" s="231">
        <v>9</v>
      </c>
      <c r="J29" s="208">
        <v>7</v>
      </c>
      <c r="K29" s="202">
        <v>9</v>
      </c>
      <c r="L29" s="37">
        <v>0</v>
      </c>
      <c r="M29" s="64">
        <v>9</v>
      </c>
      <c r="N29" s="123">
        <v>1</v>
      </c>
      <c r="O29" s="131">
        <v>9</v>
      </c>
      <c r="P29" s="260">
        <v>0</v>
      </c>
      <c r="Q29" s="260" t="s">
        <v>554</v>
      </c>
      <c r="R29" s="255" t="s">
        <v>538</v>
      </c>
      <c r="S29" s="255" t="s">
        <v>560</v>
      </c>
      <c r="T29" s="68">
        <v>0</v>
      </c>
      <c r="U29" s="296" t="s">
        <v>624</v>
      </c>
      <c r="V29" s="131">
        <v>90</v>
      </c>
      <c r="W29" s="430" t="s">
        <v>570</v>
      </c>
      <c r="X29" s="354" t="s">
        <v>555</v>
      </c>
      <c r="Y29" s="354" t="s">
        <v>542</v>
      </c>
      <c r="Z29" s="354" t="s">
        <v>543</v>
      </c>
      <c r="AA29" s="437" t="s">
        <v>539</v>
      </c>
      <c r="AB29" s="401" t="s">
        <v>542</v>
      </c>
      <c r="AC29" s="406" t="s">
        <v>537</v>
      </c>
      <c r="AD29" s="231" t="s">
        <v>541</v>
      </c>
      <c r="AE29" s="339">
        <v>0</v>
      </c>
      <c r="AF29" s="292"/>
      <c r="AH29" s="68">
        <v>25</v>
      </c>
      <c r="AI29" s="123">
        <v>1</v>
      </c>
      <c r="AJ29" s="131">
        <v>0</v>
      </c>
      <c r="AK29" s="255">
        <v>0</v>
      </c>
      <c r="AL29" s="68">
        <v>0</v>
      </c>
      <c r="AM29" s="296" t="s">
        <v>635</v>
      </c>
      <c r="AN29" s="404" t="s">
        <v>719</v>
      </c>
      <c r="AO29" s="231">
        <v>0</v>
      </c>
      <c r="AP29" s="340" t="s">
        <v>656</v>
      </c>
      <c r="AR29" s="68">
        <v>25</v>
      </c>
      <c r="AS29" s="260">
        <v>0</v>
      </c>
      <c r="AT29" s="255">
        <v>0</v>
      </c>
      <c r="AU29" s="354">
        <v>0</v>
      </c>
      <c r="AV29" s="392" t="s">
        <v>478</v>
      </c>
      <c r="AW29" s="406">
        <v>0</v>
      </c>
      <c r="AX29" s="340" t="s">
        <v>543</v>
      </c>
      <c r="AZ29" s="68">
        <v>25</v>
      </c>
      <c r="BA29" s="131">
        <v>7</v>
      </c>
      <c r="BB29" s="357">
        <v>2</v>
      </c>
      <c r="BC29" s="123">
        <v>5</v>
      </c>
      <c r="BD29" s="131">
        <v>7</v>
      </c>
      <c r="BE29" s="319"/>
      <c r="BG29" s="68">
        <v>25</v>
      </c>
      <c r="BH29" s="231">
        <v>5</v>
      </c>
      <c r="BI29" s="213"/>
      <c r="BJ29" s="123">
        <v>4</v>
      </c>
      <c r="BK29" s="152">
        <v>1</v>
      </c>
      <c r="BL29" s="64">
        <v>0</v>
      </c>
      <c r="BO29" s="68">
        <v>25</v>
      </c>
      <c r="BP29" s="323">
        <v>50</v>
      </c>
      <c r="BQ29" s="319"/>
      <c r="BR29" s="248" t="s">
        <v>800</v>
      </c>
    </row>
    <row r="30" spans="1:70" x14ac:dyDescent="0.2">
      <c r="A30" s="64">
        <v>26</v>
      </c>
      <c r="B30" s="12" t="s">
        <v>76</v>
      </c>
      <c r="C30" s="489">
        <v>0</v>
      </c>
      <c r="D30" s="440">
        <v>0</v>
      </c>
      <c r="E30" s="131">
        <v>2</v>
      </c>
      <c r="F30" s="204">
        <v>0</v>
      </c>
      <c r="G30" s="357">
        <v>3</v>
      </c>
      <c r="H30" s="354">
        <v>2</v>
      </c>
      <c r="I30" s="231">
        <v>3</v>
      </c>
      <c r="J30" s="208">
        <v>1</v>
      </c>
      <c r="K30" s="202">
        <v>2</v>
      </c>
      <c r="L30" s="37">
        <v>0</v>
      </c>
      <c r="M30" s="64">
        <v>2</v>
      </c>
      <c r="N30" s="123">
        <v>1</v>
      </c>
      <c r="O30" s="131">
        <v>0</v>
      </c>
      <c r="P30" s="260">
        <v>0</v>
      </c>
      <c r="Q30" s="260">
        <v>0</v>
      </c>
      <c r="R30" s="255" t="s">
        <v>544</v>
      </c>
      <c r="S30" s="255">
        <v>0</v>
      </c>
      <c r="T30" s="68">
        <v>0</v>
      </c>
      <c r="U30" s="297" t="s">
        <v>622</v>
      </c>
      <c r="V30" s="131">
        <v>5</v>
      </c>
      <c r="W30" s="430" t="s">
        <v>684</v>
      </c>
      <c r="X30" s="354">
        <v>0</v>
      </c>
      <c r="Y30" s="354" t="s">
        <v>694</v>
      </c>
      <c r="Z30" s="354">
        <v>0</v>
      </c>
      <c r="AA30" s="437" t="s">
        <v>478</v>
      </c>
      <c r="AB30" s="401" t="s">
        <v>478</v>
      </c>
      <c r="AC30" s="406" t="s">
        <v>544</v>
      </c>
      <c r="AD30" s="231" t="s">
        <v>684</v>
      </c>
      <c r="AE30" s="339">
        <v>0</v>
      </c>
      <c r="AF30" s="292"/>
      <c r="AH30" s="68">
        <v>26</v>
      </c>
      <c r="AI30" s="123">
        <v>1</v>
      </c>
      <c r="AJ30" s="131">
        <v>3</v>
      </c>
      <c r="AK30" s="255" t="s">
        <v>477</v>
      </c>
      <c r="AL30" s="68">
        <v>0</v>
      </c>
      <c r="AM30" s="296" t="s">
        <v>632</v>
      </c>
      <c r="AN30" s="404" t="s">
        <v>553</v>
      </c>
      <c r="AO30" s="231" t="s">
        <v>538</v>
      </c>
      <c r="AP30" s="340">
        <v>0</v>
      </c>
      <c r="AR30" s="68">
        <v>26</v>
      </c>
      <c r="AS30" s="260">
        <v>0</v>
      </c>
      <c r="AT30" s="255">
        <v>0</v>
      </c>
      <c r="AU30" s="354">
        <v>0</v>
      </c>
      <c r="AV30" s="392" t="s">
        <v>478</v>
      </c>
      <c r="AW30" s="406">
        <v>0</v>
      </c>
      <c r="AX30" s="340" t="s">
        <v>543</v>
      </c>
      <c r="AZ30" s="68">
        <v>26</v>
      </c>
      <c r="BA30" s="131">
        <v>1</v>
      </c>
      <c r="BB30" s="357">
        <v>3</v>
      </c>
      <c r="BC30" s="123">
        <v>3</v>
      </c>
      <c r="BD30" s="131">
        <v>9</v>
      </c>
      <c r="BE30" s="319">
        <v>6</v>
      </c>
      <c r="BG30" s="68">
        <v>26</v>
      </c>
      <c r="BH30" s="231">
        <v>5</v>
      </c>
      <c r="BI30" s="213"/>
      <c r="BJ30" s="123">
        <v>2</v>
      </c>
      <c r="BK30" s="152">
        <v>5</v>
      </c>
      <c r="BL30" s="64">
        <v>0</v>
      </c>
      <c r="BO30" s="68">
        <v>26</v>
      </c>
      <c r="BP30" s="323">
        <v>60</v>
      </c>
      <c r="BQ30" s="319">
        <v>5</v>
      </c>
      <c r="BR30" s="248" t="s">
        <v>800</v>
      </c>
    </row>
    <row r="31" spans="1:70" x14ac:dyDescent="0.2">
      <c r="A31" s="64">
        <v>27</v>
      </c>
      <c r="B31" s="5" t="s">
        <v>59</v>
      </c>
      <c r="C31" s="492">
        <v>0</v>
      </c>
      <c r="D31" s="162">
        <v>0</v>
      </c>
      <c r="E31" s="131">
        <v>7</v>
      </c>
      <c r="F31" s="204">
        <v>0</v>
      </c>
      <c r="G31" s="357">
        <v>6</v>
      </c>
      <c r="H31" s="354">
        <v>4</v>
      </c>
      <c r="I31" s="231">
        <v>7</v>
      </c>
      <c r="J31" s="208">
        <v>3</v>
      </c>
      <c r="K31" s="202">
        <v>8</v>
      </c>
      <c r="L31" s="37">
        <v>0</v>
      </c>
      <c r="M31" s="64">
        <v>7</v>
      </c>
      <c r="N31" s="123">
        <v>1</v>
      </c>
      <c r="O31" s="131">
        <v>0</v>
      </c>
      <c r="P31" s="260">
        <v>0</v>
      </c>
      <c r="Q31" s="260" t="s">
        <v>558</v>
      </c>
      <c r="R31" s="255" t="s">
        <v>480</v>
      </c>
      <c r="S31" s="255">
        <v>0</v>
      </c>
      <c r="T31" s="68">
        <v>0</v>
      </c>
      <c r="U31" s="296" t="s">
        <v>624</v>
      </c>
      <c r="V31" s="131">
        <v>30</v>
      </c>
      <c r="W31" s="430" t="s">
        <v>571</v>
      </c>
      <c r="X31" s="354" t="s">
        <v>553</v>
      </c>
      <c r="Y31" s="354" t="s">
        <v>553</v>
      </c>
      <c r="Z31" s="354" t="s">
        <v>555</v>
      </c>
      <c r="AA31" s="397" t="s">
        <v>657</v>
      </c>
      <c r="AB31" s="401" t="s">
        <v>476</v>
      </c>
      <c r="AC31" s="406" t="s">
        <v>705</v>
      </c>
      <c r="AD31" s="231" t="s">
        <v>544</v>
      </c>
      <c r="AE31" s="339">
        <v>0</v>
      </c>
      <c r="AF31" s="292"/>
      <c r="AH31" s="68">
        <v>27</v>
      </c>
      <c r="AI31" s="123">
        <v>1</v>
      </c>
      <c r="AJ31" s="131">
        <v>4</v>
      </c>
      <c r="AK31" s="255" t="s">
        <v>482</v>
      </c>
      <c r="AL31" s="68">
        <v>0</v>
      </c>
      <c r="AM31" s="296" t="s">
        <v>637</v>
      </c>
      <c r="AN31" s="404" t="s">
        <v>546</v>
      </c>
      <c r="AO31" s="231">
        <v>0</v>
      </c>
      <c r="AP31" s="340">
        <v>0</v>
      </c>
      <c r="AR31" s="68">
        <v>27</v>
      </c>
      <c r="AS31" s="260">
        <v>0</v>
      </c>
      <c r="AT31" s="255">
        <v>0</v>
      </c>
      <c r="AU31" s="354">
        <v>0</v>
      </c>
      <c r="AV31" s="392" t="s">
        <v>477</v>
      </c>
      <c r="AW31" s="406">
        <v>0</v>
      </c>
      <c r="AX31" s="339" t="s">
        <v>542</v>
      </c>
      <c r="AZ31" s="68">
        <v>27</v>
      </c>
      <c r="BA31" s="131">
        <v>1</v>
      </c>
      <c r="BB31" s="357">
        <v>2</v>
      </c>
      <c r="BC31" s="123">
        <v>2</v>
      </c>
      <c r="BD31" s="131">
        <v>5</v>
      </c>
      <c r="BE31" s="319">
        <v>4</v>
      </c>
      <c r="BG31" s="68">
        <v>27</v>
      </c>
      <c r="BH31" s="231">
        <v>6</v>
      </c>
      <c r="BI31" s="213">
        <v>3</v>
      </c>
      <c r="BJ31" s="123">
        <v>3.5</v>
      </c>
      <c r="BK31" s="152">
        <v>3</v>
      </c>
      <c r="BL31" s="64">
        <v>0</v>
      </c>
      <c r="BO31" s="68">
        <v>27</v>
      </c>
      <c r="BP31" s="323">
        <v>70</v>
      </c>
      <c r="BQ31" s="319">
        <v>5.5</v>
      </c>
      <c r="BR31" s="123" t="s">
        <v>800</v>
      </c>
    </row>
    <row r="32" spans="1:70" x14ac:dyDescent="0.2">
      <c r="A32" s="64">
        <v>28</v>
      </c>
      <c r="B32" s="5" t="s">
        <v>59</v>
      </c>
      <c r="C32" s="492">
        <v>0</v>
      </c>
      <c r="D32" s="162">
        <v>0</v>
      </c>
      <c r="E32" s="131">
        <v>8</v>
      </c>
      <c r="F32" s="204">
        <v>0</v>
      </c>
      <c r="G32" s="357">
        <v>4</v>
      </c>
      <c r="H32" s="354">
        <v>5</v>
      </c>
      <c r="I32" s="231">
        <v>6</v>
      </c>
      <c r="J32" s="208">
        <v>3</v>
      </c>
      <c r="K32" s="202">
        <v>8</v>
      </c>
      <c r="L32" s="37">
        <v>0</v>
      </c>
      <c r="M32" s="64">
        <v>3</v>
      </c>
      <c r="N32" s="123">
        <v>1</v>
      </c>
      <c r="O32" s="131">
        <v>0</v>
      </c>
      <c r="P32" s="260">
        <v>0</v>
      </c>
      <c r="Q32" s="260" t="s">
        <v>560</v>
      </c>
      <c r="R32" s="255" t="s">
        <v>544</v>
      </c>
      <c r="S32" s="255">
        <v>0</v>
      </c>
      <c r="T32" s="68">
        <v>0</v>
      </c>
      <c r="U32" s="296" t="s">
        <v>624</v>
      </c>
      <c r="V32" s="131">
        <v>20</v>
      </c>
      <c r="W32" s="430" t="s">
        <v>571</v>
      </c>
      <c r="X32" s="354" t="s">
        <v>657</v>
      </c>
      <c r="Y32" s="354" t="s">
        <v>484</v>
      </c>
      <c r="Z32" s="354" t="s">
        <v>543</v>
      </c>
      <c r="AA32" s="397" t="s">
        <v>545</v>
      </c>
      <c r="AB32" s="401" t="s">
        <v>478</v>
      </c>
      <c r="AC32" s="406" t="s">
        <v>710</v>
      </c>
      <c r="AD32" s="231" t="s">
        <v>476</v>
      </c>
      <c r="AE32" s="340">
        <v>0</v>
      </c>
      <c r="AF32" s="292"/>
      <c r="AH32" s="68">
        <v>28</v>
      </c>
      <c r="AI32" s="123">
        <v>1</v>
      </c>
      <c r="AJ32" s="131">
        <v>2</v>
      </c>
      <c r="AK32" s="255" t="s">
        <v>544</v>
      </c>
      <c r="AL32" s="68">
        <v>0</v>
      </c>
      <c r="AM32" s="296" t="s">
        <v>624</v>
      </c>
      <c r="AN32" s="404" t="s">
        <v>544</v>
      </c>
      <c r="AO32" s="231">
        <v>0</v>
      </c>
      <c r="AP32" s="340">
        <v>0</v>
      </c>
      <c r="AR32" s="68">
        <v>28</v>
      </c>
      <c r="AS32" s="260">
        <v>0</v>
      </c>
      <c r="AT32" s="255">
        <v>0</v>
      </c>
      <c r="AU32" s="354">
        <v>0</v>
      </c>
      <c r="AV32" s="392" t="s">
        <v>481</v>
      </c>
      <c r="AW32" s="406">
        <v>0</v>
      </c>
      <c r="AX32" s="339" t="s">
        <v>542</v>
      </c>
      <c r="AZ32" s="68">
        <v>28</v>
      </c>
      <c r="BA32" s="131">
        <v>1</v>
      </c>
      <c r="BB32" s="357">
        <v>2</v>
      </c>
      <c r="BC32" s="123">
        <v>2</v>
      </c>
      <c r="BD32" s="131">
        <v>5</v>
      </c>
      <c r="BE32" s="319">
        <v>4</v>
      </c>
      <c r="BG32" s="68">
        <v>28</v>
      </c>
      <c r="BH32" s="231">
        <v>6</v>
      </c>
      <c r="BI32" s="213">
        <v>5</v>
      </c>
      <c r="BJ32" s="123">
        <v>3</v>
      </c>
      <c r="BK32" s="152">
        <v>3</v>
      </c>
      <c r="BL32" s="64">
        <v>0</v>
      </c>
      <c r="BO32" s="68">
        <v>28</v>
      </c>
      <c r="BP32" s="323">
        <v>30</v>
      </c>
      <c r="BQ32" s="319">
        <v>6</v>
      </c>
      <c r="BR32" s="123" t="s">
        <v>800</v>
      </c>
    </row>
    <row r="33" spans="1:70" x14ac:dyDescent="0.2">
      <c r="A33" s="64">
        <v>29</v>
      </c>
      <c r="B33" s="12" t="s">
        <v>38</v>
      </c>
      <c r="C33" s="489">
        <v>0</v>
      </c>
      <c r="D33" s="440">
        <v>0</v>
      </c>
      <c r="E33" s="131">
        <v>4</v>
      </c>
      <c r="F33" s="204">
        <v>0</v>
      </c>
      <c r="G33" s="357">
        <v>4</v>
      </c>
      <c r="H33" s="354">
        <v>5</v>
      </c>
      <c r="I33" s="231">
        <v>4</v>
      </c>
      <c r="J33" s="208">
        <v>2</v>
      </c>
      <c r="K33" s="202">
        <v>8</v>
      </c>
      <c r="L33" s="37">
        <v>0</v>
      </c>
      <c r="M33" s="64">
        <v>7</v>
      </c>
      <c r="N33" s="123">
        <v>1</v>
      </c>
      <c r="O33" s="131">
        <v>0</v>
      </c>
      <c r="P33" s="260">
        <v>0</v>
      </c>
      <c r="Q33" s="260">
        <v>0</v>
      </c>
      <c r="R33" s="255">
        <v>0</v>
      </c>
      <c r="S33" s="255">
        <v>0</v>
      </c>
      <c r="T33" s="68">
        <v>0</v>
      </c>
      <c r="U33" s="296" t="s">
        <v>624</v>
      </c>
      <c r="V33" s="131">
        <v>10</v>
      </c>
      <c r="W33" s="430" t="s">
        <v>710</v>
      </c>
      <c r="X33" s="354">
        <v>0</v>
      </c>
      <c r="Y33" s="354" t="s">
        <v>694</v>
      </c>
      <c r="Z33" s="354">
        <v>0</v>
      </c>
      <c r="AA33" s="397">
        <v>0</v>
      </c>
      <c r="AB33" s="401" t="s">
        <v>694</v>
      </c>
      <c r="AC33" s="406" t="s">
        <v>684</v>
      </c>
      <c r="AD33" s="231">
        <v>0</v>
      </c>
      <c r="AE33" s="340">
        <v>0</v>
      </c>
      <c r="AF33" s="292"/>
      <c r="AH33" s="68">
        <v>29</v>
      </c>
      <c r="AI33" s="123">
        <v>1</v>
      </c>
      <c r="AJ33" s="131">
        <v>5</v>
      </c>
      <c r="AK33" s="255">
        <v>0</v>
      </c>
      <c r="AL33" s="68">
        <v>0</v>
      </c>
      <c r="AM33" s="296" t="s">
        <v>637</v>
      </c>
      <c r="AN33" s="404" t="s">
        <v>721</v>
      </c>
      <c r="AO33" s="231">
        <v>0</v>
      </c>
      <c r="AP33" s="340" t="s">
        <v>544</v>
      </c>
      <c r="AR33" s="68">
        <v>29</v>
      </c>
      <c r="AS33" s="260">
        <v>0</v>
      </c>
      <c r="AT33" s="255">
        <v>0</v>
      </c>
      <c r="AU33" s="354">
        <v>0</v>
      </c>
      <c r="AV33" s="392" t="s">
        <v>477</v>
      </c>
      <c r="AW33" s="406">
        <v>0</v>
      </c>
      <c r="AX33" s="338" t="s">
        <v>656</v>
      </c>
      <c r="AZ33" s="68">
        <v>29</v>
      </c>
      <c r="BA33" s="131">
        <v>1</v>
      </c>
      <c r="BB33" s="357">
        <v>2</v>
      </c>
      <c r="BC33" s="123">
        <v>2</v>
      </c>
      <c r="BD33" s="131">
        <v>5</v>
      </c>
      <c r="BE33" s="319"/>
      <c r="BG33" s="68">
        <v>29</v>
      </c>
      <c r="BH33" s="231">
        <v>6</v>
      </c>
      <c r="BI33" s="213"/>
      <c r="BJ33" s="123">
        <v>4.5</v>
      </c>
      <c r="BK33" s="152">
        <v>3</v>
      </c>
      <c r="BL33" s="64">
        <v>40</v>
      </c>
      <c r="BO33" s="68">
        <v>29</v>
      </c>
      <c r="BP33" s="323">
        <v>20</v>
      </c>
      <c r="BQ33" s="319"/>
      <c r="BR33" s="123" t="s">
        <v>800</v>
      </c>
    </row>
    <row r="34" spans="1:70" x14ac:dyDescent="0.2">
      <c r="A34" s="64">
        <v>30</v>
      </c>
      <c r="B34" s="12" t="s">
        <v>66</v>
      </c>
      <c r="C34" s="489" t="s">
        <v>20</v>
      </c>
      <c r="D34" s="440" t="s">
        <v>755</v>
      </c>
      <c r="E34" s="132">
        <v>7</v>
      </c>
      <c r="F34" s="205">
        <v>0</v>
      </c>
      <c r="G34" s="358">
        <v>6</v>
      </c>
      <c r="H34" s="355">
        <v>6</v>
      </c>
      <c r="I34" s="232">
        <v>7</v>
      </c>
      <c r="J34" s="229">
        <v>4</v>
      </c>
      <c r="K34" s="207">
        <v>7</v>
      </c>
      <c r="L34" s="102">
        <v>0</v>
      </c>
      <c r="M34" s="65">
        <v>7</v>
      </c>
      <c r="N34" s="124">
        <v>1</v>
      </c>
      <c r="O34" s="132">
        <v>0</v>
      </c>
      <c r="P34" s="261">
        <v>0</v>
      </c>
      <c r="Q34" s="261">
        <v>0</v>
      </c>
      <c r="R34" s="256" t="s">
        <v>480</v>
      </c>
      <c r="S34" s="256" t="s">
        <v>586</v>
      </c>
      <c r="T34" s="81">
        <v>0</v>
      </c>
      <c r="U34" s="299" t="s">
        <v>623</v>
      </c>
      <c r="V34" s="132">
        <v>50</v>
      </c>
      <c r="W34" s="431" t="s">
        <v>571</v>
      </c>
      <c r="X34" s="355" t="s">
        <v>697</v>
      </c>
      <c r="Y34" s="355" t="s">
        <v>541</v>
      </c>
      <c r="Z34" s="355" t="s">
        <v>553</v>
      </c>
      <c r="AA34" s="409" t="s">
        <v>692</v>
      </c>
      <c r="AB34" s="410" t="s">
        <v>478</v>
      </c>
      <c r="AC34" s="411" t="s">
        <v>684</v>
      </c>
      <c r="AD34" s="232" t="s">
        <v>477</v>
      </c>
      <c r="AE34" s="412">
        <v>0</v>
      </c>
      <c r="AF34" s="292"/>
      <c r="AH34" s="68">
        <v>30</v>
      </c>
      <c r="AI34" s="123">
        <v>1</v>
      </c>
      <c r="AJ34" s="131">
        <v>3</v>
      </c>
      <c r="AK34" s="255" t="s">
        <v>544</v>
      </c>
      <c r="AL34" s="68">
        <v>0</v>
      </c>
      <c r="AM34" s="296" t="s">
        <v>635</v>
      </c>
      <c r="AN34" s="404" t="s">
        <v>476</v>
      </c>
      <c r="AO34" s="231" t="s">
        <v>538</v>
      </c>
      <c r="AP34" s="340">
        <v>0</v>
      </c>
      <c r="AR34" s="68">
        <v>30</v>
      </c>
      <c r="AS34" s="260">
        <v>0</v>
      </c>
      <c r="AT34" s="255">
        <v>0</v>
      </c>
      <c r="AU34" s="354">
        <v>0</v>
      </c>
      <c r="AV34" s="392" t="s">
        <v>478</v>
      </c>
      <c r="AW34" s="406">
        <v>0</v>
      </c>
      <c r="AX34" s="338" t="s">
        <v>656</v>
      </c>
      <c r="AZ34" s="68">
        <v>30</v>
      </c>
      <c r="BA34" s="131">
        <v>3</v>
      </c>
      <c r="BB34" s="357">
        <v>2</v>
      </c>
      <c r="BC34" s="123">
        <v>2</v>
      </c>
      <c r="BD34" s="131">
        <v>3</v>
      </c>
      <c r="BE34" s="319">
        <v>2</v>
      </c>
      <c r="BG34" s="68">
        <v>30</v>
      </c>
      <c r="BH34" s="231">
        <v>5</v>
      </c>
      <c r="BI34" s="213"/>
      <c r="BJ34" s="123">
        <v>2.5</v>
      </c>
      <c r="BK34" s="152">
        <v>5</v>
      </c>
      <c r="BL34" s="64">
        <v>0</v>
      </c>
      <c r="BO34" s="68">
        <v>30</v>
      </c>
      <c r="BP34" s="325">
        <v>60</v>
      </c>
      <c r="BQ34" s="321">
        <v>5.5</v>
      </c>
      <c r="BR34" s="124" t="s">
        <v>591</v>
      </c>
    </row>
    <row r="35" spans="1:70" x14ac:dyDescent="0.2">
      <c r="A35" s="74">
        <v>31</v>
      </c>
      <c r="B35" s="75" t="s">
        <v>84</v>
      </c>
      <c r="C35" s="490">
        <v>0</v>
      </c>
      <c r="D35" s="441">
        <v>0</v>
      </c>
      <c r="E35" s="130">
        <v>3</v>
      </c>
      <c r="F35" s="203">
        <v>0</v>
      </c>
      <c r="G35" s="356">
        <v>1</v>
      </c>
      <c r="H35" s="353">
        <v>2</v>
      </c>
      <c r="I35" s="230">
        <v>2</v>
      </c>
      <c r="J35" s="228">
        <v>1</v>
      </c>
      <c r="K35" s="206">
        <v>3</v>
      </c>
      <c r="L35" s="97">
        <v>0</v>
      </c>
      <c r="M35" s="74">
        <v>3</v>
      </c>
      <c r="N35" s="122">
        <v>1</v>
      </c>
      <c r="O35" s="130">
        <v>0</v>
      </c>
      <c r="P35" s="259">
        <v>0</v>
      </c>
      <c r="Q35" s="259">
        <v>0</v>
      </c>
      <c r="R35" s="254">
        <v>0</v>
      </c>
      <c r="S35" s="254" t="s">
        <v>567</v>
      </c>
      <c r="T35" s="73">
        <v>0</v>
      </c>
      <c r="U35" s="295" t="s">
        <v>624</v>
      </c>
      <c r="V35" s="130">
        <v>0</v>
      </c>
      <c r="W35" s="347" t="s">
        <v>710</v>
      </c>
      <c r="X35" s="353">
        <v>0</v>
      </c>
      <c r="Y35" s="353">
        <v>0</v>
      </c>
      <c r="Z35" s="353">
        <v>0</v>
      </c>
      <c r="AA35" s="436">
        <v>0</v>
      </c>
      <c r="AB35" s="400" t="s">
        <v>478</v>
      </c>
      <c r="AC35" s="405" t="s">
        <v>707</v>
      </c>
      <c r="AD35" s="230">
        <v>0</v>
      </c>
      <c r="AE35" s="337">
        <v>0</v>
      </c>
      <c r="AF35" s="292"/>
      <c r="AH35" s="73">
        <v>31</v>
      </c>
      <c r="AI35" s="122">
        <v>1</v>
      </c>
      <c r="AJ35" s="130">
        <v>9</v>
      </c>
      <c r="AK35" s="254" t="s">
        <v>545</v>
      </c>
      <c r="AL35" s="73" t="s">
        <v>537</v>
      </c>
      <c r="AM35" s="295" t="s">
        <v>622</v>
      </c>
      <c r="AN35" s="416" t="s">
        <v>542</v>
      </c>
      <c r="AO35" s="230" t="s">
        <v>538</v>
      </c>
      <c r="AP35" s="408" t="s">
        <v>553</v>
      </c>
      <c r="AR35" s="73">
        <v>31</v>
      </c>
      <c r="AS35" s="259">
        <v>0</v>
      </c>
      <c r="AT35" s="254">
        <v>0</v>
      </c>
      <c r="AU35" s="353">
        <v>0</v>
      </c>
      <c r="AV35" s="407" t="s">
        <v>477</v>
      </c>
      <c r="AW35" s="405">
        <v>0</v>
      </c>
      <c r="AX35" s="408" t="s">
        <v>543</v>
      </c>
      <c r="AZ35" s="73">
        <v>31</v>
      </c>
      <c r="BA35" s="130">
        <v>3</v>
      </c>
      <c r="BB35" s="356">
        <v>1</v>
      </c>
      <c r="BC35" s="122">
        <v>3</v>
      </c>
      <c r="BD35" s="130">
        <v>7</v>
      </c>
      <c r="BE35" s="318"/>
      <c r="BG35" s="73">
        <v>31</v>
      </c>
      <c r="BH35" s="230">
        <v>5</v>
      </c>
      <c r="BI35" s="244"/>
      <c r="BJ35" s="122">
        <v>4</v>
      </c>
      <c r="BK35" s="151">
        <v>3</v>
      </c>
      <c r="BL35" s="74">
        <v>0</v>
      </c>
      <c r="BO35" s="73">
        <v>31</v>
      </c>
      <c r="BP35" s="323">
        <v>60</v>
      </c>
      <c r="BQ35" s="319"/>
      <c r="BR35" s="551" t="s">
        <v>800</v>
      </c>
    </row>
    <row r="36" spans="1:70" x14ac:dyDescent="0.2">
      <c r="A36" s="64">
        <v>32</v>
      </c>
      <c r="B36" s="11" t="s">
        <v>87</v>
      </c>
      <c r="C36" s="231" t="s">
        <v>554</v>
      </c>
      <c r="D36" s="439">
        <v>0</v>
      </c>
      <c r="E36" s="131">
        <v>2</v>
      </c>
      <c r="F36" s="204">
        <v>0</v>
      </c>
      <c r="G36" s="357">
        <v>1</v>
      </c>
      <c r="H36" s="354">
        <v>1</v>
      </c>
      <c r="I36" s="231">
        <v>2</v>
      </c>
      <c r="J36" s="208">
        <v>1</v>
      </c>
      <c r="K36" s="202">
        <v>7</v>
      </c>
      <c r="L36" s="37">
        <v>0</v>
      </c>
      <c r="M36" s="64">
        <v>0</v>
      </c>
      <c r="N36" s="123">
        <v>1</v>
      </c>
      <c r="O36" s="131">
        <v>0</v>
      </c>
      <c r="P36" s="260" t="s">
        <v>484</v>
      </c>
      <c r="Q36" s="260">
        <v>0</v>
      </c>
      <c r="R36" s="255" t="s">
        <v>543</v>
      </c>
      <c r="S36" s="255" t="s">
        <v>556</v>
      </c>
      <c r="T36" s="68">
        <v>0</v>
      </c>
      <c r="U36" s="296" t="s">
        <v>624</v>
      </c>
      <c r="V36" s="131">
        <v>90</v>
      </c>
      <c r="W36" s="430" t="s">
        <v>744</v>
      </c>
      <c r="X36" s="354">
        <v>0</v>
      </c>
      <c r="Y36" s="354">
        <v>0</v>
      </c>
      <c r="Z36" s="354" t="s">
        <v>537</v>
      </c>
      <c r="AA36" s="437" t="s">
        <v>543</v>
      </c>
      <c r="AB36" s="401" t="s">
        <v>476</v>
      </c>
      <c r="AC36" s="406" t="s">
        <v>554</v>
      </c>
      <c r="AD36" s="231" t="s">
        <v>541</v>
      </c>
      <c r="AE36" s="338">
        <v>0</v>
      </c>
      <c r="AF36" s="292"/>
      <c r="AH36" s="68">
        <v>32</v>
      </c>
      <c r="AI36" s="123">
        <v>1</v>
      </c>
      <c r="AJ36" s="131">
        <v>6</v>
      </c>
      <c r="AK36" s="255">
        <v>0</v>
      </c>
      <c r="AL36" s="68">
        <v>0</v>
      </c>
      <c r="AM36" s="296" t="s">
        <v>642</v>
      </c>
      <c r="AN36" s="404" t="s">
        <v>476</v>
      </c>
      <c r="AO36" s="231">
        <v>0</v>
      </c>
      <c r="AP36" s="340">
        <v>0</v>
      </c>
      <c r="AR36" s="68">
        <v>32</v>
      </c>
      <c r="AS36" s="260">
        <v>0</v>
      </c>
      <c r="AT36" s="255">
        <v>0</v>
      </c>
      <c r="AU36" s="354" t="s">
        <v>694</v>
      </c>
      <c r="AV36" s="397">
        <v>0</v>
      </c>
      <c r="AW36" s="406">
        <v>0</v>
      </c>
      <c r="AX36" s="340" t="s">
        <v>543</v>
      </c>
      <c r="AZ36" s="68">
        <v>32</v>
      </c>
      <c r="BA36" s="131">
        <v>2</v>
      </c>
      <c r="BB36" s="357">
        <v>1</v>
      </c>
      <c r="BC36" s="123">
        <v>1</v>
      </c>
      <c r="BD36" s="131">
        <v>5</v>
      </c>
      <c r="BE36" s="319"/>
      <c r="BG36" s="68">
        <v>32</v>
      </c>
      <c r="BH36" s="231">
        <v>6</v>
      </c>
      <c r="BI36" s="213"/>
      <c r="BJ36" s="123">
        <v>4</v>
      </c>
      <c r="BK36" s="152">
        <v>5</v>
      </c>
      <c r="BL36" s="64">
        <v>0</v>
      </c>
      <c r="BO36" s="68">
        <v>32</v>
      </c>
      <c r="BP36" s="323">
        <v>20</v>
      </c>
      <c r="BQ36" s="319"/>
      <c r="BR36" s="248" t="s">
        <v>479</v>
      </c>
    </row>
    <row r="37" spans="1:70" x14ac:dyDescent="0.2">
      <c r="A37" s="64">
        <v>33</v>
      </c>
      <c r="B37" s="2" t="s">
        <v>90</v>
      </c>
      <c r="C37" s="64" t="s">
        <v>545</v>
      </c>
      <c r="D37" s="213">
        <v>0</v>
      </c>
      <c r="E37" s="131">
        <v>7</v>
      </c>
      <c r="F37" s="204">
        <v>0</v>
      </c>
      <c r="G37" s="357">
        <v>7</v>
      </c>
      <c r="H37" s="354">
        <v>8</v>
      </c>
      <c r="I37" s="231">
        <v>7</v>
      </c>
      <c r="J37" s="208">
        <v>8</v>
      </c>
      <c r="K37" s="202">
        <v>9</v>
      </c>
      <c r="L37" s="37">
        <v>0</v>
      </c>
      <c r="M37" s="64">
        <v>8</v>
      </c>
      <c r="N37" s="123">
        <v>2</v>
      </c>
      <c r="O37" s="131">
        <v>5</v>
      </c>
      <c r="P37" s="260">
        <v>0</v>
      </c>
      <c r="Q37" s="260" t="s">
        <v>551</v>
      </c>
      <c r="R37" s="255" t="s">
        <v>542</v>
      </c>
      <c r="S37" s="255" t="s">
        <v>557</v>
      </c>
      <c r="T37" s="68">
        <v>0</v>
      </c>
      <c r="U37" s="296" t="s">
        <v>629</v>
      </c>
      <c r="V37" s="131">
        <v>30</v>
      </c>
      <c r="W37" s="430" t="s">
        <v>571</v>
      </c>
      <c r="X37" s="354" t="s">
        <v>553</v>
      </c>
      <c r="Y37" s="354" t="s">
        <v>555</v>
      </c>
      <c r="Z37" s="354">
        <v>0</v>
      </c>
      <c r="AA37" s="437" t="s">
        <v>553</v>
      </c>
      <c r="AB37" s="401" t="s">
        <v>542</v>
      </c>
      <c r="AC37" s="406" t="s">
        <v>568</v>
      </c>
      <c r="AD37" s="231" t="s">
        <v>480</v>
      </c>
      <c r="AE37" s="339" t="s">
        <v>657</v>
      </c>
      <c r="AF37" s="292"/>
      <c r="AH37" s="68">
        <v>33</v>
      </c>
      <c r="AI37" s="123">
        <v>5</v>
      </c>
      <c r="AJ37" s="131">
        <v>1</v>
      </c>
      <c r="AK37" s="255">
        <v>0</v>
      </c>
      <c r="AL37" s="68">
        <v>0</v>
      </c>
      <c r="AM37" s="296" t="s">
        <v>624</v>
      </c>
      <c r="AN37" s="404" t="s">
        <v>710</v>
      </c>
      <c r="AO37" s="231">
        <v>0</v>
      </c>
      <c r="AP37" s="340" t="s">
        <v>553</v>
      </c>
      <c r="AR37" s="68">
        <v>33</v>
      </c>
      <c r="AS37" s="260">
        <v>0</v>
      </c>
      <c r="AT37" s="255">
        <v>0</v>
      </c>
      <c r="AU37" s="354">
        <v>0</v>
      </c>
      <c r="AV37" s="397">
        <v>0</v>
      </c>
      <c r="AW37" s="406">
        <v>0</v>
      </c>
      <c r="AX37" s="338" t="s">
        <v>656</v>
      </c>
      <c r="AZ37" s="68">
        <v>33</v>
      </c>
      <c r="BA37" s="131">
        <v>1</v>
      </c>
      <c r="BB37" s="357">
        <v>1</v>
      </c>
      <c r="BC37" s="123">
        <v>1</v>
      </c>
      <c r="BD37" s="131">
        <v>7</v>
      </c>
      <c r="BE37" s="319"/>
      <c r="BG37" s="68">
        <v>33</v>
      </c>
      <c r="BH37" s="231">
        <v>7</v>
      </c>
      <c r="BI37" s="213"/>
      <c r="BJ37" s="123">
        <v>5</v>
      </c>
      <c r="BK37" s="152">
        <v>3</v>
      </c>
      <c r="BL37" s="64">
        <v>0</v>
      </c>
      <c r="BO37" s="68">
        <v>33</v>
      </c>
      <c r="BP37" s="323">
        <v>40</v>
      </c>
      <c r="BQ37" s="319"/>
      <c r="BR37" s="248" t="s">
        <v>800</v>
      </c>
    </row>
    <row r="38" spans="1:70" x14ac:dyDescent="0.2">
      <c r="A38" s="64">
        <v>34</v>
      </c>
      <c r="B38" s="5" t="s">
        <v>92</v>
      </c>
      <c r="C38" s="492">
        <v>0</v>
      </c>
      <c r="D38" s="162">
        <v>0</v>
      </c>
      <c r="E38" s="131">
        <v>7</v>
      </c>
      <c r="F38" s="204">
        <v>0</v>
      </c>
      <c r="G38" s="357">
        <v>7</v>
      </c>
      <c r="H38" s="354">
        <v>8</v>
      </c>
      <c r="I38" s="231">
        <v>8</v>
      </c>
      <c r="J38" s="208">
        <v>7</v>
      </c>
      <c r="K38" s="202">
        <v>6</v>
      </c>
      <c r="L38" s="37">
        <v>0</v>
      </c>
      <c r="M38" s="64">
        <v>7</v>
      </c>
      <c r="N38" s="123">
        <v>2</v>
      </c>
      <c r="O38" s="131">
        <v>1</v>
      </c>
      <c r="P38" s="260">
        <v>0</v>
      </c>
      <c r="Q38" s="260" t="s">
        <v>557</v>
      </c>
      <c r="R38" s="255" t="s">
        <v>480</v>
      </c>
      <c r="S38" s="255">
        <v>0</v>
      </c>
      <c r="T38" s="68">
        <v>0</v>
      </c>
      <c r="U38" s="296" t="s">
        <v>630</v>
      </c>
      <c r="V38" s="131">
        <v>50</v>
      </c>
      <c r="W38" s="430" t="s">
        <v>570</v>
      </c>
      <c r="X38" s="354" t="s">
        <v>553</v>
      </c>
      <c r="Y38" s="354" t="s">
        <v>545</v>
      </c>
      <c r="Z38" s="354" t="s">
        <v>476</v>
      </c>
      <c r="AA38" s="437" t="s">
        <v>690</v>
      </c>
      <c r="AB38" s="401" t="s">
        <v>553</v>
      </c>
      <c r="AC38" s="406" t="s">
        <v>710</v>
      </c>
      <c r="AD38" s="231" t="s">
        <v>545</v>
      </c>
      <c r="AE38" s="339">
        <v>0</v>
      </c>
      <c r="AF38" s="292"/>
      <c r="AH38" s="68">
        <v>34</v>
      </c>
      <c r="AI38" s="123">
        <v>1</v>
      </c>
      <c r="AJ38" s="131">
        <v>0</v>
      </c>
      <c r="AK38" s="255">
        <v>0</v>
      </c>
      <c r="AL38" s="68">
        <v>0</v>
      </c>
      <c r="AM38" s="296" t="s">
        <v>640</v>
      </c>
      <c r="AN38" s="404" t="s">
        <v>704</v>
      </c>
      <c r="AO38" s="231">
        <v>0</v>
      </c>
      <c r="AP38" s="340">
        <v>0</v>
      </c>
      <c r="AR38" s="68">
        <v>34</v>
      </c>
      <c r="AS38" s="260">
        <v>0</v>
      </c>
      <c r="AT38" s="255">
        <v>0</v>
      </c>
      <c r="AU38" s="354">
        <v>0</v>
      </c>
      <c r="AV38" s="397">
        <v>0</v>
      </c>
      <c r="AW38" s="406">
        <v>0</v>
      </c>
      <c r="AX38" s="339" t="s">
        <v>542</v>
      </c>
      <c r="AZ38" s="68">
        <v>34</v>
      </c>
      <c r="BA38" s="131">
        <v>1</v>
      </c>
      <c r="BB38" s="357">
        <v>1</v>
      </c>
      <c r="BC38" s="123">
        <v>1</v>
      </c>
      <c r="BD38" s="131">
        <v>1</v>
      </c>
      <c r="BE38" s="319"/>
      <c r="BG38" s="68">
        <v>34</v>
      </c>
      <c r="BH38" s="231">
        <v>7</v>
      </c>
      <c r="BI38" s="213"/>
      <c r="BJ38" s="123">
        <v>3.5</v>
      </c>
      <c r="BK38" s="152">
        <v>1</v>
      </c>
      <c r="BL38" s="64">
        <v>0</v>
      </c>
      <c r="BO38" s="68">
        <v>34</v>
      </c>
      <c r="BP38" s="323">
        <v>40</v>
      </c>
      <c r="BQ38" s="319"/>
      <c r="BR38" s="248" t="s">
        <v>800</v>
      </c>
    </row>
    <row r="39" spans="1:70" x14ac:dyDescent="0.2">
      <c r="A39" s="64">
        <v>35</v>
      </c>
      <c r="B39" s="12" t="s">
        <v>94</v>
      </c>
      <c r="C39" s="489" t="s">
        <v>482</v>
      </c>
      <c r="D39" s="440">
        <v>0</v>
      </c>
      <c r="E39" s="131">
        <v>7</v>
      </c>
      <c r="F39" s="204">
        <v>0</v>
      </c>
      <c r="G39" s="357">
        <v>5</v>
      </c>
      <c r="H39" s="354">
        <v>5</v>
      </c>
      <c r="I39" s="231">
        <v>7</v>
      </c>
      <c r="J39" s="208">
        <v>4</v>
      </c>
      <c r="K39" s="202">
        <v>7</v>
      </c>
      <c r="L39" s="37">
        <v>0</v>
      </c>
      <c r="M39" s="64">
        <v>5</v>
      </c>
      <c r="N39" s="123">
        <v>3</v>
      </c>
      <c r="O39" s="131">
        <v>7</v>
      </c>
      <c r="P39" s="260">
        <v>0</v>
      </c>
      <c r="Q39" s="260" t="s">
        <v>555</v>
      </c>
      <c r="R39" s="255" t="s">
        <v>480</v>
      </c>
      <c r="S39" s="255">
        <v>0</v>
      </c>
      <c r="T39" s="68">
        <v>0</v>
      </c>
      <c r="U39" s="296" t="s">
        <v>624</v>
      </c>
      <c r="V39" s="131">
        <v>70</v>
      </c>
      <c r="W39" s="430" t="s">
        <v>571</v>
      </c>
      <c r="X39" s="354" t="s">
        <v>555</v>
      </c>
      <c r="Y39" s="354" t="s">
        <v>484</v>
      </c>
      <c r="Z39" s="354" t="s">
        <v>480</v>
      </c>
      <c r="AA39" s="437" t="s">
        <v>544</v>
      </c>
      <c r="AB39" s="401" t="s">
        <v>476</v>
      </c>
      <c r="AC39" s="406" t="s">
        <v>684</v>
      </c>
      <c r="AD39" s="231" t="s">
        <v>477</v>
      </c>
      <c r="AE39" s="339">
        <v>0</v>
      </c>
      <c r="AF39" s="292"/>
      <c r="AH39" s="68">
        <v>35</v>
      </c>
      <c r="AI39" s="123">
        <v>1</v>
      </c>
      <c r="AJ39" s="131">
        <v>3</v>
      </c>
      <c r="AK39" s="255" t="s">
        <v>482</v>
      </c>
      <c r="AL39" s="68">
        <v>0</v>
      </c>
      <c r="AM39" s="296" t="s">
        <v>624</v>
      </c>
      <c r="AN39" s="404" t="s">
        <v>542</v>
      </c>
      <c r="AO39" s="231" t="s">
        <v>545</v>
      </c>
      <c r="AP39" s="340" t="s">
        <v>657</v>
      </c>
      <c r="AR39" s="68">
        <v>35</v>
      </c>
      <c r="AS39" s="260" t="s">
        <v>545</v>
      </c>
      <c r="AT39" s="255">
        <v>0</v>
      </c>
      <c r="AU39" s="354">
        <v>0</v>
      </c>
      <c r="AV39" s="397">
        <v>0</v>
      </c>
      <c r="AW39" s="406">
        <v>0</v>
      </c>
      <c r="AX39" s="340" t="s">
        <v>553</v>
      </c>
      <c r="AZ39" s="68">
        <v>35</v>
      </c>
      <c r="BA39" s="131">
        <v>2</v>
      </c>
      <c r="BB39" s="357">
        <v>1</v>
      </c>
      <c r="BC39" s="123">
        <v>1</v>
      </c>
      <c r="BD39" s="131">
        <v>1</v>
      </c>
      <c r="BE39" s="319">
        <v>1</v>
      </c>
      <c r="BG39" s="68">
        <v>35</v>
      </c>
      <c r="BH39" s="231">
        <v>5</v>
      </c>
      <c r="BI39" s="213"/>
      <c r="BJ39" s="123">
        <v>2</v>
      </c>
      <c r="BK39" s="152">
        <v>3</v>
      </c>
      <c r="BL39" s="64">
        <v>0</v>
      </c>
      <c r="BO39" s="68">
        <v>35</v>
      </c>
      <c r="BP39" s="323">
        <v>30</v>
      </c>
      <c r="BQ39" s="319">
        <v>7</v>
      </c>
      <c r="BR39" s="248" t="s">
        <v>591</v>
      </c>
    </row>
    <row r="40" spans="1:70" x14ac:dyDescent="0.2">
      <c r="A40" s="64">
        <v>36</v>
      </c>
      <c r="B40" s="5" t="s">
        <v>96</v>
      </c>
      <c r="C40" s="492">
        <v>0</v>
      </c>
      <c r="D40" s="162">
        <v>0</v>
      </c>
      <c r="E40" s="131">
        <v>7</v>
      </c>
      <c r="F40" s="204">
        <v>0</v>
      </c>
      <c r="G40" s="357">
        <v>6</v>
      </c>
      <c r="H40" s="354">
        <v>5</v>
      </c>
      <c r="I40" s="231">
        <v>5</v>
      </c>
      <c r="J40" s="208">
        <v>7</v>
      </c>
      <c r="K40" s="202">
        <v>7</v>
      </c>
      <c r="L40" s="37">
        <v>0</v>
      </c>
      <c r="M40" s="64">
        <v>7</v>
      </c>
      <c r="N40" s="123">
        <v>3</v>
      </c>
      <c r="O40" s="131">
        <v>3</v>
      </c>
      <c r="P40" s="260">
        <v>0</v>
      </c>
      <c r="Q40" s="260" t="s">
        <v>561</v>
      </c>
      <c r="R40" s="255" t="s">
        <v>541</v>
      </c>
      <c r="S40" s="255">
        <v>0</v>
      </c>
      <c r="T40" s="68">
        <v>0</v>
      </c>
      <c r="U40" s="297" t="s">
        <v>629</v>
      </c>
      <c r="V40" s="131">
        <v>60</v>
      </c>
      <c r="W40" s="430" t="s">
        <v>554</v>
      </c>
      <c r="X40" s="354" t="s">
        <v>476</v>
      </c>
      <c r="Y40" s="354" t="s">
        <v>555</v>
      </c>
      <c r="Z40" s="354">
        <v>0</v>
      </c>
      <c r="AA40" s="437" t="s">
        <v>693</v>
      </c>
      <c r="AB40" s="401" t="s">
        <v>478</v>
      </c>
      <c r="AC40" s="406" t="s">
        <v>684</v>
      </c>
      <c r="AD40" s="231" t="s">
        <v>553</v>
      </c>
      <c r="AE40" s="339">
        <v>0</v>
      </c>
      <c r="AF40" s="292"/>
      <c r="AH40" s="68">
        <v>36</v>
      </c>
      <c r="AI40" s="123">
        <v>1</v>
      </c>
      <c r="AJ40" s="131">
        <v>3</v>
      </c>
      <c r="AK40" s="255" t="s">
        <v>477</v>
      </c>
      <c r="AL40" s="68">
        <v>0</v>
      </c>
      <c r="AM40" s="296" t="s">
        <v>635</v>
      </c>
      <c r="AN40" s="404" t="s">
        <v>554</v>
      </c>
      <c r="AO40" s="231" t="s">
        <v>541</v>
      </c>
      <c r="AP40" s="340" t="s">
        <v>657</v>
      </c>
      <c r="AR40" s="68">
        <v>36</v>
      </c>
      <c r="AS40" s="260">
        <v>0</v>
      </c>
      <c r="AT40" s="255">
        <v>0</v>
      </c>
      <c r="AU40" s="354">
        <v>0</v>
      </c>
      <c r="AV40" s="397" t="s">
        <v>478</v>
      </c>
      <c r="AW40" s="406">
        <v>0</v>
      </c>
      <c r="AX40" s="340" t="s">
        <v>476</v>
      </c>
      <c r="AZ40" s="68">
        <v>36</v>
      </c>
      <c r="BA40" s="131">
        <v>2</v>
      </c>
      <c r="BB40" s="357">
        <v>2</v>
      </c>
      <c r="BC40" s="123">
        <v>1</v>
      </c>
      <c r="BD40" s="131">
        <v>7</v>
      </c>
      <c r="BE40" s="319"/>
      <c r="BG40" s="68">
        <v>36</v>
      </c>
      <c r="BH40" s="231">
        <v>6</v>
      </c>
      <c r="BI40" s="213"/>
      <c r="BJ40" s="123">
        <v>2</v>
      </c>
      <c r="BK40" s="152">
        <v>1</v>
      </c>
      <c r="BL40" s="64">
        <v>0</v>
      </c>
      <c r="BO40" s="68">
        <v>36</v>
      </c>
      <c r="BP40" s="323">
        <v>60</v>
      </c>
      <c r="BQ40" s="319"/>
      <c r="BR40" s="248" t="s">
        <v>479</v>
      </c>
    </row>
    <row r="41" spans="1:70" x14ac:dyDescent="0.2">
      <c r="A41" s="64">
        <v>37</v>
      </c>
      <c r="B41" s="2" t="s">
        <v>90</v>
      </c>
      <c r="C41" s="64" t="s">
        <v>545</v>
      </c>
      <c r="D41" s="213">
        <v>0</v>
      </c>
      <c r="E41" s="131">
        <v>7</v>
      </c>
      <c r="F41" s="204">
        <v>0</v>
      </c>
      <c r="G41" s="357">
        <v>7</v>
      </c>
      <c r="H41" s="354">
        <v>5</v>
      </c>
      <c r="I41" s="231">
        <v>7</v>
      </c>
      <c r="J41" s="208">
        <v>7</v>
      </c>
      <c r="K41" s="202">
        <v>9</v>
      </c>
      <c r="L41" s="37">
        <v>0</v>
      </c>
      <c r="M41" s="64">
        <v>7</v>
      </c>
      <c r="N41" s="123">
        <v>5</v>
      </c>
      <c r="O41" s="131">
        <v>4</v>
      </c>
      <c r="P41" s="260" t="s">
        <v>555</v>
      </c>
      <c r="Q41" s="260" t="s">
        <v>551</v>
      </c>
      <c r="R41" s="255" t="s">
        <v>540</v>
      </c>
      <c r="S41" s="255" t="s">
        <v>555</v>
      </c>
      <c r="T41" s="68">
        <v>0</v>
      </c>
      <c r="U41" s="296" t="s">
        <v>626</v>
      </c>
      <c r="V41" s="131">
        <v>70</v>
      </c>
      <c r="W41" s="430" t="s">
        <v>554</v>
      </c>
      <c r="X41" s="354" t="s">
        <v>553</v>
      </c>
      <c r="Y41" s="354" t="s">
        <v>545</v>
      </c>
      <c r="Z41" s="354" t="s">
        <v>543</v>
      </c>
      <c r="AA41" s="397" t="s">
        <v>545</v>
      </c>
      <c r="AB41" s="401" t="s">
        <v>555</v>
      </c>
      <c r="AC41" s="406" t="s">
        <v>711</v>
      </c>
      <c r="AD41" s="231" t="s">
        <v>480</v>
      </c>
      <c r="AE41" s="339" t="s">
        <v>657</v>
      </c>
      <c r="AF41" s="292"/>
      <c r="AH41" s="68">
        <v>37</v>
      </c>
      <c r="AI41" s="123">
        <v>1</v>
      </c>
      <c r="AJ41" s="131">
        <v>2</v>
      </c>
      <c r="AK41" s="255">
        <v>0</v>
      </c>
      <c r="AL41" s="68">
        <v>0</v>
      </c>
      <c r="AM41" s="296" t="s">
        <v>624</v>
      </c>
      <c r="AN41" s="404" t="s">
        <v>710</v>
      </c>
      <c r="AO41" s="231">
        <v>0</v>
      </c>
      <c r="AP41" s="340" t="s">
        <v>657</v>
      </c>
      <c r="AR41" s="68">
        <v>37</v>
      </c>
      <c r="AS41" s="260">
        <v>0</v>
      </c>
      <c r="AT41" s="255">
        <v>0</v>
      </c>
      <c r="AU41" s="354">
        <v>0</v>
      </c>
      <c r="AV41" s="397">
        <v>0</v>
      </c>
      <c r="AW41" s="406">
        <v>0</v>
      </c>
      <c r="AX41" s="339" t="s">
        <v>542</v>
      </c>
      <c r="AZ41" s="68">
        <v>37</v>
      </c>
      <c r="BA41" s="131">
        <v>2</v>
      </c>
      <c r="BB41" s="357">
        <v>2</v>
      </c>
      <c r="BC41" s="123">
        <v>1</v>
      </c>
      <c r="BD41" s="131">
        <v>7</v>
      </c>
      <c r="BE41" s="319"/>
      <c r="BG41" s="68">
        <v>37</v>
      </c>
      <c r="BH41" s="231">
        <v>7</v>
      </c>
      <c r="BI41" s="213"/>
      <c r="BJ41" s="123">
        <v>4</v>
      </c>
      <c r="BK41" s="152">
        <v>5</v>
      </c>
      <c r="BL41" s="64">
        <v>0</v>
      </c>
      <c r="BO41" s="68">
        <v>37</v>
      </c>
      <c r="BP41" s="323">
        <v>60</v>
      </c>
      <c r="BQ41" s="319"/>
      <c r="BR41" s="123" t="s">
        <v>800</v>
      </c>
    </row>
    <row r="42" spans="1:70" x14ac:dyDescent="0.2">
      <c r="A42" s="64">
        <v>38</v>
      </c>
      <c r="B42" s="12" t="s">
        <v>101</v>
      </c>
      <c r="C42" s="489" t="s">
        <v>541</v>
      </c>
      <c r="D42" s="440">
        <v>0</v>
      </c>
      <c r="E42" s="131">
        <v>8</v>
      </c>
      <c r="F42" s="204">
        <v>0</v>
      </c>
      <c r="G42" s="357">
        <v>5</v>
      </c>
      <c r="H42" s="354">
        <v>8</v>
      </c>
      <c r="I42" s="231">
        <v>8</v>
      </c>
      <c r="J42" s="208">
        <v>7</v>
      </c>
      <c r="K42" s="202">
        <v>9</v>
      </c>
      <c r="L42" s="37">
        <v>0</v>
      </c>
      <c r="M42" s="64">
        <v>8</v>
      </c>
      <c r="N42" s="123">
        <v>3.5</v>
      </c>
      <c r="O42" s="131">
        <v>7</v>
      </c>
      <c r="P42" s="260">
        <v>0</v>
      </c>
      <c r="Q42" s="260" t="s">
        <v>559</v>
      </c>
      <c r="R42" s="255" t="s">
        <v>480</v>
      </c>
      <c r="S42" s="255">
        <v>0</v>
      </c>
      <c r="T42" s="68" t="s">
        <v>618</v>
      </c>
      <c r="U42" s="296" t="s">
        <v>630</v>
      </c>
      <c r="V42" s="131">
        <v>90</v>
      </c>
      <c r="W42" s="430" t="s">
        <v>543</v>
      </c>
      <c r="X42" s="354" t="s">
        <v>555</v>
      </c>
      <c r="Y42" s="354" t="s">
        <v>541</v>
      </c>
      <c r="Z42" s="354">
        <v>0</v>
      </c>
      <c r="AA42" s="397" t="s">
        <v>660</v>
      </c>
      <c r="AB42" s="401">
        <v>0</v>
      </c>
      <c r="AC42" s="406" t="s">
        <v>707</v>
      </c>
      <c r="AD42" s="231" t="s">
        <v>541</v>
      </c>
      <c r="AE42" s="340">
        <v>0</v>
      </c>
      <c r="AF42" s="292"/>
      <c r="AH42" s="68">
        <v>38</v>
      </c>
      <c r="AI42" s="123">
        <v>1</v>
      </c>
      <c r="AJ42" s="131">
        <v>5</v>
      </c>
      <c r="AK42" s="255" t="s">
        <v>545</v>
      </c>
      <c r="AL42" s="68">
        <v>0</v>
      </c>
      <c r="AM42" s="296" t="s">
        <v>642</v>
      </c>
      <c r="AN42" s="404" t="s">
        <v>543</v>
      </c>
      <c r="AO42" s="231">
        <v>0</v>
      </c>
      <c r="AP42" s="340">
        <v>0</v>
      </c>
      <c r="AR42" s="68">
        <v>38</v>
      </c>
      <c r="AS42" s="260">
        <v>0</v>
      </c>
      <c r="AT42" s="255" t="s">
        <v>589</v>
      </c>
      <c r="AU42" s="354">
        <v>0</v>
      </c>
      <c r="AV42" s="397" t="s">
        <v>541</v>
      </c>
      <c r="AW42" s="406" t="s">
        <v>477</v>
      </c>
      <c r="AX42" s="339" t="s">
        <v>657</v>
      </c>
      <c r="AZ42" s="68">
        <v>38</v>
      </c>
      <c r="BA42" s="131">
        <v>1</v>
      </c>
      <c r="BB42" s="357">
        <v>2</v>
      </c>
      <c r="BC42" s="123">
        <v>1</v>
      </c>
      <c r="BD42" s="131">
        <v>5</v>
      </c>
      <c r="BE42" s="319">
        <v>2</v>
      </c>
      <c r="BG42" s="68">
        <v>38</v>
      </c>
      <c r="BH42" s="231">
        <v>4</v>
      </c>
      <c r="BI42" s="213"/>
      <c r="BJ42" s="123">
        <v>1</v>
      </c>
      <c r="BK42" s="152">
        <v>1</v>
      </c>
      <c r="BL42" s="64">
        <v>50</v>
      </c>
      <c r="BO42" s="68">
        <v>38</v>
      </c>
      <c r="BP42" s="323">
        <v>40</v>
      </c>
      <c r="BQ42" s="319">
        <v>6</v>
      </c>
      <c r="BR42" s="123" t="s">
        <v>800</v>
      </c>
    </row>
    <row r="43" spans="1:70" x14ac:dyDescent="0.2">
      <c r="A43" s="64">
        <v>39</v>
      </c>
      <c r="B43" s="12" t="s">
        <v>103</v>
      </c>
      <c r="C43" s="489" t="s">
        <v>553</v>
      </c>
      <c r="D43" s="440">
        <v>0</v>
      </c>
      <c r="E43" s="131">
        <v>2</v>
      </c>
      <c r="F43" s="204">
        <v>0</v>
      </c>
      <c r="G43" s="357">
        <v>1</v>
      </c>
      <c r="H43" s="354">
        <v>1</v>
      </c>
      <c r="I43" s="231">
        <v>2</v>
      </c>
      <c r="J43" s="208">
        <v>1</v>
      </c>
      <c r="K43" s="202">
        <v>2</v>
      </c>
      <c r="L43" s="37">
        <v>0</v>
      </c>
      <c r="M43" s="64">
        <v>0</v>
      </c>
      <c r="N43" s="123">
        <v>4</v>
      </c>
      <c r="O43" s="131">
        <v>0</v>
      </c>
      <c r="P43" s="260">
        <v>0</v>
      </c>
      <c r="Q43" s="260">
        <v>0</v>
      </c>
      <c r="R43" s="255">
        <v>0</v>
      </c>
      <c r="S43" s="255">
        <v>0</v>
      </c>
      <c r="T43" s="68" t="s">
        <v>555</v>
      </c>
      <c r="U43" s="296" t="s">
        <v>624</v>
      </c>
      <c r="V43" s="131">
        <v>60</v>
      </c>
      <c r="W43" s="430" t="s">
        <v>710</v>
      </c>
      <c r="X43" s="354">
        <v>0</v>
      </c>
      <c r="Y43" s="354">
        <v>0</v>
      </c>
      <c r="Z43" s="354">
        <v>0</v>
      </c>
      <c r="AA43" s="397" t="s">
        <v>476</v>
      </c>
      <c r="AB43" s="401">
        <v>0</v>
      </c>
      <c r="AC43" s="406" t="s">
        <v>707</v>
      </c>
      <c r="AD43" s="231">
        <v>0</v>
      </c>
      <c r="AE43" s="340">
        <v>0</v>
      </c>
      <c r="AF43" s="292"/>
      <c r="AH43" s="68">
        <v>39</v>
      </c>
      <c r="AI43" s="123">
        <v>1</v>
      </c>
      <c r="AJ43" s="131">
        <v>3</v>
      </c>
      <c r="AK43" s="255" t="s">
        <v>481</v>
      </c>
      <c r="AL43" s="68">
        <v>0</v>
      </c>
      <c r="AM43" s="296" t="s">
        <v>624</v>
      </c>
      <c r="AN43" s="404" t="s">
        <v>555</v>
      </c>
      <c r="AO43" s="231" t="s">
        <v>482</v>
      </c>
      <c r="AP43" s="340" t="s">
        <v>476</v>
      </c>
      <c r="AR43" s="68">
        <v>39</v>
      </c>
      <c r="AS43" s="260">
        <v>0</v>
      </c>
      <c r="AT43" s="255">
        <v>0</v>
      </c>
      <c r="AU43" s="354" t="s">
        <v>476</v>
      </c>
      <c r="AV43" s="397">
        <v>0</v>
      </c>
      <c r="AW43" s="406">
        <v>0</v>
      </c>
      <c r="AX43" s="338" t="s">
        <v>656</v>
      </c>
      <c r="AZ43" s="68">
        <v>39</v>
      </c>
      <c r="BA43" s="131">
        <v>3</v>
      </c>
      <c r="BB43" s="357">
        <v>1</v>
      </c>
      <c r="BC43" s="123">
        <v>1</v>
      </c>
      <c r="BD43" s="131">
        <v>7</v>
      </c>
      <c r="BE43" s="319"/>
      <c r="BG43" s="68">
        <v>39</v>
      </c>
      <c r="BH43" s="231">
        <v>6</v>
      </c>
      <c r="BI43" s="213"/>
      <c r="BJ43" s="123">
        <v>3</v>
      </c>
      <c r="BK43" s="152">
        <v>3</v>
      </c>
      <c r="BL43" s="64">
        <v>0</v>
      </c>
      <c r="BO43" s="68">
        <v>39</v>
      </c>
      <c r="BP43" s="323">
        <v>40</v>
      </c>
      <c r="BQ43" s="319"/>
      <c r="BR43" s="123" t="s">
        <v>591</v>
      </c>
    </row>
    <row r="44" spans="1:70" x14ac:dyDescent="0.2">
      <c r="A44" s="65">
        <v>40</v>
      </c>
      <c r="B44" s="90" t="s">
        <v>10</v>
      </c>
      <c r="C44" s="493" t="s">
        <v>545</v>
      </c>
      <c r="D44" s="443">
        <v>0</v>
      </c>
      <c r="E44" s="132">
        <v>8</v>
      </c>
      <c r="F44" s="205">
        <v>0</v>
      </c>
      <c r="G44" s="358">
        <v>5</v>
      </c>
      <c r="H44" s="355">
        <v>7</v>
      </c>
      <c r="I44" s="232">
        <v>7</v>
      </c>
      <c r="J44" s="229">
        <v>6</v>
      </c>
      <c r="K44" s="207">
        <v>8</v>
      </c>
      <c r="L44" s="102">
        <v>0</v>
      </c>
      <c r="M44" s="65">
        <v>5</v>
      </c>
      <c r="N44" s="124">
        <v>3</v>
      </c>
      <c r="O44" s="132">
        <v>8</v>
      </c>
      <c r="P44" s="261">
        <v>0</v>
      </c>
      <c r="Q44" s="261" t="s">
        <v>546</v>
      </c>
      <c r="R44" s="256" t="s">
        <v>544</v>
      </c>
      <c r="S44" s="256" t="s">
        <v>540</v>
      </c>
      <c r="T44" s="81">
        <v>0</v>
      </c>
      <c r="U44" s="299" t="s">
        <v>622</v>
      </c>
      <c r="V44" s="132">
        <v>70</v>
      </c>
      <c r="W44" s="431" t="s">
        <v>745</v>
      </c>
      <c r="X44" s="355" t="s">
        <v>700</v>
      </c>
      <c r="Y44" s="355" t="s">
        <v>484</v>
      </c>
      <c r="Z44" s="355" t="s">
        <v>555</v>
      </c>
      <c r="AA44" s="409" t="s">
        <v>553</v>
      </c>
      <c r="AB44" s="410" t="s">
        <v>553</v>
      </c>
      <c r="AC44" s="411" t="s">
        <v>705</v>
      </c>
      <c r="AD44" s="232" t="s">
        <v>482</v>
      </c>
      <c r="AE44" s="412" t="s">
        <v>476</v>
      </c>
      <c r="AF44" s="292"/>
      <c r="AH44" s="81">
        <v>40</v>
      </c>
      <c r="AI44" s="124">
        <v>1</v>
      </c>
      <c r="AJ44" s="132">
        <v>4</v>
      </c>
      <c r="AK44" s="256" t="s">
        <v>481</v>
      </c>
      <c r="AL44" s="81">
        <v>0</v>
      </c>
      <c r="AM44" s="299" t="s">
        <v>635</v>
      </c>
      <c r="AN44" s="417" t="s">
        <v>553</v>
      </c>
      <c r="AO44" s="232" t="s">
        <v>484</v>
      </c>
      <c r="AP44" s="412">
        <v>0</v>
      </c>
      <c r="AR44" s="81">
        <v>40</v>
      </c>
      <c r="AS44" s="261">
        <v>0</v>
      </c>
      <c r="AT44" s="256">
        <v>0</v>
      </c>
      <c r="AU44" s="355">
        <v>0</v>
      </c>
      <c r="AV44" s="409" t="s">
        <v>553</v>
      </c>
      <c r="AW44" s="411">
        <v>0</v>
      </c>
      <c r="AX44" s="419" t="s">
        <v>542</v>
      </c>
      <c r="AZ44" s="81">
        <v>40</v>
      </c>
      <c r="BA44" s="132">
        <v>2</v>
      </c>
      <c r="BB44" s="358">
        <v>3</v>
      </c>
      <c r="BC44" s="124">
        <v>1</v>
      </c>
      <c r="BD44" s="132">
        <v>5</v>
      </c>
      <c r="BE44" s="321">
        <v>4</v>
      </c>
      <c r="BG44" s="81">
        <v>40</v>
      </c>
      <c r="BH44" s="232">
        <v>5</v>
      </c>
      <c r="BI44" s="245">
        <v>5</v>
      </c>
      <c r="BJ44" s="124">
        <v>3</v>
      </c>
      <c r="BK44" s="154">
        <v>5</v>
      </c>
      <c r="BL44" s="65">
        <v>0</v>
      </c>
      <c r="BO44" s="81">
        <v>40</v>
      </c>
      <c r="BP44" s="323">
        <v>40</v>
      </c>
      <c r="BQ44" s="319">
        <v>6</v>
      </c>
      <c r="BR44" s="124"/>
    </row>
    <row r="45" spans="1:70" x14ac:dyDescent="0.2">
      <c r="A45" s="64">
        <v>41</v>
      </c>
      <c r="B45" s="13" t="s">
        <v>105</v>
      </c>
      <c r="C45" s="494" t="s">
        <v>20</v>
      </c>
      <c r="D45" s="444">
        <v>0</v>
      </c>
      <c r="E45" s="130">
        <v>4</v>
      </c>
      <c r="F45" s="203">
        <v>0</v>
      </c>
      <c r="G45" s="356">
        <v>2</v>
      </c>
      <c r="H45" s="353">
        <v>2</v>
      </c>
      <c r="I45" s="230">
        <v>4</v>
      </c>
      <c r="J45" s="228">
        <v>5</v>
      </c>
      <c r="K45" s="206">
        <v>4</v>
      </c>
      <c r="L45" s="97">
        <v>0</v>
      </c>
      <c r="M45" s="74">
        <v>0</v>
      </c>
      <c r="N45" s="122">
        <v>4</v>
      </c>
      <c r="O45" s="130">
        <v>0</v>
      </c>
      <c r="P45" s="259">
        <v>0</v>
      </c>
      <c r="Q45" s="259">
        <v>0</v>
      </c>
      <c r="R45" s="254">
        <v>0</v>
      </c>
      <c r="S45" s="254">
        <v>0</v>
      </c>
      <c r="T45" s="73">
        <v>0</v>
      </c>
      <c r="U45" s="295" t="s">
        <v>624</v>
      </c>
      <c r="V45" s="130">
        <v>10</v>
      </c>
      <c r="W45" s="347" t="s">
        <v>684</v>
      </c>
      <c r="X45" s="353" t="s">
        <v>694</v>
      </c>
      <c r="Y45" s="353" t="s">
        <v>694</v>
      </c>
      <c r="Z45" s="353">
        <v>0</v>
      </c>
      <c r="AA45" s="436">
        <v>0</v>
      </c>
      <c r="AB45" s="400" t="s">
        <v>476</v>
      </c>
      <c r="AC45" s="405" t="s">
        <v>707</v>
      </c>
      <c r="AD45" s="230">
        <v>0</v>
      </c>
      <c r="AE45" s="337" t="s">
        <v>544</v>
      </c>
      <c r="AF45" s="292"/>
      <c r="AH45" s="68">
        <v>41</v>
      </c>
      <c r="AI45" s="123">
        <v>1</v>
      </c>
      <c r="AJ45" s="131">
        <v>9</v>
      </c>
      <c r="AK45" s="255" t="s">
        <v>481</v>
      </c>
      <c r="AL45" s="68">
        <v>0</v>
      </c>
      <c r="AM45" s="296" t="s">
        <v>629</v>
      </c>
      <c r="AN45" s="404" t="s">
        <v>541</v>
      </c>
      <c r="AO45" s="231" t="s">
        <v>541</v>
      </c>
      <c r="AP45" s="340">
        <v>0</v>
      </c>
      <c r="AR45" s="68">
        <v>41</v>
      </c>
      <c r="AS45" s="260">
        <v>0</v>
      </c>
      <c r="AT45" s="255">
        <v>0</v>
      </c>
      <c r="AU45" s="354">
        <v>0</v>
      </c>
      <c r="AV45" s="392" t="s">
        <v>694</v>
      </c>
      <c r="AW45" s="406">
        <v>0</v>
      </c>
      <c r="AX45" s="338" t="s">
        <v>656</v>
      </c>
      <c r="AZ45" s="68">
        <v>41</v>
      </c>
      <c r="BA45" s="131">
        <v>2</v>
      </c>
      <c r="BB45" s="357">
        <v>1</v>
      </c>
      <c r="BC45" s="123">
        <v>1</v>
      </c>
      <c r="BD45" s="131">
        <v>5</v>
      </c>
      <c r="BE45" s="320">
        <v>6</v>
      </c>
      <c r="BG45" s="68">
        <v>41</v>
      </c>
      <c r="BH45" s="231">
        <v>4</v>
      </c>
      <c r="BI45" s="213"/>
      <c r="BJ45" s="123">
        <v>4</v>
      </c>
      <c r="BK45" s="152">
        <v>7</v>
      </c>
      <c r="BL45" s="64">
        <v>40</v>
      </c>
      <c r="BO45" s="68">
        <v>41</v>
      </c>
      <c r="BP45" s="322">
        <v>50</v>
      </c>
      <c r="BQ45" s="421">
        <v>4</v>
      </c>
      <c r="BR45" s="551" t="s">
        <v>809</v>
      </c>
    </row>
    <row r="46" spans="1:70" x14ac:dyDescent="0.2">
      <c r="A46" s="64">
        <v>42</v>
      </c>
      <c r="B46" s="12" t="s">
        <v>108</v>
      </c>
      <c r="C46" s="489" t="s">
        <v>480</v>
      </c>
      <c r="D46" s="440">
        <v>0</v>
      </c>
      <c r="E46" s="131">
        <v>2</v>
      </c>
      <c r="F46" s="204">
        <v>0</v>
      </c>
      <c r="G46" s="357">
        <v>1</v>
      </c>
      <c r="H46" s="354">
        <v>2</v>
      </c>
      <c r="I46" s="231">
        <v>3</v>
      </c>
      <c r="J46" s="208">
        <v>1</v>
      </c>
      <c r="K46" s="202">
        <v>4</v>
      </c>
      <c r="L46" s="37">
        <v>0</v>
      </c>
      <c r="M46" s="64">
        <v>0</v>
      </c>
      <c r="N46" s="123">
        <v>3.5</v>
      </c>
      <c r="O46" s="131">
        <v>0</v>
      </c>
      <c r="P46" s="260">
        <v>0</v>
      </c>
      <c r="Q46" s="260">
        <v>0</v>
      </c>
      <c r="R46" s="255">
        <v>0</v>
      </c>
      <c r="S46" s="255">
        <v>0</v>
      </c>
      <c r="T46" s="68">
        <v>0</v>
      </c>
      <c r="U46" s="296" t="s">
        <v>624</v>
      </c>
      <c r="V46" s="131">
        <v>40</v>
      </c>
      <c r="W46" s="430" t="s">
        <v>554</v>
      </c>
      <c r="X46" s="354">
        <v>0</v>
      </c>
      <c r="Y46" s="354">
        <v>0</v>
      </c>
      <c r="Z46" s="354">
        <v>0</v>
      </c>
      <c r="AA46" s="437" t="s">
        <v>544</v>
      </c>
      <c r="AB46" s="401" t="s">
        <v>553</v>
      </c>
      <c r="AC46" s="406" t="s">
        <v>705</v>
      </c>
      <c r="AD46" s="231">
        <v>0</v>
      </c>
      <c r="AE46" s="338" t="s">
        <v>544</v>
      </c>
      <c r="AF46" s="292"/>
      <c r="AH46" s="68">
        <v>42</v>
      </c>
      <c r="AI46" s="123">
        <v>1</v>
      </c>
      <c r="AJ46" s="131">
        <v>2</v>
      </c>
      <c r="AK46" s="255" t="s">
        <v>477</v>
      </c>
      <c r="AL46" s="68">
        <v>0</v>
      </c>
      <c r="AM46" s="296" t="s">
        <v>624</v>
      </c>
      <c r="AN46" s="404" t="s">
        <v>540</v>
      </c>
      <c r="AO46" s="231" t="s">
        <v>484</v>
      </c>
      <c r="AP46" s="340" t="s">
        <v>478</v>
      </c>
      <c r="AR46" s="68">
        <v>42</v>
      </c>
      <c r="AS46" s="260">
        <v>0</v>
      </c>
      <c r="AT46" s="255">
        <v>0</v>
      </c>
      <c r="AU46" s="354">
        <v>0</v>
      </c>
      <c r="AV46" s="392">
        <v>0</v>
      </c>
      <c r="AW46" s="406">
        <v>0</v>
      </c>
      <c r="AX46" s="339" t="s">
        <v>542</v>
      </c>
      <c r="AZ46" s="68">
        <v>42</v>
      </c>
      <c r="BA46" s="131">
        <v>2</v>
      </c>
      <c r="BB46" s="357">
        <v>2</v>
      </c>
      <c r="BC46" s="123">
        <v>1</v>
      </c>
      <c r="BD46" s="131">
        <v>9</v>
      </c>
      <c r="BE46" s="319">
        <v>5</v>
      </c>
      <c r="BG46" s="68">
        <v>42</v>
      </c>
      <c r="BH46" s="231">
        <v>6</v>
      </c>
      <c r="BI46" s="213"/>
      <c r="BJ46" s="123">
        <v>5</v>
      </c>
      <c r="BK46" s="152">
        <v>5</v>
      </c>
      <c r="BL46" s="64">
        <v>0</v>
      </c>
      <c r="BO46" s="68">
        <v>42</v>
      </c>
      <c r="BP46" s="323">
        <v>60</v>
      </c>
      <c r="BQ46" s="319">
        <v>6.5</v>
      </c>
      <c r="BR46" s="248" t="s">
        <v>800</v>
      </c>
    </row>
    <row r="47" spans="1:70" x14ac:dyDescent="0.2">
      <c r="A47" s="64">
        <v>43</v>
      </c>
      <c r="B47" s="12" t="s">
        <v>90</v>
      </c>
      <c r="C47" s="489" t="s">
        <v>480</v>
      </c>
      <c r="D47" s="440">
        <v>0</v>
      </c>
      <c r="E47" s="131">
        <v>4</v>
      </c>
      <c r="F47" s="204">
        <v>0</v>
      </c>
      <c r="G47" s="357">
        <v>5</v>
      </c>
      <c r="H47" s="354">
        <v>5</v>
      </c>
      <c r="I47" s="231">
        <v>5</v>
      </c>
      <c r="J47" s="208">
        <v>5</v>
      </c>
      <c r="K47" s="202">
        <v>6</v>
      </c>
      <c r="L47" s="37">
        <v>0</v>
      </c>
      <c r="M47" s="64">
        <v>3</v>
      </c>
      <c r="N47" s="123">
        <v>1.5</v>
      </c>
      <c r="O47" s="131">
        <v>1</v>
      </c>
      <c r="P47" s="260">
        <v>0</v>
      </c>
      <c r="Q47" s="260" t="s">
        <v>540</v>
      </c>
      <c r="R47" s="255" t="s">
        <v>480</v>
      </c>
      <c r="S47" s="255" t="s">
        <v>540</v>
      </c>
      <c r="T47" s="68">
        <v>0</v>
      </c>
      <c r="U47" s="296" t="s">
        <v>629</v>
      </c>
      <c r="V47" s="131">
        <v>60</v>
      </c>
      <c r="W47" s="430" t="s">
        <v>546</v>
      </c>
      <c r="X47" s="354" t="s">
        <v>480</v>
      </c>
      <c r="Y47" s="354" t="s">
        <v>480</v>
      </c>
      <c r="Z47" s="354" t="s">
        <v>476</v>
      </c>
      <c r="AA47" s="437" t="s">
        <v>544</v>
      </c>
      <c r="AB47" s="401" t="s">
        <v>555</v>
      </c>
      <c r="AC47" s="406" t="s">
        <v>546</v>
      </c>
      <c r="AD47" s="231" t="s">
        <v>544</v>
      </c>
      <c r="AE47" s="339" t="s">
        <v>476</v>
      </c>
      <c r="AF47" s="292"/>
      <c r="AH47" s="68">
        <v>43</v>
      </c>
      <c r="AI47" s="123">
        <v>1</v>
      </c>
      <c r="AJ47" s="131">
        <v>5</v>
      </c>
      <c r="AK47" s="255">
        <v>0</v>
      </c>
      <c r="AL47" s="68">
        <v>0</v>
      </c>
      <c r="AM47" s="296" t="s">
        <v>642</v>
      </c>
      <c r="AN47" s="404" t="s">
        <v>555</v>
      </c>
      <c r="AO47" s="231" t="s">
        <v>541</v>
      </c>
      <c r="AP47" s="340" t="s">
        <v>658</v>
      </c>
      <c r="AR47" s="68">
        <v>43</v>
      </c>
      <c r="AS47" s="260" t="s">
        <v>482</v>
      </c>
      <c r="AT47" s="255">
        <v>0</v>
      </c>
      <c r="AU47" s="354" t="s">
        <v>694</v>
      </c>
      <c r="AV47" s="392">
        <v>0</v>
      </c>
      <c r="AW47" s="406" t="s">
        <v>477</v>
      </c>
      <c r="AX47" s="339" t="s">
        <v>542</v>
      </c>
      <c r="AZ47" s="68">
        <v>43</v>
      </c>
      <c r="BA47" s="131">
        <v>2</v>
      </c>
      <c r="BB47" s="357">
        <v>1</v>
      </c>
      <c r="BC47" s="123">
        <v>1</v>
      </c>
      <c r="BD47" s="131">
        <v>9</v>
      </c>
      <c r="BE47" s="319">
        <v>4</v>
      </c>
      <c r="BG47" s="68">
        <v>43</v>
      </c>
      <c r="BH47" s="231">
        <v>5</v>
      </c>
      <c r="BI47" s="213">
        <v>3</v>
      </c>
      <c r="BJ47" s="123">
        <v>2</v>
      </c>
      <c r="BK47" s="152">
        <v>3</v>
      </c>
      <c r="BL47" s="64">
        <v>50</v>
      </c>
      <c r="BO47" s="68">
        <v>43</v>
      </c>
      <c r="BP47" s="323">
        <v>40</v>
      </c>
      <c r="BQ47" s="319">
        <v>5</v>
      </c>
      <c r="BR47" s="248" t="s">
        <v>800</v>
      </c>
    </row>
    <row r="48" spans="1:70" x14ac:dyDescent="0.2">
      <c r="A48" s="64">
        <v>44</v>
      </c>
      <c r="B48" s="22" t="s">
        <v>111</v>
      </c>
      <c r="C48" s="495" t="s">
        <v>553</v>
      </c>
      <c r="D48" s="445">
        <v>0</v>
      </c>
      <c r="E48" s="131">
        <v>7</v>
      </c>
      <c r="F48" s="204">
        <v>0</v>
      </c>
      <c r="G48" s="357">
        <v>6</v>
      </c>
      <c r="H48" s="354">
        <v>7</v>
      </c>
      <c r="I48" s="231">
        <v>7</v>
      </c>
      <c r="J48" s="208">
        <v>9</v>
      </c>
      <c r="K48" s="202">
        <v>8</v>
      </c>
      <c r="L48" s="37">
        <v>3</v>
      </c>
      <c r="M48" s="64">
        <v>8</v>
      </c>
      <c r="N48" s="123">
        <v>3</v>
      </c>
      <c r="O48" s="131">
        <v>5</v>
      </c>
      <c r="P48" s="260">
        <v>0</v>
      </c>
      <c r="Q48" s="260" t="s">
        <v>561</v>
      </c>
      <c r="R48" s="255" t="s">
        <v>537</v>
      </c>
      <c r="S48" s="255">
        <v>0</v>
      </c>
      <c r="T48" s="68">
        <v>0</v>
      </c>
      <c r="U48" s="296" t="s">
        <v>624</v>
      </c>
      <c r="V48" s="131">
        <v>80</v>
      </c>
      <c r="W48" s="430" t="s">
        <v>537</v>
      </c>
      <c r="X48" s="354" t="s">
        <v>657</v>
      </c>
      <c r="Y48" s="354" t="s">
        <v>538</v>
      </c>
      <c r="Z48" s="354" t="s">
        <v>700</v>
      </c>
      <c r="AA48" s="437" t="s">
        <v>484</v>
      </c>
      <c r="AB48" s="401" t="s">
        <v>700</v>
      </c>
      <c r="AC48" s="406" t="s">
        <v>540</v>
      </c>
      <c r="AD48" s="231" t="s">
        <v>545</v>
      </c>
      <c r="AE48" s="339">
        <v>0</v>
      </c>
      <c r="AF48" s="292"/>
      <c r="AH48" s="68">
        <v>44</v>
      </c>
      <c r="AI48" s="123">
        <v>1</v>
      </c>
      <c r="AJ48" s="131">
        <v>0</v>
      </c>
      <c r="AK48" s="255">
        <v>0</v>
      </c>
      <c r="AL48" s="68">
        <v>0</v>
      </c>
      <c r="AM48" s="296" t="s">
        <v>624</v>
      </c>
      <c r="AN48" s="404" t="s">
        <v>476</v>
      </c>
      <c r="AO48" s="231" t="s">
        <v>477</v>
      </c>
      <c r="AP48" s="340" t="s">
        <v>657</v>
      </c>
      <c r="AR48" s="68">
        <v>44</v>
      </c>
      <c r="AS48" s="260" t="s">
        <v>545</v>
      </c>
      <c r="AT48" s="255">
        <v>0</v>
      </c>
      <c r="AU48" s="354">
        <v>0</v>
      </c>
      <c r="AV48" s="392" t="s">
        <v>482</v>
      </c>
      <c r="AW48" s="406">
        <v>0</v>
      </c>
      <c r="AX48" s="338" t="s">
        <v>656</v>
      </c>
      <c r="AZ48" s="68">
        <v>44</v>
      </c>
      <c r="BA48" s="131">
        <v>2</v>
      </c>
      <c r="BB48" s="357">
        <v>2</v>
      </c>
      <c r="BC48" s="123">
        <v>2</v>
      </c>
      <c r="BD48" s="131">
        <v>7</v>
      </c>
      <c r="BE48" s="319"/>
      <c r="BG48" s="68">
        <v>44</v>
      </c>
      <c r="BH48" s="231">
        <v>7</v>
      </c>
      <c r="BI48" s="213"/>
      <c r="BJ48" s="123">
        <v>5</v>
      </c>
      <c r="BK48" s="152">
        <v>5</v>
      </c>
      <c r="BL48" s="64">
        <v>0</v>
      </c>
      <c r="BO48" s="68">
        <v>44</v>
      </c>
      <c r="BP48" s="323">
        <v>40</v>
      </c>
      <c r="BQ48" s="319"/>
      <c r="BR48" s="248" t="s">
        <v>479</v>
      </c>
    </row>
    <row r="49" spans="1:70" x14ac:dyDescent="0.2">
      <c r="A49" s="64">
        <v>45</v>
      </c>
      <c r="B49" s="22" t="s">
        <v>115</v>
      </c>
      <c r="C49" s="495" t="s">
        <v>553</v>
      </c>
      <c r="D49" s="445">
        <v>0</v>
      </c>
      <c r="E49" s="131">
        <v>7</v>
      </c>
      <c r="F49" s="204">
        <v>0</v>
      </c>
      <c r="G49" s="357">
        <v>7</v>
      </c>
      <c r="H49" s="354">
        <v>7</v>
      </c>
      <c r="I49" s="231">
        <v>8</v>
      </c>
      <c r="J49" s="208">
        <v>8</v>
      </c>
      <c r="K49" s="202">
        <v>9</v>
      </c>
      <c r="L49" s="37">
        <v>0</v>
      </c>
      <c r="M49" s="64">
        <v>7</v>
      </c>
      <c r="N49" s="123">
        <v>1</v>
      </c>
      <c r="O49" s="131">
        <v>4</v>
      </c>
      <c r="P49" s="260">
        <v>0</v>
      </c>
      <c r="Q49" s="260" t="s">
        <v>562</v>
      </c>
      <c r="R49" s="255" t="s">
        <v>541</v>
      </c>
      <c r="S49" s="255">
        <v>0</v>
      </c>
      <c r="T49" s="68">
        <v>0</v>
      </c>
      <c r="U49" s="296" t="s">
        <v>624</v>
      </c>
      <c r="V49" s="131">
        <v>70</v>
      </c>
      <c r="W49" s="430" t="s">
        <v>565</v>
      </c>
      <c r="X49" s="354" t="s">
        <v>555</v>
      </c>
      <c r="Y49" s="354" t="s">
        <v>555</v>
      </c>
      <c r="Z49" s="354" t="s">
        <v>735</v>
      </c>
      <c r="AA49" s="437" t="s">
        <v>545</v>
      </c>
      <c r="AB49" s="401" t="s">
        <v>476</v>
      </c>
      <c r="AC49" s="406" t="s">
        <v>710</v>
      </c>
      <c r="AD49" s="231" t="s">
        <v>685</v>
      </c>
      <c r="AE49" s="339" t="s">
        <v>544</v>
      </c>
      <c r="AF49" s="292"/>
      <c r="AH49" s="68">
        <v>45</v>
      </c>
      <c r="AI49" s="123">
        <v>1</v>
      </c>
      <c r="AJ49" s="131"/>
      <c r="AK49" s="255">
        <v>0</v>
      </c>
      <c r="AL49" s="68">
        <v>0</v>
      </c>
      <c r="AM49" s="296" t="s">
        <v>638</v>
      </c>
      <c r="AN49" s="404" t="s">
        <v>476</v>
      </c>
      <c r="AO49" s="231">
        <v>0</v>
      </c>
      <c r="AP49" s="340" t="s">
        <v>657</v>
      </c>
      <c r="AR49" s="68">
        <v>45</v>
      </c>
      <c r="AS49" s="260" t="s">
        <v>539</v>
      </c>
      <c r="AT49" s="255" t="s">
        <v>561</v>
      </c>
      <c r="AU49" s="354">
        <v>0</v>
      </c>
      <c r="AV49" s="392">
        <v>0</v>
      </c>
      <c r="AW49" s="406">
        <v>0</v>
      </c>
      <c r="AX49" s="338" t="s">
        <v>656</v>
      </c>
      <c r="AZ49" s="68">
        <v>45</v>
      </c>
      <c r="BA49" s="131">
        <v>3</v>
      </c>
      <c r="BB49" s="357">
        <v>2</v>
      </c>
      <c r="BC49" s="123">
        <v>2</v>
      </c>
      <c r="BD49" s="131">
        <v>9</v>
      </c>
      <c r="BE49" s="319"/>
      <c r="BG49" s="68">
        <v>45</v>
      </c>
      <c r="BH49" s="231">
        <v>6</v>
      </c>
      <c r="BI49" s="213"/>
      <c r="BJ49" s="123">
        <v>5</v>
      </c>
      <c r="BK49" s="152">
        <v>3</v>
      </c>
      <c r="BL49" s="64">
        <v>40</v>
      </c>
      <c r="BO49" s="68">
        <v>45</v>
      </c>
      <c r="BP49" s="323">
        <v>40</v>
      </c>
      <c r="BQ49" s="319"/>
      <c r="BR49" s="248" t="s">
        <v>479</v>
      </c>
    </row>
    <row r="50" spans="1:70" x14ac:dyDescent="0.2">
      <c r="A50" s="64">
        <v>46</v>
      </c>
      <c r="B50" s="22" t="s">
        <v>118</v>
      </c>
      <c r="C50" s="495">
        <v>0</v>
      </c>
      <c r="D50" s="445">
        <v>0</v>
      </c>
      <c r="E50" s="131">
        <v>4</v>
      </c>
      <c r="F50" s="204" t="s">
        <v>479</v>
      </c>
      <c r="G50" s="357">
        <v>6</v>
      </c>
      <c r="H50" s="354">
        <v>5</v>
      </c>
      <c r="I50" s="231">
        <v>7</v>
      </c>
      <c r="J50" s="208">
        <v>5</v>
      </c>
      <c r="K50" s="202">
        <v>7</v>
      </c>
      <c r="L50" s="37">
        <v>3</v>
      </c>
      <c r="M50" s="64">
        <v>5</v>
      </c>
      <c r="N50" s="123">
        <v>3</v>
      </c>
      <c r="O50" s="131">
        <v>0</v>
      </c>
      <c r="P50" s="260">
        <v>0</v>
      </c>
      <c r="Q50" s="260">
        <v>0</v>
      </c>
      <c r="R50" s="255" t="s">
        <v>543</v>
      </c>
      <c r="S50" s="255">
        <v>0</v>
      </c>
      <c r="T50" s="68">
        <v>0</v>
      </c>
      <c r="U50" s="297" t="s">
        <v>624</v>
      </c>
      <c r="V50" s="131">
        <v>70</v>
      </c>
      <c r="W50" s="430" t="s">
        <v>571</v>
      </c>
      <c r="X50" s="354" t="s">
        <v>660</v>
      </c>
      <c r="Y50" s="354" t="s">
        <v>555</v>
      </c>
      <c r="Z50" s="354">
        <v>0</v>
      </c>
      <c r="AA50" s="437" t="s">
        <v>545</v>
      </c>
      <c r="AB50" s="401" t="s">
        <v>476</v>
      </c>
      <c r="AC50" s="406" t="s">
        <v>684</v>
      </c>
      <c r="AD50" s="231" t="s">
        <v>482</v>
      </c>
      <c r="AE50" s="339" t="s">
        <v>544</v>
      </c>
      <c r="AF50" s="292"/>
      <c r="AH50" s="68">
        <v>46</v>
      </c>
      <c r="AI50" s="123">
        <v>1</v>
      </c>
      <c r="AJ50" s="131">
        <v>7</v>
      </c>
      <c r="AK50" s="255">
        <v>0</v>
      </c>
      <c r="AL50" s="68">
        <v>0</v>
      </c>
      <c r="AM50" s="296" t="s">
        <v>624</v>
      </c>
      <c r="AN50" s="404" t="s">
        <v>554</v>
      </c>
      <c r="AO50" s="231" t="s">
        <v>543</v>
      </c>
      <c r="AP50" s="339" t="s">
        <v>476</v>
      </c>
      <c r="AR50" s="68">
        <v>46</v>
      </c>
      <c r="AS50" s="260" t="s">
        <v>482</v>
      </c>
      <c r="AT50" s="255">
        <v>0</v>
      </c>
      <c r="AU50" s="354">
        <v>0</v>
      </c>
      <c r="AV50" s="392">
        <v>0</v>
      </c>
      <c r="AW50" s="406">
        <v>0</v>
      </c>
      <c r="AX50" s="338" t="s">
        <v>656</v>
      </c>
      <c r="AZ50" s="68">
        <v>46</v>
      </c>
      <c r="BA50" s="131" t="s">
        <v>359</v>
      </c>
      <c r="BB50" s="357">
        <v>2</v>
      </c>
      <c r="BC50" s="123">
        <v>3</v>
      </c>
      <c r="BD50" s="131">
        <v>7</v>
      </c>
      <c r="BE50" s="319"/>
      <c r="BG50" s="68">
        <v>46</v>
      </c>
      <c r="BH50" s="231">
        <v>7</v>
      </c>
      <c r="BI50" s="213"/>
      <c r="BJ50" s="123">
        <v>4.5</v>
      </c>
      <c r="BK50" s="152">
        <v>5</v>
      </c>
      <c r="BL50" s="64">
        <v>0</v>
      </c>
      <c r="BO50" s="68">
        <v>46</v>
      </c>
      <c r="BP50" s="323">
        <v>20</v>
      </c>
      <c r="BQ50" s="319"/>
      <c r="BR50" s="248" t="s">
        <v>800</v>
      </c>
    </row>
    <row r="51" spans="1:70" x14ac:dyDescent="0.2">
      <c r="A51" s="64">
        <v>47</v>
      </c>
      <c r="B51" s="22" t="s">
        <v>121</v>
      </c>
      <c r="C51" s="495">
        <v>0</v>
      </c>
      <c r="D51" s="445">
        <v>0</v>
      </c>
      <c r="E51" s="131">
        <v>3</v>
      </c>
      <c r="F51" s="204">
        <v>0</v>
      </c>
      <c r="G51" s="357">
        <v>5</v>
      </c>
      <c r="H51" s="354">
        <v>5</v>
      </c>
      <c r="I51" s="231">
        <v>7</v>
      </c>
      <c r="J51" s="208">
        <v>3</v>
      </c>
      <c r="K51" s="202">
        <v>8</v>
      </c>
      <c r="L51" s="37">
        <v>0</v>
      </c>
      <c r="M51" s="64">
        <v>5</v>
      </c>
      <c r="N51" s="123">
        <v>1</v>
      </c>
      <c r="O51" s="131">
        <v>1</v>
      </c>
      <c r="P51" s="260">
        <v>0</v>
      </c>
      <c r="Q51" s="260" t="s">
        <v>557</v>
      </c>
      <c r="R51" s="255" t="s">
        <v>480</v>
      </c>
      <c r="S51" s="255">
        <v>0</v>
      </c>
      <c r="T51" s="68">
        <v>0</v>
      </c>
      <c r="U51" s="296" t="s">
        <v>622</v>
      </c>
      <c r="V51" s="131">
        <v>60</v>
      </c>
      <c r="W51" s="430" t="s">
        <v>554</v>
      </c>
      <c r="X51" s="354" t="s">
        <v>694</v>
      </c>
      <c r="Y51" s="354" t="s">
        <v>660</v>
      </c>
      <c r="Z51" s="354">
        <v>0</v>
      </c>
      <c r="AA51" s="397" t="s">
        <v>553</v>
      </c>
      <c r="AB51" s="401" t="s">
        <v>476</v>
      </c>
      <c r="AC51" s="406" t="s">
        <v>705</v>
      </c>
      <c r="AD51" s="231" t="s">
        <v>545</v>
      </c>
      <c r="AE51" s="339" t="s">
        <v>544</v>
      </c>
      <c r="AF51" s="292"/>
      <c r="AH51" s="68">
        <v>47</v>
      </c>
      <c r="AI51" s="123">
        <v>1</v>
      </c>
      <c r="AJ51" s="131">
        <v>7</v>
      </c>
      <c r="AK51" s="255" t="s">
        <v>477</v>
      </c>
      <c r="AL51" s="68">
        <v>0</v>
      </c>
      <c r="AM51" s="296" t="s">
        <v>635</v>
      </c>
      <c r="AN51" s="404" t="s">
        <v>656</v>
      </c>
      <c r="AO51" s="231" t="s">
        <v>541</v>
      </c>
      <c r="AP51" s="338" t="s">
        <v>553</v>
      </c>
      <c r="AR51" s="68">
        <v>47</v>
      </c>
      <c r="AS51" s="260" t="s">
        <v>477</v>
      </c>
      <c r="AT51" s="255" t="s">
        <v>586</v>
      </c>
      <c r="AU51" s="354">
        <v>0</v>
      </c>
      <c r="AV51" s="392" t="s">
        <v>694</v>
      </c>
      <c r="AW51" s="406">
        <v>0</v>
      </c>
      <c r="AX51" s="339" t="s">
        <v>657</v>
      </c>
      <c r="AZ51" s="68">
        <v>47</v>
      </c>
      <c r="BA51" s="131">
        <v>2</v>
      </c>
      <c r="BB51" s="357">
        <v>2</v>
      </c>
      <c r="BC51" s="123">
        <v>3</v>
      </c>
      <c r="BD51" s="131">
        <v>5</v>
      </c>
      <c r="BE51" s="319"/>
      <c r="BG51" s="68">
        <v>47</v>
      </c>
      <c r="BH51" s="231">
        <v>6</v>
      </c>
      <c r="BI51" s="213"/>
      <c r="BJ51" s="123">
        <v>4</v>
      </c>
      <c r="BK51" s="152">
        <v>1</v>
      </c>
      <c r="BL51" s="64">
        <v>0</v>
      </c>
      <c r="BO51" s="68">
        <v>47</v>
      </c>
      <c r="BP51" s="323">
        <v>40</v>
      </c>
      <c r="BQ51" s="319"/>
      <c r="BR51" s="123" t="s">
        <v>800</v>
      </c>
    </row>
    <row r="52" spans="1:70" x14ac:dyDescent="0.2">
      <c r="A52" s="64">
        <v>48</v>
      </c>
      <c r="B52" s="22" t="s">
        <v>124</v>
      </c>
      <c r="C52" s="495" t="s">
        <v>20</v>
      </c>
      <c r="D52" s="445">
        <v>0</v>
      </c>
      <c r="E52" s="131">
        <v>5</v>
      </c>
      <c r="F52" s="204">
        <v>0</v>
      </c>
      <c r="G52" s="357">
        <v>5</v>
      </c>
      <c r="H52" s="354">
        <v>5</v>
      </c>
      <c r="I52" s="231">
        <v>7</v>
      </c>
      <c r="J52" s="208">
        <v>4</v>
      </c>
      <c r="K52" s="202">
        <v>7</v>
      </c>
      <c r="L52" s="37">
        <v>0</v>
      </c>
      <c r="M52" s="64">
        <v>5</v>
      </c>
      <c r="N52" s="123">
        <v>1</v>
      </c>
      <c r="O52" s="131">
        <v>0</v>
      </c>
      <c r="P52" s="260">
        <v>0</v>
      </c>
      <c r="Q52" s="260" t="s">
        <v>563</v>
      </c>
      <c r="R52" s="255" t="s">
        <v>480</v>
      </c>
      <c r="S52" s="255">
        <v>0</v>
      </c>
      <c r="T52" s="68">
        <v>0</v>
      </c>
      <c r="U52" s="296" t="s">
        <v>624</v>
      </c>
      <c r="V52" s="131">
        <v>60</v>
      </c>
      <c r="W52" s="430" t="s">
        <v>554</v>
      </c>
      <c r="X52" s="354" t="s">
        <v>476</v>
      </c>
      <c r="Y52" s="354" t="s">
        <v>657</v>
      </c>
      <c r="Z52" s="354">
        <v>0</v>
      </c>
      <c r="AA52" s="397" t="s">
        <v>694</v>
      </c>
      <c r="AB52" s="401" t="s">
        <v>478</v>
      </c>
      <c r="AC52" s="406" t="s">
        <v>705</v>
      </c>
      <c r="AD52" s="231" t="s">
        <v>482</v>
      </c>
      <c r="AE52" s="340" t="s">
        <v>544</v>
      </c>
      <c r="AF52" s="292"/>
      <c r="AH52" s="68">
        <v>48</v>
      </c>
      <c r="AI52" s="123">
        <v>1</v>
      </c>
      <c r="AJ52" s="131">
        <v>5</v>
      </c>
      <c r="AK52" s="255">
        <v>0</v>
      </c>
      <c r="AL52" s="68">
        <v>0</v>
      </c>
      <c r="AM52" s="296" t="s">
        <v>624</v>
      </c>
      <c r="AN52" s="404" t="s">
        <v>476</v>
      </c>
      <c r="AO52" s="231" t="s">
        <v>538</v>
      </c>
      <c r="AP52" s="338" t="s">
        <v>553</v>
      </c>
      <c r="AR52" s="68">
        <v>48</v>
      </c>
      <c r="AS52" s="260" t="s">
        <v>539</v>
      </c>
      <c r="AT52" s="255">
        <v>0</v>
      </c>
      <c r="AU52" s="354">
        <v>0</v>
      </c>
      <c r="AV52" s="392" t="s">
        <v>478</v>
      </c>
      <c r="AW52" s="406">
        <v>0</v>
      </c>
      <c r="AX52" s="339" t="s">
        <v>542</v>
      </c>
      <c r="AZ52" s="68">
        <v>48</v>
      </c>
      <c r="BA52" s="131">
        <v>3</v>
      </c>
      <c r="BB52" s="357">
        <v>1</v>
      </c>
      <c r="BC52" s="123">
        <v>2</v>
      </c>
      <c r="BD52" s="131">
        <v>3</v>
      </c>
      <c r="BE52" s="319"/>
      <c r="BG52" s="68">
        <v>48</v>
      </c>
      <c r="BH52" s="231">
        <v>6</v>
      </c>
      <c r="BI52" s="213"/>
      <c r="BJ52" s="123">
        <v>2.5</v>
      </c>
      <c r="BK52" s="152">
        <v>5</v>
      </c>
      <c r="BL52" s="64">
        <v>0</v>
      </c>
      <c r="BO52" s="68">
        <v>48</v>
      </c>
      <c r="BP52" s="323">
        <v>60</v>
      </c>
      <c r="BQ52" s="319"/>
      <c r="BR52" s="123" t="s">
        <v>800</v>
      </c>
    </row>
    <row r="53" spans="1:70" x14ac:dyDescent="0.2">
      <c r="A53" s="64">
        <v>49</v>
      </c>
      <c r="B53" s="22" t="s">
        <v>127</v>
      </c>
      <c r="C53" s="495" t="s">
        <v>541</v>
      </c>
      <c r="D53" s="445">
        <v>0</v>
      </c>
      <c r="E53" s="131">
        <v>6</v>
      </c>
      <c r="F53" s="204">
        <v>0</v>
      </c>
      <c r="G53" s="357">
        <v>4</v>
      </c>
      <c r="H53" s="354">
        <v>6</v>
      </c>
      <c r="I53" s="231">
        <v>6</v>
      </c>
      <c r="J53" s="208">
        <v>6</v>
      </c>
      <c r="K53" s="202">
        <v>8</v>
      </c>
      <c r="L53" s="37">
        <v>2</v>
      </c>
      <c r="M53" s="64">
        <v>8</v>
      </c>
      <c r="N53" s="123">
        <v>1</v>
      </c>
      <c r="O53" s="131">
        <v>2</v>
      </c>
      <c r="P53" s="260">
        <v>0</v>
      </c>
      <c r="Q53" s="260" t="s">
        <v>551</v>
      </c>
      <c r="R53" s="255" t="s">
        <v>545</v>
      </c>
      <c r="S53" s="255" t="s">
        <v>551</v>
      </c>
      <c r="T53" s="68">
        <v>0</v>
      </c>
      <c r="U53" s="296" t="s">
        <v>624</v>
      </c>
      <c r="V53" s="131">
        <v>70</v>
      </c>
      <c r="W53" s="430" t="s">
        <v>554</v>
      </c>
      <c r="X53" s="354" t="s">
        <v>476</v>
      </c>
      <c r="Y53" s="354" t="s">
        <v>476</v>
      </c>
      <c r="Z53" s="354">
        <v>0</v>
      </c>
      <c r="AA53" s="397">
        <v>0</v>
      </c>
      <c r="AB53" s="401" t="s">
        <v>694</v>
      </c>
      <c r="AC53" s="406" t="s">
        <v>684</v>
      </c>
      <c r="AD53" s="231">
        <v>0</v>
      </c>
      <c r="AE53" s="340" t="s">
        <v>542</v>
      </c>
      <c r="AF53" s="292"/>
      <c r="AH53" s="68">
        <v>49</v>
      </c>
      <c r="AI53" s="123">
        <v>1</v>
      </c>
      <c r="AJ53" s="131">
        <v>0</v>
      </c>
      <c r="AK53" s="255">
        <v>0</v>
      </c>
      <c r="AL53" s="68">
        <v>0</v>
      </c>
      <c r="AM53" s="296" t="s">
        <v>631</v>
      </c>
      <c r="AN53" s="404" t="s">
        <v>684</v>
      </c>
      <c r="AO53" s="231">
        <v>0</v>
      </c>
      <c r="AP53" s="338">
        <v>0</v>
      </c>
      <c r="AR53" s="68">
        <v>49</v>
      </c>
      <c r="AS53" s="260">
        <v>0</v>
      </c>
      <c r="AT53" s="255">
        <v>0</v>
      </c>
      <c r="AU53" s="354">
        <v>0</v>
      </c>
      <c r="AV53" s="392">
        <v>0</v>
      </c>
      <c r="AW53" s="406">
        <v>0</v>
      </c>
      <c r="AX53" s="338" t="s">
        <v>657</v>
      </c>
      <c r="AZ53" s="68">
        <v>49</v>
      </c>
      <c r="BA53" s="131">
        <v>3</v>
      </c>
      <c r="BB53" s="357">
        <v>2</v>
      </c>
      <c r="BC53" s="123">
        <v>4</v>
      </c>
      <c r="BD53" s="131">
        <v>9</v>
      </c>
      <c r="BE53" s="319"/>
      <c r="BG53" s="68">
        <v>49</v>
      </c>
      <c r="BH53" s="231">
        <v>5</v>
      </c>
      <c r="BI53" s="213"/>
      <c r="BJ53" s="123">
        <v>4</v>
      </c>
      <c r="BK53" s="152">
        <v>5</v>
      </c>
      <c r="BL53" s="64">
        <v>0</v>
      </c>
      <c r="BO53" s="68">
        <v>49</v>
      </c>
      <c r="BP53" s="323">
        <v>30</v>
      </c>
      <c r="BQ53" s="319"/>
      <c r="BR53" s="123" t="s">
        <v>800</v>
      </c>
    </row>
    <row r="54" spans="1:70" x14ac:dyDescent="0.2">
      <c r="A54" s="64">
        <v>50</v>
      </c>
      <c r="B54" s="22" t="s">
        <v>130</v>
      </c>
      <c r="C54" s="495" t="s">
        <v>545</v>
      </c>
      <c r="D54" s="445">
        <v>0</v>
      </c>
      <c r="E54" s="132">
        <v>5</v>
      </c>
      <c r="F54" s="205">
        <v>0</v>
      </c>
      <c r="G54" s="358">
        <v>3</v>
      </c>
      <c r="H54" s="355">
        <v>3</v>
      </c>
      <c r="I54" s="232">
        <v>6</v>
      </c>
      <c r="J54" s="229">
        <v>5</v>
      </c>
      <c r="K54" s="207">
        <v>7</v>
      </c>
      <c r="L54" s="102">
        <v>3</v>
      </c>
      <c r="M54" s="65">
        <v>3</v>
      </c>
      <c r="N54" s="124">
        <v>1</v>
      </c>
      <c r="O54" s="132">
        <v>5</v>
      </c>
      <c r="P54" s="261">
        <v>0</v>
      </c>
      <c r="Q54" s="261" t="s">
        <v>557</v>
      </c>
      <c r="R54" s="256" t="s">
        <v>480</v>
      </c>
      <c r="S54" s="256" t="s">
        <v>567</v>
      </c>
      <c r="T54" s="81">
        <v>0</v>
      </c>
      <c r="U54" s="299" t="s">
        <v>624</v>
      </c>
      <c r="V54" s="132">
        <v>70</v>
      </c>
      <c r="W54" s="431" t="s">
        <v>571</v>
      </c>
      <c r="X54" s="355" t="s">
        <v>553</v>
      </c>
      <c r="Y54" s="355" t="s">
        <v>554</v>
      </c>
      <c r="Z54" s="355" t="s">
        <v>694</v>
      </c>
      <c r="AA54" s="409">
        <v>0</v>
      </c>
      <c r="AB54" s="410" t="s">
        <v>478</v>
      </c>
      <c r="AC54" s="411" t="s">
        <v>684</v>
      </c>
      <c r="AD54" s="232" t="s">
        <v>686</v>
      </c>
      <c r="AE54" s="412" t="s">
        <v>544</v>
      </c>
      <c r="AF54" s="292"/>
      <c r="AH54" s="68">
        <v>50</v>
      </c>
      <c r="AI54" s="123">
        <v>1</v>
      </c>
      <c r="AJ54" s="131">
        <v>0</v>
      </c>
      <c r="AK54" s="255" t="s">
        <v>481</v>
      </c>
      <c r="AL54" s="68">
        <v>0</v>
      </c>
      <c r="AM54" s="296" t="s">
        <v>624</v>
      </c>
      <c r="AN54" s="404" t="s">
        <v>690</v>
      </c>
      <c r="AO54" s="231">
        <v>0</v>
      </c>
      <c r="AP54" s="338" t="s">
        <v>656</v>
      </c>
      <c r="AR54" s="68">
        <v>50</v>
      </c>
      <c r="AS54" s="260" t="s">
        <v>482</v>
      </c>
      <c r="AT54" s="255">
        <v>0</v>
      </c>
      <c r="AU54" s="354">
        <v>0</v>
      </c>
      <c r="AV54" s="392" t="s">
        <v>478</v>
      </c>
      <c r="AW54" s="406">
        <v>0</v>
      </c>
      <c r="AX54" s="338" t="s">
        <v>656</v>
      </c>
      <c r="AZ54" s="68">
        <v>50</v>
      </c>
      <c r="BA54" s="131">
        <v>3</v>
      </c>
      <c r="BB54" s="357">
        <v>2</v>
      </c>
      <c r="BC54" s="123">
        <v>1</v>
      </c>
      <c r="BD54" s="131">
        <v>5</v>
      </c>
      <c r="BE54" s="319"/>
      <c r="BG54" s="68">
        <v>50</v>
      </c>
      <c r="BH54" s="231">
        <v>5</v>
      </c>
      <c r="BI54" s="213"/>
      <c r="BJ54" s="123">
        <v>4.5</v>
      </c>
      <c r="BK54" s="152">
        <v>3</v>
      </c>
      <c r="BL54" s="64">
        <v>0</v>
      </c>
      <c r="BO54" s="68">
        <v>50</v>
      </c>
      <c r="BP54" s="325">
        <v>60</v>
      </c>
      <c r="BQ54" s="321"/>
      <c r="BR54" s="124" t="s">
        <v>800</v>
      </c>
    </row>
    <row r="55" spans="1:70" x14ac:dyDescent="0.2">
      <c r="A55" s="74">
        <v>51</v>
      </c>
      <c r="B55" s="92" t="s">
        <v>133</v>
      </c>
      <c r="C55" s="496">
        <v>0</v>
      </c>
      <c r="D55" s="446">
        <v>0</v>
      </c>
      <c r="E55" s="130">
        <v>5</v>
      </c>
      <c r="F55" s="203">
        <v>0</v>
      </c>
      <c r="G55" s="356">
        <v>3</v>
      </c>
      <c r="H55" s="353">
        <v>4</v>
      </c>
      <c r="I55" s="230">
        <v>5</v>
      </c>
      <c r="J55" s="228">
        <v>5</v>
      </c>
      <c r="K55" s="206">
        <v>6</v>
      </c>
      <c r="L55" s="97">
        <v>0</v>
      </c>
      <c r="M55" s="74">
        <v>2</v>
      </c>
      <c r="N55" s="122">
        <v>2</v>
      </c>
      <c r="O55" s="130">
        <v>0</v>
      </c>
      <c r="P55" s="259">
        <v>0</v>
      </c>
      <c r="Q55" s="259">
        <v>0</v>
      </c>
      <c r="R55" s="254">
        <v>0</v>
      </c>
      <c r="S55" s="254" t="s">
        <v>553</v>
      </c>
      <c r="T55" s="73">
        <v>0</v>
      </c>
      <c r="U55" s="295" t="s">
        <v>624</v>
      </c>
      <c r="V55" s="130">
        <v>0</v>
      </c>
      <c r="W55" s="347" t="s">
        <v>710</v>
      </c>
      <c r="X55" s="353">
        <v>0</v>
      </c>
      <c r="Y55" s="353" t="s">
        <v>694</v>
      </c>
      <c r="Z55" s="353">
        <v>0</v>
      </c>
      <c r="AA55" s="436">
        <v>0</v>
      </c>
      <c r="AB55" s="400">
        <v>0</v>
      </c>
      <c r="AC55" s="405" t="s">
        <v>707</v>
      </c>
      <c r="AD55" s="230">
        <v>0</v>
      </c>
      <c r="AE55" s="337">
        <v>0</v>
      </c>
      <c r="AF55" s="292"/>
      <c r="AH55" s="73">
        <v>51</v>
      </c>
      <c r="AI55" s="122">
        <v>1</v>
      </c>
      <c r="AJ55" s="130">
        <v>4</v>
      </c>
      <c r="AK55" s="254">
        <v>0</v>
      </c>
      <c r="AL55" s="73">
        <v>0</v>
      </c>
      <c r="AM55" s="295" t="s">
        <v>638</v>
      </c>
      <c r="AN55" s="416" t="s">
        <v>553</v>
      </c>
      <c r="AO55" s="230" t="s">
        <v>543</v>
      </c>
      <c r="AP55" s="337" t="s">
        <v>476</v>
      </c>
      <c r="AR55" s="73">
        <v>51</v>
      </c>
      <c r="AS55" s="259" t="s">
        <v>482</v>
      </c>
      <c r="AT55" s="254">
        <v>0</v>
      </c>
      <c r="AU55" s="353">
        <v>0</v>
      </c>
      <c r="AV55" s="407" t="s">
        <v>694</v>
      </c>
      <c r="AW55" s="405">
        <v>0</v>
      </c>
      <c r="AX55" s="418" t="s">
        <v>542</v>
      </c>
      <c r="AZ55" s="73">
        <v>51</v>
      </c>
      <c r="BA55" s="130">
        <v>3</v>
      </c>
      <c r="BB55" s="356">
        <v>2</v>
      </c>
      <c r="BC55" s="122">
        <v>2</v>
      </c>
      <c r="BD55" s="130">
        <v>7</v>
      </c>
      <c r="BE55" s="318"/>
      <c r="BG55" s="73">
        <v>51</v>
      </c>
      <c r="BH55" s="230">
        <v>5</v>
      </c>
      <c r="BI55" s="244"/>
      <c r="BJ55" s="122">
        <v>4.5</v>
      </c>
      <c r="BK55" s="151">
        <v>7</v>
      </c>
      <c r="BL55" s="74">
        <v>40</v>
      </c>
      <c r="BO55" s="73">
        <v>51</v>
      </c>
      <c r="BP55" s="323">
        <v>60</v>
      </c>
      <c r="BQ55" s="319"/>
      <c r="BR55" s="551" t="s">
        <v>800</v>
      </c>
    </row>
    <row r="56" spans="1:70" x14ac:dyDescent="0.2">
      <c r="A56" s="64">
        <v>52</v>
      </c>
      <c r="B56" s="22" t="s">
        <v>136</v>
      </c>
      <c r="C56" s="495" t="s">
        <v>545</v>
      </c>
      <c r="D56" s="445" t="s">
        <v>684</v>
      </c>
      <c r="E56" s="131">
        <v>3</v>
      </c>
      <c r="F56" s="204">
        <v>0</v>
      </c>
      <c r="G56" s="357">
        <v>6</v>
      </c>
      <c r="H56" s="354">
        <v>6</v>
      </c>
      <c r="I56" s="231">
        <v>7</v>
      </c>
      <c r="J56" s="208">
        <v>3</v>
      </c>
      <c r="K56" s="202">
        <v>8</v>
      </c>
      <c r="L56" s="37">
        <v>0</v>
      </c>
      <c r="M56" s="64">
        <v>4</v>
      </c>
      <c r="N56" s="123">
        <v>1</v>
      </c>
      <c r="O56" s="131">
        <v>1</v>
      </c>
      <c r="P56" s="260">
        <v>0</v>
      </c>
      <c r="Q56" s="260">
        <v>0</v>
      </c>
      <c r="R56" s="255" t="s">
        <v>480</v>
      </c>
      <c r="S56" s="255" t="s">
        <v>555</v>
      </c>
      <c r="T56" s="68" t="s">
        <v>476</v>
      </c>
      <c r="U56" s="296" t="s">
        <v>624</v>
      </c>
      <c r="V56" s="131">
        <v>80</v>
      </c>
      <c r="W56" s="430" t="s">
        <v>744</v>
      </c>
      <c r="X56" s="354" t="s">
        <v>555</v>
      </c>
      <c r="Y56" s="354" t="s">
        <v>555</v>
      </c>
      <c r="Z56" s="354" t="s">
        <v>553</v>
      </c>
      <c r="AA56" s="437" t="s">
        <v>545</v>
      </c>
      <c r="AB56" s="401" t="s">
        <v>480</v>
      </c>
      <c r="AC56" s="406" t="s">
        <v>555</v>
      </c>
      <c r="AD56" s="231" t="s">
        <v>543</v>
      </c>
      <c r="AE56" s="338">
        <v>0</v>
      </c>
      <c r="AF56" s="292"/>
      <c r="AH56" s="68">
        <v>52</v>
      </c>
      <c r="AI56" s="123">
        <v>1</v>
      </c>
      <c r="AJ56" s="131">
        <v>6</v>
      </c>
      <c r="AK56" s="255" t="s">
        <v>477</v>
      </c>
      <c r="AL56" s="68">
        <v>0</v>
      </c>
      <c r="AM56" s="296" t="s">
        <v>624</v>
      </c>
      <c r="AN56" s="404" t="s">
        <v>476</v>
      </c>
      <c r="AO56" s="231">
        <v>0</v>
      </c>
      <c r="AP56" s="338" t="s">
        <v>476</v>
      </c>
      <c r="AR56" s="68">
        <v>52</v>
      </c>
      <c r="AS56" s="260" t="s">
        <v>539</v>
      </c>
      <c r="AT56" s="255">
        <v>0</v>
      </c>
      <c r="AU56" s="354">
        <v>0</v>
      </c>
      <c r="AV56" s="397" t="s">
        <v>694</v>
      </c>
      <c r="AW56" s="406">
        <v>0</v>
      </c>
      <c r="AX56" s="339" t="s">
        <v>542</v>
      </c>
      <c r="AZ56" s="68">
        <v>52</v>
      </c>
      <c r="BA56" s="131">
        <v>2</v>
      </c>
      <c r="BB56" s="357">
        <v>1</v>
      </c>
      <c r="BC56" s="123">
        <v>1</v>
      </c>
      <c r="BD56" s="131">
        <v>9</v>
      </c>
      <c r="BE56" s="319"/>
      <c r="BG56" s="68">
        <v>52</v>
      </c>
      <c r="BH56" s="231">
        <v>6</v>
      </c>
      <c r="BI56" s="213"/>
      <c r="BJ56" s="123">
        <v>4</v>
      </c>
      <c r="BK56" s="152">
        <v>5</v>
      </c>
      <c r="BL56" s="64">
        <v>15</v>
      </c>
      <c r="BO56" s="68">
        <v>52</v>
      </c>
      <c r="BP56" s="323">
        <v>40</v>
      </c>
      <c r="BQ56" s="319"/>
      <c r="BR56" s="248" t="s">
        <v>479</v>
      </c>
    </row>
    <row r="57" spans="1:70" x14ac:dyDescent="0.2">
      <c r="A57" s="64">
        <v>53</v>
      </c>
      <c r="B57" s="22" t="s">
        <v>138</v>
      </c>
      <c r="C57" s="495" t="s">
        <v>541</v>
      </c>
      <c r="D57" s="445" t="s">
        <v>543</v>
      </c>
      <c r="E57" s="131">
        <v>8</v>
      </c>
      <c r="F57" s="204">
        <v>0</v>
      </c>
      <c r="G57" s="357">
        <v>7</v>
      </c>
      <c r="H57" s="354">
        <v>0</v>
      </c>
      <c r="I57" s="231">
        <v>8</v>
      </c>
      <c r="J57" s="208">
        <v>9</v>
      </c>
      <c r="K57" s="202">
        <v>8</v>
      </c>
      <c r="L57" s="37">
        <v>0</v>
      </c>
      <c r="M57" s="64">
        <v>9</v>
      </c>
      <c r="N57" s="123">
        <v>5</v>
      </c>
      <c r="O57" s="131">
        <v>6</v>
      </c>
      <c r="P57" s="260">
        <v>0</v>
      </c>
      <c r="Q57" s="260" t="s">
        <v>557</v>
      </c>
      <c r="R57" s="255" t="s">
        <v>545</v>
      </c>
      <c r="S57" s="255">
        <v>0</v>
      </c>
      <c r="T57" s="68">
        <v>0</v>
      </c>
      <c r="U57" s="296" t="s">
        <v>624</v>
      </c>
      <c r="V57" s="131">
        <v>80</v>
      </c>
      <c r="W57" s="430" t="s">
        <v>745</v>
      </c>
      <c r="X57" s="354" t="s">
        <v>543</v>
      </c>
      <c r="Y57" s="354" t="s">
        <v>538</v>
      </c>
      <c r="Z57" s="354">
        <v>0</v>
      </c>
      <c r="AA57" s="437" t="s">
        <v>541</v>
      </c>
      <c r="AB57" s="401" t="s">
        <v>657</v>
      </c>
      <c r="AC57" s="406" t="s">
        <v>571</v>
      </c>
      <c r="AD57" s="231" t="s">
        <v>538</v>
      </c>
      <c r="AE57" s="339">
        <v>0</v>
      </c>
      <c r="AF57" s="292"/>
      <c r="AH57" s="68">
        <v>53</v>
      </c>
      <c r="AI57" s="123">
        <v>1</v>
      </c>
      <c r="AJ57" s="131">
        <v>2</v>
      </c>
      <c r="AK57" s="255" t="s">
        <v>477</v>
      </c>
      <c r="AL57" s="68">
        <v>0</v>
      </c>
      <c r="AM57" s="296" t="s">
        <v>637</v>
      </c>
      <c r="AN57" s="404" t="s">
        <v>476</v>
      </c>
      <c r="AO57" s="231">
        <v>0</v>
      </c>
      <c r="AP57" s="338" t="s">
        <v>657</v>
      </c>
      <c r="AR57" s="68">
        <v>53</v>
      </c>
      <c r="AS57" s="260" t="s">
        <v>555</v>
      </c>
      <c r="AT57" s="255">
        <v>0</v>
      </c>
      <c r="AU57" s="354">
        <v>0</v>
      </c>
      <c r="AV57" s="397">
        <v>0</v>
      </c>
      <c r="AW57" s="406">
        <v>0</v>
      </c>
      <c r="AX57" s="338" t="s">
        <v>656</v>
      </c>
      <c r="AZ57" s="68">
        <v>53</v>
      </c>
      <c r="BA57" s="131">
        <v>3</v>
      </c>
      <c r="BB57" s="357">
        <v>2</v>
      </c>
      <c r="BC57" s="123">
        <v>2</v>
      </c>
      <c r="BD57" s="131">
        <v>9</v>
      </c>
      <c r="BE57" s="319"/>
      <c r="BG57" s="68">
        <v>53</v>
      </c>
      <c r="BH57" s="231">
        <v>4</v>
      </c>
      <c r="BI57" s="213"/>
      <c r="BJ57" s="123">
        <v>4</v>
      </c>
      <c r="BK57" s="152">
        <v>5</v>
      </c>
      <c r="BL57" s="64">
        <v>0</v>
      </c>
      <c r="BO57" s="68">
        <v>53</v>
      </c>
      <c r="BP57" s="323">
        <v>60</v>
      </c>
      <c r="BQ57" s="319"/>
      <c r="BR57" s="248" t="s">
        <v>800</v>
      </c>
    </row>
    <row r="58" spans="1:70" x14ac:dyDescent="0.2">
      <c r="A58" s="64">
        <v>54</v>
      </c>
      <c r="B58" s="22" t="s">
        <v>141</v>
      </c>
      <c r="C58" s="495" t="s">
        <v>553</v>
      </c>
      <c r="D58" s="445" t="s">
        <v>684</v>
      </c>
      <c r="E58" s="131">
        <v>5</v>
      </c>
      <c r="F58" s="204">
        <v>0</v>
      </c>
      <c r="G58" s="357">
        <v>8</v>
      </c>
      <c r="H58" s="354">
        <v>8</v>
      </c>
      <c r="I58" s="231">
        <v>7</v>
      </c>
      <c r="J58" s="208">
        <v>6</v>
      </c>
      <c r="K58" s="202">
        <v>8</v>
      </c>
      <c r="L58" s="37">
        <v>0</v>
      </c>
      <c r="M58" s="64">
        <v>5</v>
      </c>
      <c r="N58" s="123">
        <v>4</v>
      </c>
      <c r="O58" s="131">
        <v>0</v>
      </c>
      <c r="P58" s="260">
        <v>0</v>
      </c>
      <c r="Q58" s="260" t="s">
        <v>554</v>
      </c>
      <c r="R58" s="255" t="s">
        <v>539</v>
      </c>
      <c r="S58" s="255">
        <v>0</v>
      </c>
      <c r="T58" s="68">
        <v>0</v>
      </c>
      <c r="U58" s="296" t="s">
        <v>624</v>
      </c>
      <c r="V58" s="131">
        <v>70</v>
      </c>
      <c r="W58" s="430" t="s">
        <v>571</v>
      </c>
      <c r="X58" s="354" t="s">
        <v>542</v>
      </c>
      <c r="Y58" s="354" t="s">
        <v>542</v>
      </c>
      <c r="Z58" s="354">
        <v>0</v>
      </c>
      <c r="AA58" s="437" t="s">
        <v>545</v>
      </c>
      <c r="AB58" s="401" t="s">
        <v>555</v>
      </c>
      <c r="AC58" s="406" t="s">
        <v>540</v>
      </c>
      <c r="AD58" s="231" t="s">
        <v>541</v>
      </c>
      <c r="AE58" s="339" t="s">
        <v>657</v>
      </c>
      <c r="AF58" s="292"/>
      <c r="AH58" s="68">
        <v>54</v>
      </c>
      <c r="AI58" s="123">
        <v>1</v>
      </c>
      <c r="AJ58" s="131">
        <v>0</v>
      </c>
      <c r="AK58" s="255">
        <v>0</v>
      </c>
      <c r="AL58" s="68">
        <v>0</v>
      </c>
      <c r="AM58" s="296" t="s">
        <v>624</v>
      </c>
      <c r="AN58" s="404" t="s">
        <v>722</v>
      </c>
      <c r="AO58" s="231">
        <v>0</v>
      </c>
      <c r="AP58" s="338">
        <v>0</v>
      </c>
      <c r="AR58" s="68">
        <v>54</v>
      </c>
      <c r="AS58" s="260" t="s">
        <v>476</v>
      </c>
      <c r="AT58" s="255">
        <v>0</v>
      </c>
      <c r="AU58" s="354">
        <v>0</v>
      </c>
      <c r="AV58" s="397">
        <v>0</v>
      </c>
      <c r="AW58" s="406">
        <v>0</v>
      </c>
      <c r="AX58" s="339" t="s">
        <v>542</v>
      </c>
      <c r="AZ58" s="68">
        <v>54</v>
      </c>
      <c r="BA58" s="131">
        <v>3</v>
      </c>
      <c r="BB58" s="357">
        <v>2</v>
      </c>
      <c r="BC58" s="123">
        <v>3</v>
      </c>
      <c r="BD58" s="131">
        <v>9</v>
      </c>
      <c r="BE58" s="319"/>
      <c r="BG58" s="68">
        <v>54</v>
      </c>
      <c r="BH58" s="231">
        <v>6</v>
      </c>
      <c r="BI58" s="213"/>
      <c r="BJ58" s="123">
        <v>4</v>
      </c>
      <c r="BK58" s="152">
        <v>1</v>
      </c>
      <c r="BL58" s="64">
        <v>0</v>
      </c>
      <c r="BO58" s="68">
        <v>54</v>
      </c>
      <c r="BP58" s="323">
        <v>40</v>
      </c>
      <c r="BQ58" s="319"/>
      <c r="BR58" s="248" t="s">
        <v>479</v>
      </c>
    </row>
    <row r="59" spans="1:70" x14ac:dyDescent="0.2">
      <c r="A59" s="64">
        <v>55</v>
      </c>
      <c r="B59" s="22" t="s">
        <v>144</v>
      </c>
      <c r="C59" s="495">
        <v>0</v>
      </c>
      <c r="D59" s="445">
        <v>0</v>
      </c>
      <c r="E59" s="131">
        <v>8</v>
      </c>
      <c r="F59" s="204">
        <v>0</v>
      </c>
      <c r="G59" s="357">
        <v>7</v>
      </c>
      <c r="H59" s="354">
        <v>7</v>
      </c>
      <c r="I59" s="231">
        <v>7</v>
      </c>
      <c r="J59" s="208">
        <v>3</v>
      </c>
      <c r="K59" s="202">
        <v>7</v>
      </c>
      <c r="L59" s="37">
        <v>0</v>
      </c>
      <c r="M59" s="64">
        <v>7</v>
      </c>
      <c r="N59" s="123">
        <v>5</v>
      </c>
      <c r="O59" s="131">
        <v>4</v>
      </c>
      <c r="P59" s="260" t="s">
        <v>482</v>
      </c>
      <c r="Q59" s="260" t="s">
        <v>551</v>
      </c>
      <c r="R59" s="255" t="s">
        <v>539</v>
      </c>
      <c r="S59" s="255" t="s">
        <v>556</v>
      </c>
      <c r="T59" s="68">
        <v>0</v>
      </c>
      <c r="U59" s="296" t="s">
        <v>622</v>
      </c>
      <c r="V59" s="131">
        <v>60</v>
      </c>
      <c r="W59" s="430" t="s">
        <v>570</v>
      </c>
      <c r="X59" s="354" t="s">
        <v>484</v>
      </c>
      <c r="Y59" s="354" t="s">
        <v>484</v>
      </c>
      <c r="Z59" s="354" t="s">
        <v>478</v>
      </c>
      <c r="AA59" s="437" t="s">
        <v>542</v>
      </c>
      <c r="AB59" s="401" t="s">
        <v>478</v>
      </c>
      <c r="AC59" s="406" t="s">
        <v>708</v>
      </c>
      <c r="AD59" s="231" t="s">
        <v>545</v>
      </c>
      <c r="AE59" s="339" t="s">
        <v>476</v>
      </c>
      <c r="AF59" s="292"/>
      <c r="AH59" s="68">
        <v>55</v>
      </c>
      <c r="AI59" s="123">
        <v>1</v>
      </c>
      <c r="AJ59" s="131">
        <v>0</v>
      </c>
      <c r="AK59" s="255" t="s">
        <v>545</v>
      </c>
      <c r="AL59" s="68">
        <v>0</v>
      </c>
      <c r="AM59" s="296" t="s">
        <v>638</v>
      </c>
      <c r="AN59" s="404" t="s">
        <v>476</v>
      </c>
      <c r="AO59" s="231">
        <v>0</v>
      </c>
      <c r="AP59" s="338" t="s">
        <v>657</v>
      </c>
      <c r="AR59" s="68">
        <v>55</v>
      </c>
      <c r="AS59" s="260" t="s">
        <v>539</v>
      </c>
      <c r="AT59" s="255">
        <v>0</v>
      </c>
      <c r="AU59" s="354">
        <v>0</v>
      </c>
      <c r="AV59" s="397" t="s">
        <v>542</v>
      </c>
      <c r="AW59" s="406" t="s">
        <v>542</v>
      </c>
      <c r="AX59" s="338" t="s">
        <v>656</v>
      </c>
      <c r="AZ59" s="68">
        <v>55</v>
      </c>
      <c r="BA59" s="131">
        <v>2</v>
      </c>
      <c r="BB59" s="357">
        <v>2</v>
      </c>
      <c r="BC59" s="123">
        <v>2</v>
      </c>
      <c r="BD59" s="131">
        <v>7</v>
      </c>
      <c r="BE59" s="319"/>
      <c r="BG59" s="68">
        <v>55</v>
      </c>
      <c r="BH59" s="231">
        <v>7</v>
      </c>
      <c r="BI59" s="213"/>
      <c r="BJ59" s="123">
        <v>3</v>
      </c>
      <c r="BK59" s="211"/>
      <c r="BL59" s="64">
        <v>0</v>
      </c>
      <c r="BO59" s="68">
        <v>55</v>
      </c>
      <c r="BP59" s="323">
        <v>60</v>
      </c>
      <c r="BQ59" s="319"/>
      <c r="BR59" s="248" t="s">
        <v>800</v>
      </c>
    </row>
    <row r="60" spans="1:70" x14ac:dyDescent="0.2">
      <c r="A60" s="64">
        <v>56</v>
      </c>
      <c r="B60" s="22" t="s">
        <v>147</v>
      </c>
      <c r="C60" s="495">
        <v>0</v>
      </c>
      <c r="D60" s="445">
        <v>0</v>
      </c>
      <c r="E60" s="131">
        <v>4</v>
      </c>
      <c r="F60" s="204">
        <v>0</v>
      </c>
      <c r="G60" s="357">
        <v>5</v>
      </c>
      <c r="H60" s="354">
        <v>4</v>
      </c>
      <c r="I60" s="231">
        <v>6</v>
      </c>
      <c r="J60" s="208">
        <v>2</v>
      </c>
      <c r="K60" s="202">
        <v>7</v>
      </c>
      <c r="L60" s="37">
        <v>0</v>
      </c>
      <c r="M60" s="64">
        <v>6</v>
      </c>
      <c r="N60" s="123">
        <v>1</v>
      </c>
      <c r="O60" s="131">
        <v>0</v>
      </c>
      <c r="P60" s="260">
        <v>0</v>
      </c>
      <c r="Q60" s="260">
        <v>0</v>
      </c>
      <c r="R60" s="255" t="s">
        <v>481</v>
      </c>
      <c r="S60" s="255">
        <v>0</v>
      </c>
      <c r="T60" s="68">
        <v>0</v>
      </c>
      <c r="U60" s="297" t="s">
        <v>624</v>
      </c>
      <c r="V60" s="131">
        <v>30</v>
      </c>
      <c r="W60" s="430" t="s">
        <v>565</v>
      </c>
      <c r="X60" s="354" t="s">
        <v>476</v>
      </c>
      <c r="Y60" s="354" t="s">
        <v>553</v>
      </c>
      <c r="Z60" s="354">
        <v>0</v>
      </c>
      <c r="AA60" s="437" t="s">
        <v>695</v>
      </c>
      <c r="AB60" s="401">
        <v>0</v>
      </c>
      <c r="AC60" s="406" t="s">
        <v>707</v>
      </c>
      <c r="AD60" s="231" t="s">
        <v>477</v>
      </c>
      <c r="AE60" s="339">
        <v>0</v>
      </c>
      <c r="AF60" s="292"/>
      <c r="AH60" s="68">
        <v>56</v>
      </c>
      <c r="AI60" s="123">
        <v>1</v>
      </c>
      <c r="AJ60" s="131">
        <v>0</v>
      </c>
      <c r="AK60" s="255" t="s">
        <v>477</v>
      </c>
      <c r="AL60" s="68">
        <v>0</v>
      </c>
      <c r="AM60" s="296" t="s">
        <v>624</v>
      </c>
      <c r="AN60" s="404" t="s">
        <v>693</v>
      </c>
      <c r="AO60" s="231">
        <v>0</v>
      </c>
      <c r="AP60" s="338">
        <v>0</v>
      </c>
      <c r="AR60" s="68">
        <v>56</v>
      </c>
      <c r="AS60" s="260" t="s">
        <v>545</v>
      </c>
      <c r="AT60" s="255">
        <v>0</v>
      </c>
      <c r="AU60" s="354">
        <v>0</v>
      </c>
      <c r="AV60" s="397">
        <v>0</v>
      </c>
      <c r="AW60" s="406">
        <v>0</v>
      </c>
      <c r="AX60" s="339" t="s">
        <v>542</v>
      </c>
      <c r="AZ60" s="68">
        <v>56</v>
      </c>
      <c r="BA60" s="131">
        <v>3</v>
      </c>
      <c r="BB60" s="357">
        <v>1</v>
      </c>
      <c r="BC60" s="123">
        <v>3</v>
      </c>
      <c r="BD60" s="131">
        <v>7</v>
      </c>
      <c r="BE60" s="319">
        <v>1</v>
      </c>
      <c r="BG60" s="68">
        <v>56</v>
      </c>
      <c r="BH60" s="231">
        <v>4</v>
      </c>
      <c r="BI60" s="213"/>
      <c r="BJ60" s="123">
        <v>3.5</v>
      </c>
      <c r="BK60" s="211"/>
      <c r="BL60" s="64">
        <v>0</v>
      </c>
      <c r="BO60" s="68">
        <v>56</v>
      </c>
      <c r="BP60" s="323">
        <v>50</v>
      </c>
      <c r="BQ60" s="319">
        <v>6</v>
      </c>
      <c r="BR60" s="248" t="s">
        <v>800</v>
      </c>
    </row>
    <row r="61" spans="1:70" x14ac:dyDescent="0.2">
      <c r="A61" s="64">
        <v>57</v>
      </c>
      <c r="B61" s="22" t="s">
        <v>150</v>
      </c>
      <c r="C61" s="495" t="s">
        <v>553</v>
      </c>
      <c r="D61" s="445">
        <v>0</v>
      </c>
      <c r="E61" s="131">
        <v>8</v>
      </c>
      <c r="F61" s="204">
        <v>0</v>
      </c>
      <c r="G61" s="357">
        <v>6</v>
      </c>
      <c r="H61" s="354">
        <v>6</v>
      </c>
      <c r="I61" s="231">
        <v>4</v>
      </c>
      <c r="J61" s="208">
        <v>7</v>
      </c>
      <c r="K61" s="202">
        <v>9</v>
      </c>
      <c r="L61" s="37">
        <v>0</v>
      </c>
      <c r="M61" s="64">
        <v>5</v>
      </c>
      <c r="N61" s="123">
        <v>1</v>
      </c>
      <c r="O61" s="131">
        <v>0</v>
      </c>
      <c r="P61" s="260">
        <v>0</v>
      </c>
      <c r="Q61" s="260" t="s">
        <v>561</v>
      </c>
      <c r="R61" s="255" t="s">
        <v>480</v>
      </c>
      <c r="S61" s="255">
        <v>0</v>
      </c>
      <c r="T61" s="68">
        <v>0</v>
      </c>
      <c r="U61" s="296" t="s">
        <v>624</v>
      </c>
      <c r="V61" s="131">
        <v>10</v>
      </c>
      <c r="W61" s="430" t="s">
        <v>571</v>
      </c>
      <c r="X61" s="354" t="s">
        <v>700</v>
      </c>
      <c r="Y61" s="354" t="s">
        <v>542</v>
      </c>
      <c r="Z61" s="354" t="s">
        <v>553</v>
      </c>
      <c r="AA61" s="397" t="s">
        <v>696</v>
      </c>
      <c r="AB61" s="401">
        <v>0</v>
      </c>
      <c r="AC61" s="406" t="s">
        <v>707</v>
      </c>
      <c r="AD61" s="231" t="s">
        <v>482</v>
      </c>
      <c r="AE61" s="339">
        <v>0</v>
      </c>
      <c r="AF61" s="292"/>
      <c r="AH61" s="68">
        <v>57</v>
      </c>
      <c r="AI61" s="123">
        <v>1</v>
      </c>
      <c r="AJ61" s="131">
        <v>2</v>
      </c>
      <c r="AK61" s="255" t="s">
        <v>477</v>
      </c>
      <c r="AL61" s="68">
        <v>0</v>
      </c>
      <c r="AM61" s="296" t="s">
        <v>629</v>
      </c>
      <c r="AN61" s="404" t="s">
        <v>478</v>
      </c>
      <c r="AO61" s="231" t="s">
        <v>538</v>
      </c>
      <c r="AP61" s="338">
        <v>0</v>
      </c>
      <c r="AR61" s="68">
        <v>57</v>
      </c>
      <c r="AS61" s="260" t="s">
        <v>477</v>
      </c>
      <c r="AT61" s="255">
        <v>0</v>
      </c>
      <c r="AU61" s="354">
        <v>0</v>
      </c>
      <c r="AV61" s="397">
        <v>0</v>
      </c>
      <c r="AW61" s="406">
        <v>0</v>
      </c>
      <c r="AX61" s="338" t="s">
        <v>656</v>
      </c>
      <c r="AZ61" s="68">
        <v>57</v>
      </c>
      <c r="BA61" s="131">
        <v>1</v>
      </c>
      <c r="BB61" s="357">
        <v>1</v>
      </c>
      <c r="BC61" s="123">
        <v>2</v>
      </c>
      <c r="BD61" s="131">
        <v>7</v>
      </c>
      <c r="BE61" s="319">
        <v>3</v>
      </c>
      <c r="BG61" s="68">
        <v>57</v>
      </c>
      <c r="BH61" s="231">
        <v>4</v>
      </c>
      <c r="BI61" s="213"/>
      <c r="BJ61" s="123">
        <v>3</v>
      </c>
      <c r="BK61" s="211"/>
      <c r="BL61" s="64">
        <v>0</v>
      </c>
      <c r="BO61" s="68">
        <v>57</v>
      </c>
      <c r="BP61" s="323">
        <v>20</v>
      </c>
      <c r="BQ61" s="319">
        <v>6</v>
      </c>
      <c r="BR61" s="123" t="s">
        <v>800</v>
      </c>
    </row>
    <row r="62" spans="1:70" x14ac:dyDescent="0.2">
      <c r="A62" s="64">
        <v>58</v>
      </c>
      <c r="B62" s="22" t="s">
        <v>153</v>
      </c>
      <c r="C62" s="495" t="s">
        <v>545</v>
      </c>
      <c r="D62" s="445">
        <v>0</v>
      </c>
      <c r="E62" s="131">
        <v>7</v>
      </c>
      <c r="F62" s="204">
        <v>0</v>
      </c>
      <c r="G62" s="357">
        <v>6</v>
      </c>
      <c r="H62" s="354">
        <v>6</v>
      </c>
      <c r="I62" s="231">
        <v>7</v>
      </c>
      <c r="J62" s="208">
        <v>7</v>
      </c>
      <c r="K62" s="202">
        <v>6</v>
      </c>
      <c r="L62" s="37">
        <v>0</v>
      </c>
      <c r="M62" s="64">
        <v>7</v>
      </c>
      <c r="N62" s="123">
        <v>2</v>
      </c>
      <c r="O62" s="131">
        <v>0</v>
      </c>
      <c r="P62" s="260" t="s">
        <v>555</v>
      </c>
      <c r="Q62" s="260" t="s">
        <v>564</v>
      </c>
      <c r="R62" s="255" t="s">
        <v>541</v>
      </c>
      <c r="S62" s="255" t="s">
        <v>554</v>
      </c>
      <c r="T62" s="68">
        <v>0</v>
      </c>
      <c r="U62" s="296" t="s">
        <v>629</v>
      </c>
      <c r="V62" s="131">
        <v>90</v>
      </c>
      <c r="W62" s="430" t="s">
        <v>744</v>
      </c>
      <c r="X62" s="354" t="s">
        <v>553</v>
      </c>
      <c r="Y62" s="354" t="s">
        <v>542</v>
      </c>
      <c r="Z62" s="354" t="s">
        <v>542</v>
      </c>
      <c r="AA62" s="397" t="s">
        <v>543</v>
      </c>
      <c r="AB62" s="401" t="s">
        <v>478</v>
      </c>
      <c r="AC62" s="406" t="s">
        <v>710</v>
      </c>
      <c r="AD62" s="231" t="s">
        <v>541</v>
      </c>
      <c r="AE62" s="340" t="s">
        <v>476</v>
      </c>
      <c r="AF62" s="292"/>
      <c r="AH62" s="68">
        <v>58</v>
      </c>
      <c r="AI62" s="123">
        <v>1</v>
      </c>
      <c r="AJ62" s="131">
        <v>2</v>
      </c>
      <c r="AK62" s="255" t="s">
        <v>481</v>
      </c>
      <c r="AL62" s="68">
        <v>0</v>
      </c>
      <c r="AM62" s="296" t="s">
        <v>624</v>
      </c>
      <c r="AN62" s="404" t="s">
        <v>544</v>
      </c>
      <c r="AO62" s="231" t="s">
        <v>545</v>
      </c>
      <c r="AP62" s="338">
        <v>0</v>
      </c>
      <c r="AR62" s="68">
        <v>58</v>
      </c>
      <c r="AS62" s="260" t="s">
        <v>476</v>
      </c>
      <c r="AT62" s="255">
        <v>0</v>
      </c>
      <c r="AU62" s="354">
        <v>0</v>
      </c>
      <c r="AV62" s="397" t="s">
        <v>539</v>
      </c>
      <c r="AW62" s="406">
        <v>0</v>
      </c>
      <c r="AX62" s="339" t="s">
        <v>657</v>
      </c>
      <c r="AZ62" s="68">
        <v>58</v>
      </c>
      <c r="BA62" s="131">
        <v>2</v>
      </c>
      <c r="BB62" s="357">
        <v>3</v>
      </c>
      <c r="BC62" s="123">
        <v>5</v>
      </c>
      <c r="BD62" s="131">
        <v>5</v>
      </c>
      <c r="BE62" s="319">
        <v>3</v>
      </c>
      <c r="BG62" s="68">
        <v>58</v>
      </c>
      <c r="BH62" s="231">
        <v>4</v>
      </c>
      <c r="BI62" s="213">
        <v>7</v>
      </c>
      <c r="BJ62" s="123">
        <v>4.5</v>
      </c>
      <c r="BK62" s="211"/>
      <c r="BL62" s="64">
        <v>0</v>
      </c>
      <c r="BO62" s="68">
        <v>58</v>
      </c>
      <c r="BP62" s="323">
        <v>60</v>
      </c>
      <c r="BQ62" s="319">
        <v>7.5</v>
      </c>
      <c r="BR62" s="123" t="s">
        <v>800</v>
      </c>
    </row>
    <row r="63" spans="1:70" x14ac:dyDescent="0.2">
      <c r="A63" s="64">
        <v>59</v>
      </c>
      <c r="B63" s="22" t="s">
        <v>157</v>
      </c>
      <c r="C63" s="495" t="s">
        <v>553</v>
      </c>
      <c r="D63" s="445">
        <v>0</v>
      </c>
      <c r="E63" s="131">
        <v>8</v>
      </c>
      <c r="F63" s="204">
        <v>0</v>
      </c>
      <c r="G63" s="357">
        <v>5</v>
      </c>
      <c r="H63" s="354">
        <v>6</v>
      </c>
      <c r="I63" s="231">
        <v>6</v>
      </c>
      <c r="J63" s="208">
        <v>7</v>
      </c>
      <c r="K63" s="202">
        <v>4</v>
      </c>
      <c r="L63" s="37">
        <v>0</v>
      </c>
      <c r="M63" s="64">
        <v>5</v>
      </c>
      <c r="N63" s="123">
        <v>1</v>
      </c>
      <c r="O63" s="131">
        <v>1</v>
      </c>
      <c r="P63" s="260">
        <v>0</v>
      </c>
      <c r="Q63" s="260" t="s">
        <v>540</v>
      </c>
      <c r="R63" s="255" t="s">
        <v>480</v>
      </c>
      <c r="S63" s="255">
        <v>0</v>
      </c>
      <c r="T63" s="68">
        <v>0</v>
      </c>
      <c r="U63" s="296" t="s">
        <v>624</v>
      </c>
      <c r="V63" s="131">
        <v>90</v>
      </c>
      <c r="W63" s="430" t="s">
        <v>744</v>
      </c>
      <c r="X63" s="354" t="s">
        <v>555</v>
      </c>
      <c r="Y63" s="354" t="s">
        <v>484</v>
      </c>
      <c r="Z63" s="354">
        <v>0</v>
      </c>
      <c r="AA63" s="397">
        <v>0</v>
      </c>
      <c r="AB63" s="401">
        <v>0</v>
      </c>
      <c r="AC63" s="406" t="s">
        <v>707</v>
      </c>
      <c r="AD63" s="231" t="s">
        <v>545</v>
      </c>
      <c r="AE63" s="340">
        <v>0</v>
      </c>
      <c r="AF63" s="294"/>
      <c r="AH63" s="68">
        <v>59</v>
      </c>
      <c r="AI63" s="123">
        <v>1</v>
      </c>
      <c r="AJ63" s="131">
        <v>1</v>
      </c>
      <c r="AK63" s="255" t="s">
        <v>481</v>
      </c>
      <c r="AL63" s="68">
        <v>0</v>
      </c>
      <c r="AM63" s="298" t="s">
        <v>623</v>
      </c>
      <c r="AN63" s="404" t="s">
        <v>722</v>
      </c>
      <c r="AO63" s="231">
        <v>0</v>
      </c>
      <c r="AP63" s="338">
        <v>0</v>
      </c>
      <c r="AR63" s="68">
        <v>59</v>
      </c>
      <c r="AS63" s="260" t="s">
        <v>476</v>
      </c>
      <c r="AT63" s="255">
        <v>0</v>
      </c>
      <c r="AU63" s="354">
        <v>0</v>
      </c>
      <c r="AV63" s="397">
        <v>0</v>
      </c>
      <c r="AW63" s="406">
        <v>0</v>
      </c>
      <c r="AX63" s="338" t="s">
        <v>544</v>
      </c>
      <c r="AZ63" s="68">
        <v>59</v>
      </c>
      <c r="BA63" s="131">
        <v>2</v>
      </c>
      <c r="BB63" s="357">
        <v>2</v>
      </c>
      <c r="BC63" s="123">
        <v>1</v>
      </c>
      <c r="BD63" s="131">
        <v>3</v>
      </c>
      <c r="BE63" s="319">
        <v>2</v>
      </c>
      <c r="BG63" s="68">
        <v>59</v>
      </c>
      <c r="BH63" s="231">
        <v>6</v>
      </c>
      <c r="BI63" s="213">
        <v>5</v>
      </c>
      <c r="BJ63" s="123">
        <v>3</v>
      </c>
      <c r="BK63" s="211"/>
      <c r="BL63" s="64">
        <v>0</v>
      </c>
      <c r="BO63" s="68">
        <v>59</v>
      </c>
      <c r="BP63" s="323">
        <v>20</v>
      </c>
      <c r="BQ63" s="319">
        <v>6.5</v>
      </c>
      <c r="BR63" s="123" t="s">
        <v>479</v>
      </c>
    </row>
    <row r="64" spans="1:70" x14ac:dyDescent="0.2">
      <c r="A64" s="65">
        <v>60</v>
      </c>
      <c r="B64" s="98" t="s">
        <v>159</v>
      </c>
      <c r="C64" s="497" t="s">
        <v>480</v>
      </c>
      <c r="D64" s="447">
        <v>0</v>
      </c>
      <c r="E64" s="132">
        <v>5</v>
      </c>
      <c r="F64" s="205">
        <v>0</v>
      </c>
      <c r="G64" s="358">
        <v>4</v>
      </c>
      <c r="H64" s="355">
        <v>4</v>
      </c>
      <c r="I64" s="232">
        <v>5</v>
      </c>
      <c r="J64" s="229">
        <v>6</v>
      </c>
      <c r="K64" s="207">
        <v>5</v>
      </c>
      <c r="L64" s="102">
        <v>0</v>
      </c>
      <c r="M64" s="65">
        <v>5</v>
      </c>
      <c r="N64" s="124">
        <v>1</v>
      </c>
      <c r="O64" s="132">
        <v>2</v>
      </c>
      <c r="P64" s="261">
        <v>0</v>
      </c>
      <c r="Q64" s="261" t="s">
        <v>551</v>
      </c>
      <c r="R64" s="256" t="s">
        <v>480</v>
      </c>
      <c r="S64" s="256">
        <v>0</v>
      </c>
      <c r="T64" s="81">
        <v>0</v>
      </c>
      <c r="U64" s="299" t="s">
        <v>622</v>
      </c>
      <c r="V64" s="132">
        <v>60</v>
      </c>
      <c r="W64" s="431" t="s">
        <v>745</v>
      </c>
      <c r="X64" s="355" t="s">
        <v>657</v>
      </c>
      <c r="Y64" s="355" t="s">
        <v>554</v>
      </c>
      <c r="Z64" s="355">
        <v>0</v>
      </c>
      <c r="AA64" s="409">
        <v>0</v>
      </c>
      <c r="AB64" s="410">
        <v>0</v>
      </c>
      <c r="AC64" s="411" t="s">
        <v>707</v>
      </c>
      <c r="AD64" s="232" t="s">
        <v>482</v>
      </c>
      <c r="AE64" s="412">
        <v>0</v>
      </c>
      <c r="AF64" s="294"/>
      <c r="AH64" s="81">
        <v>60</v>
      </c>
      <c r="AI64" s="124">
        <v>1</v>
      </c>
      <c r="AJ64" s="132">
        <v>9</v>
      </c>
      <c r="AK64" s="256" t="s">
        <v>482</v>
      </c>
      <c r="AL64" s="81">
        <v>0</v>
      </c>
      <c r="AM64" s="413" t="s">
        <v>631</v>
      </c>
      <c r="AN64" s="417" t="s">
        <v>723</v>
      </c>
      <c r="AO64" s="232">
        <v>0</v>
      </c>
      <c r="AP64" s="342">
        <v>0</v>
      </c>
      <c r="AR64" s="81">
        <v>60</v>
      </c>
      <c r="AS64" s="261" t="s">
        <v>476</v>
      </c>
      <c r="AT64" s="256">
        <v>0</v>
      </c>
      <c r="AU64" s="355">
        <v>0</v>
      </c>
      <c r="AV64" s="409">
        <v>0</v>
      </c>
      <c r="AW64" s="411">
        <v>0</v>
      </c>
      <c r="AX64" s="342" t="s">
        <v>656</v>
      </c>
      <c r="AZ64" s="81">
        <v>60</v>
      </c>
      <c r="BA64" s="132">
        <v>3</v>
      </c>
      <c r="BB64" s="358">
        <v>1</v>
      </c>
      <c r="BC64" s="124">
        <v>3</v>
      </c>
      <c r="BD64" s="132">
        <v>5</v>
      </c>
      <c r="BE64" s="321">
        <v>3</v>
      </c>
      <c r="BG64" s="81">
        <v>60</v>
      </c>
      <c r="BH64" s="232">
        <v>6</v>
      </c>
      <c r="BI64" s="245"/>
      <c r="BJ64" s="124">
        <v>4</v>
      </c>
      <c r="BK64" s="212"/>
      <c r="BL64" s="65">
        <v>0</v>
      </c>
      <c r="BO64" s="81">
        <v>60</v>
      </c>
      <c r="BP64" s="323">
        <v>50</v>
      </c>
      <c r="BQ64" s="319">
        <v>5</v>
      </c>
      <c r="BR64" s="124" t="s">
        <v>800</v>
      </c>
    </row>
    <row r="65" spans="1:70" x14ac:dyDescent="0.2">
      <c r="A65" s="64">
        <v>61</v>
      </c>
      <c r="B65" s="22" t="s">
        <v>162</v>
      </c>
      <c r="C65" s="495" t="s">
        <v>553</v>
      </c>
      <c r="D65" s="445">
        <v>0</v>
      </c>
      <c r="E65" s="130">
        <v>6</v>
      </c>
      <c r="F65" s="203" t="s">
        <v>477</v>
      </c>
      <c r="G65" s="356">
        <v>6</v>
      </c>
      <c r="H65" s="353">
        <v>6</v>
      </c>
      <c r="I65" s="230">
        <v>8</v>
      </c>
      <c r="J65" s="228">
        <v>7</v>
      </c>
      <c r="K65" s="206">
        <v>7</v>
      </c>
      <c r="L65" s="97">
        <v>0</v>
      </c>
      <c r="M65" s="74">
        <v>5</v>
      </c>
      <c r="N65" s="122">
        <v>1</v>
      </c>
      <c r="O65" s="130">
        <v>6</v>
      </c>
      <c r="P65" s="259">
        <v>0</v>
      </c>
      <c r="Q65" s="259" t="s">
        <v>546</v>
      </c>
      <c r="R65" s="254" t="s">
        <v>545</v>
      </c>
      <c r="S65" s="254">
        <v>0</v>
      </c>
      <c r="T65" s="73">
        <v>0</v>
      </c>
      <c r="U65" s="295" t="s">
        <v>629</v>
      </c>
      <c r="V65" s="130">
        <v>70</v>
      </c>
      <c r="W65" s="347" t="s">
        <v>744</v>
      </c>
      <c r="X65" s="353" t="s">
        <v>476</v>
      </c>
      <c r="Y65" s="353" t="s">
        <v>554</v>
      </c>
      <c r="Z65" s="353" t="s">
        <v>476</v>
      </c>
      <c r="AA65" s="436" t="s">
        <v>553</v>
      </c>
      <c r="AB65" s="400" t="s">
        <v>476</v>
      </c>
      <c r="AC65" s="405" t="s">
        <v>684</v>
      </c>
      <c r="AD65" s="230" t="s">
        <v>482</v>
      </c>
      <c r="AE65" s="337" t="s">
        <v>476</v>
      </c>
      <c r="AF65" s="294"/>
      <c r="AH65" s="68">
        <v>61</v>
      </c>
      <c r="AI65" s="123">
        <v>1</v>
      </c>
      <c r="AJ65" s="131">
        <v>5</v>
      </c>
      <c r="AK65" s="255" t="s">
        <v>547</v>
      </c>
      <c r="AL65" s="68">
        <v>0</v>
      </c>
      <c r="AM65" s="298" t="s">
        <v>642</v>
      </c>
      <c r="AN65" s="404" t="s">
        <v>656</v>
      </c>
      <c r="AO65" s="231">
        <v>0</v>
      </c>
      <c r="AP65" s="338" t="s">
        <v>657</v>
      </c>
      <c r="AR65" s="68">
        <v>61</v>
      </c>
      <c r="AS65" s="260" t="s">
        <v>476</v>
      </c>
      <c r="AT65" s="255">
        <v>0</v>
      </c>
      <c r="AU65" s="354">
        <v>0</v>
      </c>
      <c r="AV65" s="392" t="s">
        <v>477</v>
      </c>
      <c r="AW65" s="406">
        <v>0</v>
      </c>
      <c r="AX65" s="338" t="s">
        <v>656</v>
      </c>
      <c r="AZ65" s="68">
        <v>61</v>
      </c>
      <c r="BA65" s="131">
        <v>7</v>
      </c>
      <c r="BB65" s="357">
        <v>3</v>
      </c>
      <c r="BC65" s="123">
        <v>4</v>
      </c>
      <c r="BD65" s="131">
        <v>7</v>
      </c>
      <c r="BE65" s="319"/>
      <c r="BG65" s="68">
        <v>61</v>
      </c>
      <c r="BH65" s="231">
        <v>5</v>
      </c>
      <c r="BI65" s="213">
        <v>5</v>
      </c>
      <c r="BJ65" s="123">
        <v>4</v>
      </c>
      <c r="BK65" s="211"/>
      <c r="BL65" s="64">
        <v>0</v>
      </c>
      <c r="BO65" s="68">
        <v>61</v>
      </c>
      <c r="BP65" s="322">
        <v>40</v>
      </c>
      <c r="BQ65" s="318"/>
      <c r="BR65" s="551" t="s">
        <v>800</v>
      </c>
    </row>
    <row r="66" spans="1:70" x14ac:dyDescent="0.2">
      <c r="A66" s="64">
        <v>62</v>
      </c>
      <c r="B66" s="22" t="s">
        <v>162</v>
      </c>
      <c r="C66" s="495" t="s">
        <v>545</v>
      </c>
      <c r="D66" s="445" t="s">
        <v>541</v>
      </c>
      <c r="E66" s="131">
        <v>2</v>
      </c>
      <c r="F66" s="204">
        <v>0</v>
      </c>
      <c r="G66" s="357">
        <v>4</v>
      </c>
      <c r="H66" s="354">
        <v>4</v>
      </c>
      <c r="I66" s="231">
        <v>6</v>
      </c>
      <c r="J66" s="208">
        <v>5</v>
      </c>
      <c r="K66" s="202">
        <v>3</v>
      </c>
      <c r="L66" s="37">
        <v>3</v>
      </c>
      <c r="M66" s="64">
        <v>0</v>
      </c>
      <c r="N66" s="123">
        <v>1</v>
      </c>
      <c r="O66" s="131">
        <v>0</v>
      </c>
      <c r="P66" s="260" t="s">
        <v>541</v>
      </c>
      <c r="Q66" s="260" t="s">
        <v>546</v>
      </c>
      <c r="R66" s="255" t="s">
        <v>538</v>
      </c>
      <c r="S66" s="255" t="s">
        <v>551</v>
      </c>
      <c r="T66" s="68" t="s">
        <v>553</v>
      </c>
      <c r="U66" s="296" t="s">
        <v>624</v>
      </c>
      <c r="V66" s="131">
        <v>90</v>
      </c>
      <c r="W66" s="430" t="s">
        <v>537</v>
      </c>
      <c r="X66" s="354" t="s">
        <v>544</v>
      </c>
      <c r="Y66" s="354" t="s">
        <v>476</v>
      </c>
      <c r="Z66" s="354" t="s">
        <v>541</v>
      </c>
      <c r="AA66" s="437" t="s">
        <v>543</v>
      </c>
      <c r="AB66" s="401" t="s">
        <v>555</v>
      </c>
      <c r="AC66" s="406" t="s">
        <v>565</v>
      </c>
      <c r="AD66" s="231" t="s">
        <v>543</v>
      </c>
      <c r="AE66" s="338" t="s">
        <v>476</v>
      </c>
      <c r="AF66" s="292"/>
      <c r="AH66" s="68">
        <v>62</v>
      </c>
      <c r="AI66" s="123">
        <v>1</v>
      </c>
      <c r="AJ66" s="131">
        <v>4</v>
      </c>
      <c r="AK66" s="255" t="s">
        <v>477</v>
      </c>
      <c r="AL66" s="68">
        <v>0</v>
      </c>
      <c r="AM66" s="296" t="s">
        <v>641</v>
      </c>
      <c r="AN66" s="404" t="s">
        <v>544</v>
      </c>
      <c r="AO66" s="231" t="s">
        <v>482</v>
      </c>
      <c r="AP66" s="339" t="s">
        <v>657</v>
      </c>
      <c r="AR66" s="68">
        <v>62</v>
      </c>
      <c r="AS66" s="260" t="s">
        <v>555</v>
      </c>
      <c r="AT66" s="255">
        <v>0</v>
      </c>
      <c r="AU66" s="354" t="s">
        <v>554</v>
      </c>
      <c r="AV66" s="392" t="s">
        <v>545</v>
      </c>
      <c r="AW66" s="406">
        <v>0</v>
      </c>
      <c r="AX66" s="338" t="s">
        <v>656</v>
      </c>
      <c r="AZ66" s="68">
        <v>62</v>
      </c>
      <c r="BA66" s="131">
        <v>2</v>
      </c>
      <c r="BB66" s="357">
        <v>5</v>
      </c>
      <c r="BC66" s="123">
        <v>5</v>
      </c>
      <c r="BD66" s="131">
        <v>9</v>
      </c>
      <c r="BE66" s="319"/>
      <c r="BG66" s="68">
        <v>62</v>
      </c>
      <c r="BH66" s="231">
        <v>5</v>
      </c>
      <c r="BI66" s="213"/>
      <c r="BJ66" s="123">
        <v>4.5</v>
      </c>
      <c r="BK66" s="211"/>
      <c r="BL66" s="64" t="s">
        <v>620</v>
      </c>
      <c r="BO66" s="68">
        <v>62</v>
      </c>
      <c r="BP66" s="323">
        <v>50</v>
      </c>
      <c r="BQ66" s="319"/>
      <c r="BR66" s="248" t="s">
        <v>800</v>
      </c>
    </row>
    <row r="67" spans="1:70" x14ac:dyDescent="0.2">
      <c r="A67" s="64">
        <v>63</v>
      </c>
      <c r="B67" s="22" t="s">
        <v>165</v>
      </c>
      <c r="C67" s="495" t="s">
        <v>554</v>
      </c>
      <c r="D67" s="445">
        <v>0</v>
      </c>
      <c r="E67" s="131">
        <v>7</v>
      </c>
      <c r="F67" s="204">
        <v>0</v>
      </c>
      <c r="G67" s="357">
        <v>5</v>
      </c>
      <c r="H67" s="354">
        <v>4</v>
      </c>
      <c r="I67" s="231">
        <v>7</v>
      </c>
      <c r="J67" s="208">
        <v>5</v>
      </c>
      <c r="K67" s="202">
        <v>6</v>
      </c>
      <c r="L67" s="37">
        <v>0</v>
      </c>
      <c r="M67" s="64">
        <v>5</v>
      </c>
      <c r="N67" s="123">
        <v>1</v>
      </c>
      <c r="O67" s="131">
        <v>0</v>
      </c>
      <c r="P67" s="260">
        <v>0</v>
      </c>
      <c r="Q67" s="260" t="s">
        <v>565</v>
      </c>
      <c r="R67" s="255" t="s">
        <v>539</v>
      </c>
      <c r="S67" s="255" t="s">
        <v>567</v>
      </c>
      <c r="T67" s="68">
        <v>0</v>
      </c>
      <c r="U67" s="296" t="s">
        <v>624</v>
      </c>
      <c r="V67" s="131">
        <v>70</v>
      </c>
      <c r="W67" s="430" t="s">
        <v>661</v>
      </c>
      <c r="X67" s="354" t="s">
        <v>553</v>
      </c>
      <c r="Y67" s="354" t="s">
        <v>700</v>
      </c>
      <c r="Z67" s="354" t="s">
        <v>484</v>
      </c>
      <c r="AA67" s="437" t="s">
        <v>657</v>
      </c>
      <c r="AB67" s="401" t="s">
        <v>553</v>
      </c>
      <c r="AC67" s="406" t="s">
        <v>555</v>
      </c>
      <c r="AD67" s="231" t="s">
        <v>553</v>
      </c>
      <c r="AE67" s="339" t="s">
        <v>476</v>
      </c>
      <c r="AF67" s="292"/>
      <c r="AH67" s="68">
        <v>63</v>
      </c>
      <c r="AI67" s="123">
        <v>1</v>
      </c>
      <c r="AJ67" s="131">
        <v>7</v>
      </c>
      <c r="AK67" s="255" t="s">
        <v>477</v>
      </c>
      <c r="AL67" s="68" t="s">
        <v>555</v>
      </c>
      <c r="AM67" s="296" t="s">
        <v>635</v>
      </c>
      <c r="AN67" s="404" t="s">
        <v>542</v>
      </c>
      <c r="AO67" s="231">
        <v>0</v>
      </c>
      <c r="AP67" s="338" t="s">
        <v>553</v>
      </c>
      <c r="AR67" s="68">
        <v>63</v>
      </c>
      <c r="AS67" s="260" t="s">
        <v>545</v>
      </c>
      <c r="AT67" s="255">
        <v>0</v>
      </c>
      <c r="AU67" s="354">
        <v>0</v>
      </c>
      <c r="AV67" s="392" t="s">
        <v>482</v>
      </c>
      <c r="AW67" s="406" t="s">
        <v>539</v>
      </c>
      <c r="AX67" s="339" t="s">
        <v>542</v>
      </c>
      <c r="AZ67" s="68">
        <v>63</v>
      </c>
      <c r="BA67" s="131">
        <v>3</v>
      </c>
      <c r="BB67" s="357">
        <v>3</v>
      </c>
      <c r="BC67" s="123">
        <v>5</v>
      </c>
      <c r="BD67" s="131">
        <v>7</v>
      </c>
      <c r="BE67" s="319"/>
      <c r="BG67" s="68">
        <v>63</v>
      </c>
      <c r="BH67" s="231">
        <v>5</v>
      </c>
      <c r="BI67" s="213"/>
      <c r="BJ67" s="123">
        <v>3.5</v>
      </c>
      <c r="BK67" s="211"/>
      <c r="BL67" s="64">
        <v>0</v>
      </c>
      <c r="BO67" s="68">
        <v>63</v>
      </c>
      <c r="BP67" s="323">
        <v>50</v>
      </c>
      <c r="BQ67" s="319"/>
      <c r="BR67" s="248" t="s">
        <v>479</v>
      </c>
    </row>
    <row r="68" spans="1:70" x14ac:dyDescent="0.2">
      <c r="A68" s="64">
        <v>64</v>
      </c>
      <c r="B68" s="22" t="s">
        <v>167</v>
      </c>
      <c r="C68" s="495">
        <v>0</v>
      </c>
      <c r="D68" s="445">
        <v>0</v>
      </c>
      <c r="E68" s="131">
        <v>7</v>
      </c>
      <c r="F68" s="204">
        <v>0</v>
      </c>
      <c r="G68" s="357">
        <v>5</v>
      </c>
      <c r="H68" s="354">
        <v>6</v>
      </c>
      <c r="I68" s="231">
        <v>7</v>
      </c>
      <c r="J68" s="208">
        <v>6</v>
      </c>
      <c r="K68" s="202">
        <v>4</v>
      </c>
      <c r="L68" s="37">
        <v>0</v>
      </c>
      <c r="M68" s="64">
        <v>5</v>
      </c>
      <c r="N68" s="123">
        <v>2</v>
      </c>
      <c r="O68" s="131">
        <v>4</v>
      </c>
      <c r="P68" s="260">
        <v>0</v>
      </c>
      <c r="Q68" s="260" t="s">
        <v>555</v>
      </c>
      <c r="R68" s="255" t="s">
        <v>545</v>
      </c>
      <c r="S68" s="255">
        <v>0</v>
      </c>
      <c r="T68" s="68">
        <v>0</v>
      </c>
      <c r="U68" s="296" t="s">
        <v>626</v>
      </c>
      <c r="V68" s="131">
        <v>70</v>
      </c>
      <c r="W68" s="430" t="s">
        <v>744</v>
      </c>
      <c r="X68" s="354" t="s">
        <v>660</v>
      </c>
      <c r="Y68" s="354" t="s">
        <v>657</v>
      </c>
      <c r="Z68" s="354" t="s">
        <v>553</v>
      </c>
      <c r="AA68" s="437" t="s">
        <v>539</v>
      </c>
      <c r="AB68" s="401" t="s">
        <v>553</v>
      </c>
      <c r="AC68" s="406" t="s">
        <v>476</v>
      </c>
      <c r="AD68" s="231" t="s">
        <v>553</v>
      </c>
      <c r="AE68" s="339" t="s">
        <v>476</v>
      </c>
      <c r="AF68" s="292"/>
      <c r="AH68" s="68">
        <v>64</v>
      </c>
      <c r="AI68" s="123">
        <v>1</v>
      </c>
      <c r="AJ68" s="131">
        <v>3</v>
      </c>
      <c r="AK68" s="255" t="s">
        <v>481</v>
      </c>
      <c r="AL68" s="68">
        <v>0</v>
      </c>
      <c r="AM68" s="296" t="s">
        <v>622</v>
      </c>
      <c r="AN68" s="404" t="s">
        <v>554</v>
      </c>
      <c r="AO68" s="231">
        <v>0</v>
      </c>
      <c r="AP68" s="338" t="s">
        <v>658</v>
      </c>
      <c r="AR68" s="68">
        <v>64</v>
      </c>
      <c r="AS68" s="260" t="s">
        <v>539</v>
      </c>
      <c r="AT68" s="255">
        <v>0</v>
      </c>
      <c r="AU68" s="354">
        <v>0</v>
      </c>
      <c r="AV68" s="392">
        <v>0</v>
      </c>
      <c r="AW68" s="406">
        <v>0</v>
      </c>
      <c r="AX68" s="338" t="s">
        <v>553</v>
      </c>
      <c r="AZ68" s="68">
        <v>64</v>
      </c>
      <c r="BA68" s="131">
        <v>3</v>
      </c>
      <c r="BB68" s="357">
        <v>3</v>
      </c>
      <c r="BC68" s="123">
        <v>2</v>
      </c>
      <c r="BD68" s="131">
        <v>5</v>
      </c>
      <c r="BE68" s="319"/>
      <c r="BG68" s="68">
        <v>64</v>
      </c>
      <c r="BH68" s="231">
        <v>4</v>
      </c>
      <c r="BI68" s="213"/>
      <c r="BJ68" s="123">
        <v>2</v>
      </c>
      <c r="BK68" s="211"/>
      <c r="BL68" s="64">
        <v>40</v>
      </c>
      <c r="BO68" s="68">
        <v>64</v>
      </c>
      <c r="BP68" s="323">
        <v>20</v>
      </c>
      <c r="BQ68" s="319"/>
      <c r="BR68" s="248" t="s">
        <v>800</v>
      </c>
    </row>
    <row r="69" spans="1:70" x14ac:dyDescent="0.2">
      <c r="A69" s="64">
        <v>65</v>
      </c>
      <c r="B69" s="22" t="s">
        <v>170</v>
      </c>
      <c r="C69" s="495" t="s">
        <v>480</v>
      </c>
      <c r="D69" s="445">
        <v>0</v>
      </c>
      <c r="E69" s="131">
        <v>5</v>
      </c>
      <c r="F69" s="204">
        <v>0</v>
      </c>
      <c r="G69" s="357">
        <v>5</v>
      </c>
      <c r="H69" s="354">
        <v>5</v>
      </c>
      <c r="I69" s="231">
        <v>6</v>
      </c>
      <c r="J69" s="208">
        <v>4</v>
      </c>
      <c r="K69" s="202">
        <v>3</v>
      </c>
      <c r="L69" s="37">
        <v>0</v>
      </c>
      <c r="M69" s="64">
        <v>3</v>
      </c>
      <c r="N69" s="123">
        <v>1</v>
      </c>
      <c r="O69" s="131">
        <v>5</v>
      </c>
      <c r="P69" s="260">
        <v>0</v>
      </c>
      <c r="Q69" s="260" t="s">
        <v>560</v>
      </c>
      <c r="R69" s="255" t="s">
        <v>482</v>
      </c>
      <c r="S69" s="255">
        <v>0</v>
      </c>
      <c r="T69" s="68">
        <v>0</v>
      </c>
      <c r="U69" s="296" t="s">
        <v>624</v>
      </c>
      <c r="V69" s="131">
        <v>60</v>
      </c>
      <c r="W69" s="430" t="s">
        <v>570</v>
      </c>
      <c r="X69" s="354" t="s">
        <v>553</v>
      </c>
      <c r="Y69" s="354" t="s">
        <v>555</v>
      </c>
      <c r="Z69" s="354" t="s">
        <v>554</v>
      </c>
      <c r="AA69" s="437" t="s">
        <v>660</v>
      </c>
      <c r="AB69" s="401" t="s">
        <v>480</v>
      </c>
      <c r="AC69" s="406" t="s">
        <v>710</v>
      </c>
      <c r="AD69" s="231" t="s">
        <v>687</v>
      </c>
      <c r="AE69" s="339" t="s">
        <v>476</v>
      </c>
      <c r="AF69" s="292"/>
      <c r="AH69" s="68">
        <v>65</v>
      </c>
      <c r="AI69" s="123">
        <v>1</v>
      </c>
      <c r="AJ69" s="131">
        <v>9</v>
      </c>
      <c r="AK69" s="255" t="s">
        <v>477</v>
      </c>
      <c r="AL69" s="68">
        <v>0</v>
      </c>
      <c r="AM69" s="296" t="s">
        <v>624</v>
      </c>
      <c r="AN69" s="404" t="s">
        <v>542</v>
      </c>
      <c r="AO69" s="231" t="s">
        <v>538</v>
      </c>
      <c r="AP69" s="338" t="s">
        <v>657</v>
      </c>
      <c r="AR69" s="68">
        <v>65</v>
      </c>
      <c r="AS69" s="260" t="s">
        <v>539</v>
      </c>
      <c r="AT69" s="255">
        <v>0</v>
      </c>
      <c r="AU69" s="354" t="s">
        <v>553</v>
      </c>
      <c r="AV69" s="392" t="s">
        <v>481</v>
      </c>
      <c r="AW69" s="406">
        <v>0</v>
      </c>
      <c r="AX69" s="339" t="s">
        <v>542</v>
      </c>
      <c r="AZ69" s="68">
        <v>65</v>
      </c>
      <c r="BA69" s="131">
        <v>3</v>
      </c>
      <c r="BB69" s="357">
        <v>2</v>
      </c>
      <c r="BC69" s="123">
        <v>1</v>
      </c>
      <c r="BD69" s="131">
        <v>5</v>
      </c>
      <c r="BE69" s="319"/>
      <c r="BG69" s="68">
        <v>65</v>
      </c>
      <c r="BH69" s="231">
        <v>7</v>
      </c>
      <c r="BI69" s="213">
        <v>3</v>
      </c>
      <c r="BJ69" s="123">
        <v>4</v>
      </c>
      <c r="BK69" s="211"/>
      <c r="BL69" s="64">
        <v>60</v>
      </c>
      <c r="BO69" s="68">
        <v>65</v>
      </c>
      <c r="BP69" s="323">
        <v>60</v>
      </c>
      <c r="BQ69" s="319"/>
      <c r="BR69" s="248" t="s">
        <v>800</v>
      </c>
    </row>
    <row r="70" spans="1:70" x14ac:dyDescent="0.2">
      <c r="A70" s="64">
        <v>66</v>
      </c>
      <c r="B70" s="22" t="s">
        <v>172</v>
      </c>
      <c r="C70" s="495" t="s">
        <v>480</v>
      </c>
      <c r="D70" s="445">
        <v>0</v>
      </c>
      <c r="E70" s="131">
        <v>3</v>
      </c>
      <c r="F70" s="204">
        <v>0</v>
      </c>
      <c r="G70" s="357">
        <v>4</v>
      </c>
      <c r="H70" s="354">
        <v>5</v>
      </c>
      <c r="I70" s="231">
        <v>4</v>
      </c>
      <c r="J70" s="208">
        <v>1</v>
      </c>
      <c r="K70" s="202">
        <v>3</v>
      </c>
      <c r="L70" s="37">
        <v>0</v>
      </c>
      <c r="M70" s="64">
        <v>0</v>
      </c>
      <c r="N70" s="123">
        <v>1</v>
      </c>
      <c r="O70" s="131">
        <v>0</v>
      </c>
      <c r="P70" s="260">
        <v>0</v>
      </c>
      <c r="Q70" s="260" t="s">
        <v>554</v>
      </c>
      <c r="R70" s="255" t="s">
        <v>541</v>
      </c>
      <c r="S70" s="255">
        <v>0</v>
      </c>
      <c r="T70" s="68">
        <v>0</v>
      </c>
      <c r="U70" s="297" t="s">
        <v>629</v>
      </c>
      <c r="V70" s="131">
        <v>20</v>
      </c>
      <c r="W70" s="430" t="s">
        <v>571</v>
      </c>
      <c r="X70" s="354">
        <v>0</v>
      </c>
      <c r="Y70" s="354" t="s">
        <v>553</v>
      </c>
      <c r="Z70" s="354" t="s">
        <v>555</v>
      </c>
      <c r="AA70" s="437" t="s">
        <v>478</v>
      </c>
      <c r="AB70" s="401" t="s">
        <v>553</v>
      </c>
      <c r="AC70" s="406" t="s">
        <v>710</v>
      </c>
      <c r="AD70" s="231">
        <v>0</v>
      </c>
      <c r="AE70" s="339">
        <v>0</v>
      </c>
      <c r="AF70" s="292"/>
      <c r="AH70" s="68">
        <v>66</v>
      </c>
      <c r="AI70" s="123">
        <v>1</v>
      </c>
      <c r="AJ70" s="131">
        <v>3</v>
      </c>
      <c r="AK70" s="255" t="s">
        <v>477</v>
      </c>
      <c r="AL70" s="68">
        <v>0</v>
      </c>
      <c r="AM70" s="296" t="s">
        <v>624</v>
      </c>
      <c r="AN70" s="404" t="s">
        <v>542</v>
      </c>
      <c r="AO70" s="231" t="s">
        <v>543</v>
      </c>
      <c r="AP70" s="338" t="s">
        <v>656</v>
      </c>
      <c r="AR70" s="68">
        <v>66</v>
      </c>
      <c r="AS70" s="260" t="s">
        <v>539</v>
      </c>
      <c r="AT70" s="255">
        <v>0</v>
      </c>
      <c r="AU70" s="354">
        <v>0</v>
      </c>
      <c r="AV70" s="392">
        <v>0</v>
      </c>
      <c r="AW70" s="406">
        <v>0</v>
      </c>
      <c r="AX70" s="339" t="s">
        <v>657</v>
      </c>
      <c r="AZ70" s="68">
        <v>66</v>
      </c>
      <c r="BA70" s="131">
        <v>1</v>
      </c>
      <c r="BB70" s="357">
        <v>2</v>
      </c>
      <c r="BC70" s="123">
        <v>1</v>
      </c>
      <c r="BD70" s="131">
        <v>9</v>
      </c>
      <c r="BE70" s="319"/>
      <c r="BG70" s="68">
        <v>66</v>
      </c>
      <c r="BH70" s="231">
        <v>6</v>
      </c>
      <c r="BI70" s="213"/>
      <c r="BJ70" s="123">
        <v>3.5</v>
      </c>
      <c r="BK70" s="211"/>
      <c r="BL70" s="64">
        <v>0</v>
      </c>
      <c r="BO70" s="68">
        <v>66</v>
      </c>
      <c r="BP70" s="323">
        <v>40</v>
      </c>
      <c r="BQ70" s="319"/>
      <c r="BR70" s="248" t="s">
        <v>479</v>
      </c>
    </row>
    <row r="71" spans="1:70" x14ac:dyDescent="0.2">
      <c r="A71" s="64">
        <v>67</v>
      </c>
      <c r="B71" s="22" t="s">
        <v>127</v>
      </c>
      <c r="C71" s="495" t="s">
        <v>541</v>
      </c>
      <c r="D71" s="445" t="s">
        <v>554</v>
      </c>
      <c r="E71" s="131">
        <v>3</v>
      </c>
      <c r="F71" s="204">
        <v>0</v>
      </c>
      <c r="G71" s="357">
        <v>4</v>
      </c>
      <c r="H71" s="354">
        <v>5</v>
      </c>
      <c r="I71" s="231">
        <v>7</v>
      </c>
      <c r="J71" s="208">
        <v>6</v>
      </c>
      <c r="K71" s="202">
        <v>9</v>
      </c>
      <c r="L71" s="37">
        <v>0</v>
      </c>
      <c r="M71" s="64">
        <v>7</v>
      </c>
      <c r="N71" s="123">
        <v>1</v>
      </c>
      <c r="O71" s="131">
        <v>1</v>
      </c>
      <c r="P71" s="260">
        <v>0</v>
      </c>
      <c r="Q71" s="260" t="s">
        <v>566</v>
      </c>
      <c r="R71" s="255" t="s">
        <v>480</v>
      </c>
      <c r="S71" s="255">
        <v>0</v>
      </c>
      <c r="T71" s="68">
        <v>0</v>
      </c>
      <c r="U71" s="296" t="s">
        <v>626</v>
      </c>
      <c r="V71" s="131">
        <v>70</v>
      </c>
      <c r="W71" s="430" t="s">
        <v>570</v>
      </c>
      <c r="X71" s="354" t="s">
        <v>476</v>
      </c>
      <c r="Y71" s="354" t="s">
        <v>553</v>
      </c>
      <c r="Z71" s="354">
        <v>0</v>
      </c>
      <c r="AA71" s="397" t="s">
        <v>477</v>
      </c>
      <c r="AB71" s="401" t="s">
        <v>553</v>
      </c>
      <c r="AC71" s="406" t="s">
        <v>710</v>
      </c>
      <c r="AD71" s="231" t="s">
        <v>544</v>
      </c>
      <c r="AE71" s="339" t="s">
        <v>476</v>
      </c>
      <c r="AF71" s="292"/>
      <c r="AH71" s="68">
        <v>67</v>
      </c>
      <c r="AI71" s="123">
        <v>1</v>
      </c>
      <c r="AJ71" s="131">
        <v>0</v>
      </c>
      <c r="AK71" s="255" t="s">
        <v>477</v>
      </c>
      <c r="AL71" s="68">
        <v>0</v>
      </c>
      <c r="AM71" s="296" t="s">
        <v>624</v>
      </c>
      <c r="AN71" s="404" t="s">
        <v>684</v>
      </c>
      <c r="AO71" s="231" t="s">
        <v>545</v>
      </c>
      <c r="AP71" s="338">
        <v>0</v>
      </c>
      <c r="AR71" s="68">
        <v>67</v>
      </c>
      <c r="AS71" s="260" t="s">
        <v>539</v>
      </c>
      <c r="AT71" s="255">
        <v>0</v>
      </c>
      <c r="AU71" s="354" t="s">
        <v>476</v>
      </c>
      <c r="AV71" s="392">
        <v>0</v>
      </c>
      <c r="AW71" s="406">
        <v>0</v>
      </c>
      <c r="AX71" s="339" t="s">
        <v>542</v>
      </c>
      <c r="AZ71" s="68">
        <v>67</v>
      </c>
      <c r="BA71" s="131">
        <v>1</v>
      </c>
      <c r="BB71" s="357">
        <v>2</v>
      </c>
      <c r="BC71" s="123">
        <v>4</v>
      </c>
      <c r="BD71" s="131">
        <v>7</v>
      </c>
      <c r="BE71" s="319"/>
      <c r="BG71" s="68">
        <v>67</v>
      </c>
      <c r="BH71" s="231">
        <v>5</v>
      </c>
      <c r="BI71" s="213"/>
      <c r="BJ71" s="123">
        <v>4</v>
      </c>
      <c r="BK71" s="211"/>
      <c r="BL71" s="64">
        <v>0</v>
      </c>
      <c r="BO71" s="68">
        <v>67</v>
      </c>
      <c r="BP71" s="323">
        <v>50</v>
      </c>
      <c r="BQ71" s="319"/>
      <c r="BR71" s="123" t="s">
        <v>800</v>
      </c>
    </row>
    <row r="72" spans="1:70" x14ac:dyDescent="0.2">
      <c r="A72" s="64">
        <v>68</v>
      </c>
      <c r="B72" s="22" t="s">
        <v>118</v>
      </c>
      <c r="C72" s="495" t="s">
        <v>545</v>
      </c>
      <c r="D72" s="445">
        <v>0</v>
      </c>
      <c r="E72" s="131">
        <v>7</v>
      </c>
      <c r="F72" s="204">
        <v>0</v>
      </c>
      <c r="G72" s="357">
        <v>6</v>
      </c>
      <c r="H72" s="354">
        <v>6</v>
      </c>
      <c r="I72" s="231">
        <v>7</v>
      </c>
      <c r="J72" s="208">
        <v>7</v>
      </c>
      <c r="K72" s="202">
        <v>8</v>
      </c>
      <c r="L72" s="37">
        <v>0</v>
      </c>
      <c r="M72" s="64">
        <v>7</v>
      </c>
      <c r="N72" s="123">
        <v>1</v>
      </c>
      <c r="O72" s="131">
        <v>3</v>
      </c>
      <c r="P72" s="260">
        <v>0</v>
      </c>
      <c r="Q72" s="260" t="s">
        <v>567</v>
      </c>
      <c r="R72" s="255" t="s">
        <v>477</v>
      </c>
      <c r="S72" s="255" t="s">
        <v>557</v>
      </c>
      <c r="T72" s="68">
        <v>0</v>
      </c>
      <c r="U72" s="296" t="s">
        <v>626</v>
      </c>
      <c r="V72" s="131">
        <v>70</v>
      </c>
      <c r="W72" s="430" t="s">
        <v>543</v>
      </c>
      <c r="X72" s="354" t="s">
        <v>476</v>
      </c>
      <c r="Y72" s="354" t="s">
        <v>541</v>
      </c>
      <c r="Z72" s="354" t="s">
        <v>555</v>
      </c>
      <c r="AA72" s="397" t="s">
        <v>660</v>
      </c>
      <c r="AB72" s="401" t="s">
        <v>480</v>
      </c>
      <c r="AC72" s="406" t="s">
        <v>705</v>
      </c>
      <c r="AD72" s="231" t="s">
        <v>543</v>
      </c>
      <c r="AE72" s="340" t="s">
        <v>476</v>
      </c>
      <c r="AF72" s="294"/>
      <c r="AH72" s="68">
        <v>68</v>
      </c>
      <c r="AI72" s="123">
        <v>1</v>
      </c>
      <c r="AJ72" s="131">
        <v>1</v>
      </c>
      <c r="AK72" s="255">
        <v>0</v>
      </c>
      <c r="AL72" s="68">
        <v>0</v>
      </c>
      <c r="AM72" s="298" t="s">
        <v>637</v>
      </c>
      <c r="AN72" s="404" t="s">
        <v>544</v>
      </c>
      <c r="AO72" s="231">
        <v>0</v>
      </c>
      <c r="AP72" s="338">
        <v>0</v>
      </c>
      <c r="AR72" s="68">
        <v>68</v>
      </c>
      <c r="AS72" s="260" t="s">
        <v>484</v>
      </c>
      <c r="AT72" s="255">
        <v>0</v>
      </c>
      <c r="AU72" s="354">
        <v>0</v>
      </c>
      <c r="AV72" s="392" t="s">
        <v>484</v>
      </c>
      <c r="AW72" s="406">
        <v>0</v>
      </c>
      <c r="AX72" s="338" t="s">
        <v>656</v>
      </c>
      <c r="AZ72" s="68">
        <v>68</v>
      </c>
      <c r="BA72" s="131">
        <v>3</v>
      </c>
      <c r="BB72" s="357">
        <v>2</v>
      </c>
      <c r="BC72" s="123">
        <v>3</v>
      </c>
      <c r="BD72" s="131">
        <v>5</v>
      </c>
      <c r="BE72" s="319">
        <v>3</v>
      </c>
      <c r="BG72" s="68">
        <v>68</v>
      </c>
      <c r="BH72" s="231">
        <v>5</v>
      </c>
      <c r="BI72" s="213"/>
      <c r="BJ72" s="123">
        <v>3.5</v>
      </c>
      <c r="BK72" s="211"/>
      <c r="BL72" s="64">
        <v>0</v>
      </c>
      <c r="BO72" s="68">
        <v>68</v>
      </c>
      <c r="BP72" s="323">
        <v>50</v>
      </c>
      <c r="BQ72" s="319" t="s">
        <v>652</v>
      </c>
      <c r="BR72" s="123" t="s">
        <v>800</v>
      </c>
    </row>
    <row r="73" spans="1:70" x14ac:dyDescent="0.2">
      <c r="A73" s="64">
        <v>69</v>
      </c>
      <c r="B73" s="22" t="s">
        <v>176</v>
      </c>
      <c r="C73" s="495">
        <v>0</v>
      </c>
      <c r="D73" s="445">
        <v>0</v>
      </c>
      <c r="E73" s="131">
        <v>6</v>
      </c>
      <c r="F73" s="204">
        <v>0</v>
      </c>
      <c r="G73" s="357">
        <v>6</v>
      </c>
      <c r="H73" s="354">
        <v>6</v>
      </c>
      <c r="I73" s="231">
        <v>7</v>
      </c>
      <c r="J73" s="208">
        <v>7</v>
      </c>
      <c r="K73" s="202">
        <v>7</v>
      </c>
      <c r="L73" s="37">
        <v>3</v>
      </c>
      <c r="M73" s="64">
        <v>6</v>
      </c>
      <c r="N73" s="123">
        <v>2</v>
      </c>
      <c r="O73" s="131">
        <v>2</v>
      </c>
      <c r="P73" s="260">
        <v>0</v>
      </c>
      <c r="Q73" s="260" t="s">
        <v>555</v>
      </c>
      <c r="R73" s="255" t="s">
        <v>545</v>
      </c>
      <c r="S73" s="255">
        <v>0</v>
      </c>
      <c r="T73" s="68">
        <v>0</v>
      </c>
      <c r="U73" s="296" t="s">
        <v>622</v>
      </c>
      <c r="V73" s="131">
        <v>20</v>
      </c>
      <c r="W73" s="430" t="s">
        <v>744</v>
      </c>
      <c r="X73" s="354" t="s">
        <v>660</v>
      </c>
      <c r="Y73" s="354" t="s">
        <v>484</v>
      </c>
      <c r="Z73" s="354" t="s">
        <v>657</v>
      </c>
      <c r="AA73" s="397" t="s">
        <v>545</v>
      </c>
      <c r="AB73" s="401" t="s">
        <v>476</v>
      </c>
      <c r="AC73" s="406" t="s">
        <v>710</v>
      </c>
      <c r="AD73" s="231" t="s">
        <v>482</v>
      </c>
      <c r="AE73" s="340" t="s">
        <v>476</v>
      </c>
      <c r="AF73" s="294"/>
      <c r="AH73" s="68">
        <v>69</v>
      </c>
      <c r="AI73" s="123">
        <v>1</v>
      </c>
      <c r="AJ73" s="131">
        <v>3</v>
      </c>
      <c r="AK73" s="255" t="s">
        <v>477</v>
      </c>
      <c r="AL73" s="68">
        <v>0</v>
      </c>
      <c r="AM73" s="298" t="s">
        <v>635</v>
      </c>
      <c r="AN73" s="404" t="s">
        <v>684</v>
      </c>
      <c r="AO73" s="231" t="s">
        <v>482</v>
      </c>
      <c r="AP73" s="338" t="s">
        <v>476</v>
      </c>
      <c r="AR73" s="68">
        <v>69</v>
      </c>
      <c r="AS73" s="260" t="s">
        <v>477</v>
      </c>
      <c r="AT73" s="255">
        <v>0</v>
      </c>
      <c r="AU73" s="354">
        <v>0</v>
      </c>
      <c r="AV73" s="392">
        <v>0</v>
      </c>
      <c r="AW73" s="406">
        <v>0</v>
      </c>
      <c r="AX73" s="338" t="s">
        <v>476</v>
      </c>
      <c r="AZ73" s="68">
        <v>69</v>
      </c>
      <c r="BA73" s="131">
        <v>2</v>
      </c>
      <c r="BB73" s="357">
        <v>2</v>
      </c>
      <c r="BC73" s="123">
        <v>4</v>
      </c>
      <c r="BD73" s="131">
        <v>5</v>
      </c>
      <c r="BE73" s="319">
        <v>4.8</v>
      </c>
      <c r="BG73" s="68">
        <v>69</v>
      </c>
      <c r="BH73" s="231">
        <v>6</v>
      </c>
      <c r="BI73" s="213"/>
      <c r="BJ73" s="123">
        <v>3.5</v>
      </c>
      <c r="BK73" s="211"/>
      <c r="BL73" s="64">
        <v>0</v>
      </c>
      <c r="BO73" s="68">
        <v>69</v>
      </c>
      <c r="BP73" s="323">
        <v>20</v>
      </c>
      <c r="BQ73" s="319">
        <v>5.5</v>
      </c>
      <c r="BR73" s="123" t="s">
        <v>479</v>
      </c>
    </row>
    <row r="74" spans="1:70" x14ac:dyDescent="0.2">
      <c r="A74" s="64">
        <v>70</v>
      </c>
      <c r="B74" s="22" t="s">
        <v>179</v>
      </c>
      <c r="C74" s="495" t="s">
        <v>480</v>
      </c>
      <c r="D74" s="445">
        <v>0</v>
      </c>
      <c r="E74" s="132">
        <v>5</v>
      </c>
      <c r="F74" s="205" t="s">
        <v>476</v>
      </c>
      <c r="G74" s="358">
        <v>5</v>
      </c>
      <c r="H74" s="355">
        <v>5</v>
      </c>
      <c r="I74" s="232">
        <v>6</v>
      </c>
      <c r="J74" s="229">
        <v>7</v>
      </c>
      <c r="K74" s="207">
        <v>5</v>
      </c>
      <c r="L74" s="102">
        <v>0</v>
      </c>
      <c r="M74" s="65">
        <v>5</v>
      </c>
      <c r="N74" s="124">
        <v>1</v>
      </c>
      <c r="O74" s="132">
        <v>0</v>
      </c>
      <c r="P74" s="261">
        <v>0</v>
      </c>
      <c r="Q74" s="261">
        <v>0</v>
      </c>
      <c r="R74" s="256">
        <v>0</v>
      </c>
      <c r="S74" s="256">
        <v>0</v>
      </c>
      <c r="T74" s="81">
        <v>0</v>
      </c>
      <c r="U74" s="299" t="s">
        <v>631</v>
      </c>
      <c r="V74" s="132">
        <v>30</v>
      </c>
      <c r="W74" s="431" t="s">
        <v>745</v>
      </c>
      <c r="X74" s="355" t="s">
        <v>697</v>
      </c>
      <c r="Y74" s="355" t="s">
        <v>553</v>
      </c>
      <c r="Z74" s="355">
        <v>0</v>
      </c>
      <c r="AA74" s="409" t="s">
        <v>694</v>
      </c>
      <c r="AB74" s="410" t="s">
        <v>476</v>
      </c>
      <c r="AC74" s="411" t="s">
        <v>540</v>
      </c>
      <c r="AD74" s="232" t="s">
        <v>481</v>
      </c>
      <c r="AE74" s="412" t="s">
        <v>476</v>
      </c>
      <c r="AF74" s="294"/>
      <c r="AH74" s="68">
        <v>70</v>
      </c>
      <c r="AI74" s="123">
        <v>1</v>
      </c>
      <c r="AJ74" s="131">
        <v>1</v>
      </c>
      <c r="AK74" s="255">
        <v>0</v>
      </c>
      <c r="AL74" s="68">
        <v>0</v>
      </c>
      <c r="AM74" s="298" t="s">
        <v>637</v>
      </c>
      <c r="AN74" s="404" t="s">
        <v>544</v>
      </c>
      <c r="AO74" s="231" t="s">
        <v>484</v>
      </c>
      <c r="AP74" s="338">
        <v>0</v>
      </c>
      <c r="AR74" s="68">
        <v>70</v>
      </c>
      <c r="AS74" s="260" t="s">
        <v>482</v>
      </c>
      <c r="AT74" s="255">
        <v>0</v>
      </c>
      <c r="AU74" s="354">
        <v>0</v>
      </c>
      <c r="AV74" s="392">
        <v>0</v>
      </c>
      <c r="AW74" s="406">
        <v>0</v>
      </c>
      <c r="AX74" s="338">
        <v>0</v>
      </c>
      <c r="AZ74" s="68">
        <v>70</v>
      </c>
      <c r="BA74" s="131">
        <v>3</v>
      </c>
      <c r="BB74" s="357">
        <v>2</v>
      </c>
      <c r="BC74" s="123">
        <v>1</v>
      </c>
      <c r="BD74" s="131">
        <v>5</v>
      </c>
      <c r="BE74" s="319">
        <v>3</v>
      </c>
      <c r="BG74" s="68">
        <v>70</v>
      </c>
      <c r="BH74" s="231">
        <v>4</v>
      </c>
      <c r="BI74" s="213"/>
      <c r="BJ74" s="123">
        <v>3</v>
      </c>
      <c r="BK74" s="211"/>
      <c r="BL74" s="64">
        <v>0</v>
      </c>
      <c r="BO74" s="68">
        <v>70</v>
      </c>
      <c r="BP74" s="325">
        <v>20</v>
      </c>
      <c r="BQ74" s="321">
        <v>5</v>
      </c>
      <c r="BR74" s="124" t="s">
        <v>800</v>
      </c>
    </row>
    <row r="75" spans="1:70" x14ac:dyDescent="0.2">
      <c r="A75" s="74">
        <v>71</v>
      </c>
      <c r="B75" s="92" t="s">
        <v>182</v>
      </c>
      <c r="C75" s="496" t="s">
        <v>480</v>
      </c>
      <c r="D75" s="446">
        <v>0</v>
      </c>
      <c r="E75" s="130">
        <v>4</v>
      </c>
      <c r="F75" s="203">
        <v>0</v>
      </c>
      <c r="G75" s="356">
        <v>6</v>
      </c>
      <c r="H75" s="353">
        <v>7</v>
      </c>
      <c r="I75" s="230">
        <v>8</v>
      </c>
      <c r="J75" s="228">
        <v>8</v>
      </c>
      <c r="K75" s="206">
        <v>9</v>
      </c>
      <c r="L75" s="97" t="s">
        <v>499</v>
      </c>
      <c r="M75" s="74">
        <v>8</v>
      </c>
      <c r="N75" s="122">
        <v>9</v>
      </c>
      <c r="O75" s="130">
        <v>8</v>
      </c>
      <c r="P75" s="259">
        <v>0</v>
      </c>
      <c r="Q75" s="259" t="s">
        <v>558</v>
      </c>
      <c r="R75" s="254" t="s">
        <v>540</v>
      </c>
      <c r="S75" s="254">
        <v>0</v>
      </c>
      <c r="T75" s="73">
        <v>0</v>
      </c>
      <c r="U75" s="295" t="s">
        <v>631</v>
      </c>
      <c r="V75" s="130">
        <v>30</v>
      </c>
      <c r="W75" s="347" t="s">
        <v>571</v>
      </c>
      <c r="X75" s="353" t="s">
        <v>476</v>
      </c>
      <c r="Y75" s="353" t="s">
        <v>476</v>
      </c>
      <c r="Z75" s="353" t="s">
        <v>555</v>
      </c>
      <c r="AA75" s="436" t="s">
        <v>478</v>
      </c>
      <c r="AB75" s="400" t="s">
        <v>553</v>
      </c>
      <c r="AC75" s="405" t="s">
        <v>540</v>
      </c>
      <c r="AD75" s="230" t="s">
        <v>480</v>
      </c>
      <c r="AE75" s="337" t="s">
        <v>476</v>
      </c>
      <c r="AF75" s="294"/>
      <c r="AH75" s="73">
        <v>71</v>
      </c>
      <c r="AI75" s="122">
        <v>1</v>
      </c>
      <c r="AJ75" s="130">
        <v>6</v>
      </c>
      <c r="AK75" s="254" t="s">
        <v>541</v>
      </c>
      <c r="AL75" s="73" t="s">
        <v>555</v>
      </c>
      <c r="AM75" s="414" t="s">
        <v>636</v>
      </c>
      <c r="AN75" s="416" t="s">
        <v>656</v>
      </c>
      <c r="AO75" s="230" t="s">
        <v>484</v>
      </c>
      <c r="AP75" s="337" t="s">
        <v>553</v>
      </c>
      <c r="AR75" s="73">
        <v>71</v>
      </c>
      <c r="AS75" s="259" t="s">
        <v>542</v>
      </c>
      <c r="AT75" s="254">
        <v>0</v>
      </c>
      <c r="AU75" s="353">
        <v>0</v>
      </c>
      <c r="AV75" s="407" t="s">
        <v>482</v>
      </c>
      <c r="AW75" s="405">
        <v>0</v>
      </c>
      <c r="AX75" s="418" t="s">
        <v>542</v>
      </c>
      <c r="AZ75" s="73">
        <v>71</v>
      </c>
      <c r="BA75" s="130">
        <v>2</v>
      </c>
      <c r="BB75" s="356">
        <v>2</v>
      </c>
      <c r="BC75" s="122">
        <v>4</v>
      </c>
      <c r="BD75" s="130">
        <v>5</v>
      </c>
      <c r="BE75" s="318"/>
      <c r="BG75" s="73">
        <v>71</v>
      </c>
      <c r="BH75" s="230">
        <v>5</v>
      </c>
      <c r="BI75" s="244"/>
      <c r="BJ75" s="122">
        <v>4</v>
      </c>
      <c r="BK75" s="250"/>
      <c r="BL75" s="74">
        <v>40</v>
      </c>
      <c r="BO75" s="73">
        <v>71</v>
      </c>
      <c r="BP75" s="323">
        <v>40</v>
      </c>
      <c r="BQ75" s="319"/>
      <c r="BR75" s="551" t="s">
        <v>479</v>
      </c>
    </row>
    <row r="76" spans="1:70" x14ac:dyDescent="0.2">
      <c r="A76" s="64">
        <v>72</v>
      </c>
      <c r="B76" s="22" t="s">
        <v>185</v>
      </c>
      <c r="C76" s="495" t="s">
        <v>20</v>
      </c>
      <c r="D76" s="445">
        <v>0</v>
      </c>
      <c r="E76" s="131">
        <v>3</v>
      </c>
      <c r="F76" s="204">
        <v>0</v>
      </c>
      <c r="G76" s="357">
        <v>3</v>
      </c>
      <c r="H76" s="354">
        <v>4</v>
      </c>
      <c r="I76" s="231">
        <v>6</v>
      </c>
      <c r="J76" s="208">
        <v>5</v>
      </c>
      <c r="K76" s="202">
        <v>3</v>
      </c>
      <c r="L76" s="37">
        <v>0</v>
      </c>
      <c r="M76" s="64">
        <v>3</v>
      </c>
      <c r="N76" s="123">
        <v>3</v>
      </c>
      <c r="O76" s="131">
        <v>0</v>
      </c>
      <c r="P76" s="260">
        <v>0</v>
      </c>
      <c r="Q76" s="260" t="s">
        <v>555</v>
      </c>
      <c r="R76" s="255" t="s">
        <v>545</v>
      </c>
      <c r="S76" s="255">
        <v>0</v>
      </c>
      <c r="T76" s="68">
        <v>0</v>
      </c>
      <c r="U76" s="296" t="s">
        <v>624</v>
      </c>
      <c r="V76" s="131">
        <v>20</v>
      </c>
      <c r="W76" s="430" t="s">
        <v>540</v>
      </c>
      <c r="X76" s="354" t="s">
        <v>476</v>
      </c>
      <c r="Y76" s="354" t="s">
        <v>476</v>
      </c>
      <c r="Z76" s="354" t="s">
        <v>553</v>
      </c>
      <c r="AA76" s="437" t="s">
        <v>660</v>
      </c>
      <c r="AB76" s="401" t="s">
        <v>478</v>
      </c>
      <c r="AC76" s="406" t="s">
        <v>710</v>
      </c>
      <c r="AD76" s="231" t="s">
        <v>544</v>
      </c>
      <c r="AE76" s="338" t="s">
        <v>544</v>
      </c>
      <c r="AF76" s="294"/>
      <c r="AH76" s="68">
        <v>72</v>
      </c>
      <c r="AI76" s="123">
        <v>1</v>
      </c>
      <c r="AJ76" s="131">
        <v>5</v>
      </c>
      <c r="AK76" s="255" t="s">
        <v>482</v>
      </c>
      <c r="AL76" s="68">
        <v>0</v>
      </c>
      <c r="AM76" s="298" t="s">
        <v>624</v>
      </c>
      <c r="AN76" s="404" t="s">
        <v>724</v>
      </c>
      <c r="AO76" s="231" t="s">
        <v>538</v>
      </c>
      <c r="AP76" s="338" t="s">
        <v>544</v>
      </c>
      <c r="AR76" s="68">
        <v>72</v>
      </c>
      <c r="AS76" s="260" t="s">
        <v>482</v>
      </c>
      <c r="AT76" s="255">
        <v>0</v>
      </c>
      <c r="AU76" s="354">
        <v>0</v>
      </c>
      <c r="AV76" s="397" t="s">
        <v>477</v>
      </c>
      <c r="AW76" s="406">
        <v>0</v>
      </c>
      <c r="AX76" s="338" t="s">
        <v>656</v>
      </c>
      <c r="AZ76" s="68">
        <v>72</v>
      </c>
      <c r="BA76" s="131">
        <v>2</v>
      </c>
      <c r="BB76" s="357">
        <v>2</v>
      </c>
      <c r="BC76" s="123">
        <v>3</v>
      </c>
      <c r="BD76" s="131">
        <v>7</v>
      </c>
      <c r="BE76" s="319">
        <v>2</v>
      </c>
      <c r="BG76" s="68">
        <v>72</v>
      </c>
      <c r="BH76" s="231">
        <v>3</v>
      </c>
      <c r="BI76" s="213"/>
      <c r="BJ76" s="123">
        <v>3.5</v>
      </c>
      <c r="BK76" s="211"/>
      <c r="BL76" s="64">
        <v>0</v>
      </c>
      <c r="BO76" s="68">
        <v>72</v>
      </c>
      <c r="BP76" s="323">
        <v>50</v>
      </c>
      <c r="BQ76" s="319">
        <v>5</v>
      </c>
      <c r="BR76" s="248" t="s">
        <v>479</v>
      </c>
    </row>
    <row r="77" spans="1:70" x14ac:dyDescent="0.2">
      <c r="A77" s="64">
        <v>73</v>
      </c>
      <c r="B77" s="22" t="s">
        <v>185</v>
      </c>
      <c r="C77" s="495" t="s">
        <v>20</v>
      </c>
      <c r="D77" s="445">
        <v>0</v>
      </c>
      <c r="E77" s="131">
        <v>3</v>
      </c>
      <c r="F77" s="204">
        <v>0</v>
      </c>
      <c r="G77" s="357">
        <v>3</v>
      </c>
      <c r="H77" s="354">
        <v>4</v>
      </c>
      <c r="I77" s="231">
        <v>5</v>
      </c>
      <c r="J77" s="208">
        <v>5</v>
      </c>
      <c r="K77" s="202">
        <v>3</v>
      </c>
      <c r="L77" s="37">
        <v>0</v>
      </c>
      <c r="M77" s="64">
        <v>2</v>
      </c>
      <c r="N77" s="123">
        <v>1</v>
      </c>
      <c r="O77" s="131">
        <v>0</v>
      </c>
      <c r="P77" s="260">
        <v>0</v>
      </c>
      <c r="Q77" s="260" t="s">
        <v>553</v>
      </c>
      <c r="R77" s="255" t="s">
        <v>482</v>
      </c>
      <c r="S77" s="255" t="s">
        <v>557</v>
      </c>
      <c r="T77" s="68">
        <v>0</v>
      </c>
      <c r="U77" s="296" t="s">
        <v>624</v>
      </c>
      <c r="V77" s="131">
        <v>20</v>
      </c>
      <c r="W77" s="430" t="s">
        <v>554</v>
      </c>
      <c r="X77" s="354" t="s">
        <v>660</v>
      </c>
      <c r="Y77" s="354" t="s">
        <v>660</v>
      </c>
      <c r="Z77" s="354" t="s">
        <v>476</v>
      </c>
      <c r="AA77" s="437" t="s">
        <v>482</v>
      </c>
      <c r="AB77" s="401">
        <v>0</v>
      </c>
      <c r="AC77" s="406" t="s">
        <v>684</v>
      </c>
      <c r="AD77" s="231">
        <v>0</v>
      </c>
      <c r="AE77" s="339" t="s">
        <v>544</v>
      </c>
      <c r="AF77" s="294"/>
      <c r="AH77" s="68">
        <v>73</v>
      </c>
      <c r="AI77" s="123">
        <v>1</v>
      </c>
      <c r="AJ77" s="131">
        <v>5</v>
      </c>
      <c r="AK77" s="255" t="s">
        <v>539</v>
      </c>
      <c r="AL77" s="68">
        <v>0</v>
      </c>
      <c r="AM77" s="298" t="s">
        <v>624</v>
      </c>
      <c r="AN77" s="404" t="s">
        <v>545</v>
      </c>
      <c r="AO77" s="231" t="s">
        <v>538</v>
      </c>
      <c r="AP77" s="338" t="s">
        <v>476</v>
      </c>
      <c r="AR77" s="68">
        <v>73</v>
      </c>
      <c r="AS77" s="260" t="s">
        <v>539</v>
      </c>
      <c r="AT77" s="255">
        <v>0</v>
      </c>
      <c r="AU77" s="354">
        <v>0</v>
      </c>
      <c r="AV77" s="397" t="s">
        <v>477</v>
      </c>
      <c r="AW77" s="406">
        <v>0</v>
      </c>
      <c r="AX77" s="338" t="s">
        <v>656</v>
      </c>
      <c r="AZ77" s="68">
        <v>73</v>
      </c>
      <c r="BA77" s="131">
        <v>2</v>
      </c>
      <c r="BB77" s="357">
        <v>2</v>
      </c>
      <c r="BC77" s="123">
        <v>4</v>
      </c>
      <c r="BD77" s="131">
        <v>7</v>
      </c>
      <c r="BE77" s="319">
        <v>3</v>
      </c>
      <c r="BG77" s="68">
        <v>73</v>
      </c>
      <c r="BH77" s="231">
        <v>4</v>
      </c>
      <c r="BI77" s="213"/>
      <c r="BJ77" s="123">
        <v>3</v>
      </c>
      <c r="BK77" s="211"/>
      <c r="BL77" s="64">
        <v>0</v>
      </c>
      <c r="BO77" s="68">
        <v>73</v>
      </c>
      <c r="BP77" s="323">
        <v>80</v>
      </c>
      <c r="BQ77" s="319">
        <v>5</v>
      </c>
      <c r="BR77" s="248" t="s">
        <v>479</v>
      </c>
    </row>
    <row r="78" spans="1:70" x14ac:dyDescent="0.2">
      <c r="A78" s="64">
        <v>74</v>
      </c>
      <c r="B78" s="22" t="s">
        <v>188</v>
      </c>
      <c r="C78" s="495" t="s">
        <v>480</v>
      </c>
      <c r="D78" s="445" t="s">
        <v>755</v>
      </c>
      <c r="E78" s="131">
        <v>2</v>
      </c>
      <c r="F78" s="204">
        <v>0</v>
      </c>
      <c r="G78" s="357">
        <v>1</v>
      </c>
      <c r="H78" s="354">
        <v>2</v>
      </c>
      <c r="I78" s="231">
        <v>4</v>
      </c>
      <c r="J78" s="208">
        <v>1</v>
      </c>
      <c r="K78" s="202">
        <v>2</v>
      </c>
      <c r="L78" s="37">
        <v>0</v>
      </c>
      <c r="M78" s="64">
        <v>2</v>
      </c>
      <c r="N78" s="123">
        <v>1</v>
      </c>
      <c r="O78" s="131">
        <v>0</v>
      </c>
      <c r="P78" s="260" t="s">
        <v>553</v>
      </c>
      <c r="Q78" s="260" t="s">
        <v>558</v>
      </c>
      <c r="R78" s="255" t="s">
        <v>480</v>
      </c>
      <c r="S78" s="255" t="s">
        <v>558</v>
      </c>
      <c r="T78" s="68">
        <v>0</v>
      </c>
      <c r="U78" s="296" t="s">
        <v>624</v>
      </c>
      <c r="V78" s="131">
        <v>80</v>
      </c>
      <c r="W78" s="430" t="s">
        <v>570</v>
      </c>
      <c r="X78" s="354">
        <v>0</v>
      </c>
      <c r="Y78" s="354">
        <v>0</v>
      </c>
      <c r="Z78" s="354" t="s">
        <v>553</v>
      </c>
      <c r="AA78" s="437" t="s">
        <v>697</v>
      </c>
      <c r="AB78" s="401" t="s">
        <v>697</v>
      </c>
      <c r="AC78" s="406" t="s">
        <v>710</v>
      </c>
      <c r="AD78" s="231" t="s">
        <v>482</v>
      </c>
      <c r="AE78" s="339">
        <v>0</v>
      </c>
      <c r="AF78" s="292"/>
      <c r="AH78" s="68">
        <v>74</v>
      </c>
      <c r="AI78" s="123">
        <v>1</v>
      </c>
      <c r="AJ78" s="131">
        <v>3</v>
      </c>
      <c r="AK78" s="255">
        <v>0</v>
      </c>
      <c r="AL78" s="68">
        <v>0</v>
      </c>
      <c r="AM78" s="296" t="s">
        <v>629</v>
      </c>
      <c r="AN78" s="404" t="s">
        <v>690</v>
      </c>
      <c r="AO78" s="231" t="s">
        <v>482</v>
      </c>
      <c r="AP78" s="338" t="s">
        <v>657</v>
      </c>
      <c r="AR78" s="68">
        <v>74</v>
      </c>
      <c r="AS78" s="260">
        <v>0</v>
      </c>
      <c r="AT78" s="255">
        <v>0</v>
      </c>
      <c r="AU78" s="354">
        <v>0</v>
      </c>
      <c r="AV78" s="397">
        <v>0</v>
      </c>
      <c r="AW78" s="406">
        <v>0</v>
      </c>
      <c r="AX78" s="338" t="s">
        <v>656</v>
      </c>
      <c r="AZ78" s="68">
        <v>74</v>
      </c>
      <c r="BA78" s="131">
        <v>3</v>
      </c>
      <c r="BB78" s="357">
        <v>2</v>
      </c>
      <c r="BC78" s="123">
        <v>5</v>
      </c>
      <c r="BD78" s="131">
        <v>5</v>
      </c>
      <c r="BE78" s="319">
        <v>3</v>
      </c>
      <c r="BG78" s="68">
        <v>74</v>
      </c>
      <c r="BH78" s="231">
        <v>6</v>
      </c>
      <c r="BI78" s="213"/>
      <c r="BJ78" s="123">
        <v>2</v>
      </c>
      <c r="BK78" s="211"/>
      <c r="BL78" s="64">
        <v>0</v>
      </c>
      <c r="BO78" s="68">
        <v>74</v>
      </c>
      <c r="BP78" s="323">
        <v>70</v>
      </c>
      <c r="BQ78" s="319">
        <v>5</v>
      </c>
      <c r="BR78" s="248" t="s">
        <v>479</v>
      </c>
    </row>
    <row r="79" spans="1:70" x14ac:dyDescent="0.2">
      <c r="A79" s="64">
        <v>75</v>
      </c>
      <c r="B79" s="22" t="s">
        <v>191</v>
      </c>
      <c r="C79" s="495" t="s">
        <v>20</v>
      </c>
      <c r="D79" s="445">
        <v>0</v>
      </c>
      <c r="E79" s="131">
        <v>2</v>
      </c>
      <c r="F79" s="204">
        <v>0</v>
      </c>
      <c r="G79" s="357">
        <v>1</v>
      </c>
      <c r="H79" s="354">
        <v>2</v>
      </c>
      <c r="I79" s="231">
        <v>5</v>
      </c>
      <c r="J79" s="208">
        <v>2</v>
      </c>
      <c r="K79" s="202">
        <v>2</v>
      </c>
      <c r="L79" s="37">
        <v>0</v>
      </c>
      <c r="M79" s="64">
        <v>0</v>
      </c>
      <c r="N79" s="123">
        <v>1</v>
      </c>
      <c r="O79" s="131">
        <v>0</v>
      </c>
      <c r="P79" s="260">
        <v>0</v>
      </c>
      <c r="Q79" s="260">
        <v>0</v>
      </c>
      <c r="R79" s="255" t="s">
        <v>480</v>
      </c>
      <c r="S79" s="255">
        <v>0</v>
      </c>
      <c r="T79" s="68">
        <v>0</v>
      </c>
      <c r="U79" s="296" t="s">
        <v>624</v>
      </c>
      <c r="V79" s="131">
        <v>10</v>
      </c>
      <c r="W79" s="430" t="s">
        <v>684</v>
      </c>
      <c r="X79" s="354">
        <v>0</v>
      </c>
      <c r="Y79" s="354">
        <v>0</v>
      </c>
      <c r="Z79" s="354">
        <v>0</v>
      </c>
      <c r="AA79" s="437">
        <v>0</v>
      </c>
      <c r="AB79" s="401">
        <v>0</v>
      </c>
      <c r="AC79" s="406" t="s">
        <v>707</v>
      </c>
      <c r="AD79" s="231">
        <v>0</v>
      </c>
      <c r="AE79" s="339">
        <v>0</v>
      </c>
      <c r="AF79" s="292"/>
      <c r="AH79" s="68">
        <v>75</v>
      </c>
      <c r="AI79" s="123">
        <v>5</v>
      </c>
      <c r="AJ79" s="131">
        <v>8</v>
      </c>
      <c r="AK79" s="255" t="s">
        <v>477</v>
      </c>
      <c r="AL79" s="68">
        <v>0</v>
      </c>
      <c r="AM79" s="296" t="s">
        <v>624</v>
      </c>
      <c r="AN79" s="404" t="s">
        <v>543</v>
      </c>
      <c r="AO79" s="231" t="s">
        <v>477</v>
      </c>
      <c r="AP79" s="338" t="s">
        <v>656</v>
      </c>
      <c r="AR79" s="68">
        <v>75</v>
      </c>
      <c r="AS79" s="260" t="s">
        <v>482</v>
      </c>
      <c r="AT79" s="255">
        <v>0</v>
      </c>
      <c r="AU79" s="354" t="s">
        <v>555</v>
      </c>
      <c r="AV79" s="397">
        <v>0</v>
      </c>
      <c r="AW79" s="406">
        <v>0</v>
      </c>
      <c r="AX79" s="339" t="s">
        <v>542</v>
      </c>
      <c r="AZ79" s="68">
        <v>75</v>
      </c>
      <c r="BA79" s="131">
        <v>2</v>
      </c>
      <c r="BB79" s="357">
        <v>6</v>
      </c>
      <c r="BC79" s="123">
        <v>7</v>
      </c>
      <c r="BD79" s="131">
        <v>7</v>
      </c>
      <c r="BE79" s="319"/>
      <c r="BG79" s="68">
        <v>75</v>
      </c>
      <c r="BH79" s="231">
        <v>6</v>
      </c>
      <c r="BI79" s="213"/>
      <c r="BJ79" s="123">
        <v>4</v>
      </c>
      <c r="BK79" s="211"/>
      <c r="BL79" s="64">
        <v>0</v>
      </c>
      <c r="BO79" s="68">
        <v>75</v>
      </c>
      <c r="BP79" s="323">
        <v>40</v>
      </c>
      <c r="BQ79" s="319"/>
      <c r="BR79" s="248" t="s">
        <v>800</v>
      </c>
    </row>
    <row r="80" spans="1:70" x14ac:dyDescent="0.2">
      <c r="A80" s="64">
        <v>76</v>
      </c>
      <c r="B80" s="22" t="s">
        <v>194</v>
      </c>
      <c r="C80" s="495" t="s">
        <v>545</v>
      </c>
      <c r="D80" s="445" t="s">
        <v>578</v>
      </c>
      <c r="E80" s="131">
        <v>5</v>
      </c>
      <c r="F80" s="204">
        <v>0</v>
      </c>
      <c r="G80" s="357">
        <v>6</v>
      </c>
      <c r="H80" s="354">
        <v>6</v>
      </c>
      <c r="I80" s="231">
        <v>6</v>
      </c>
      <c r="J80" s="208">
        <v>8</v>
      </c>
      <c r="K80" s="202">
        <v>8</v>
      </c>
      <c r="L80" s="37" t="s">
        <v>374</v>
      </c>
      <c r="M80" s="64">
        <v>6</v>
      </c>
      <c r="N80" s="123">
        <v>1</v>
      </c>
      <c r="O80" s="131">
        <v>1</v>
      </c>
      <c r="P80" s="260">
        <v>0</v>
      </c>
      <c r="Q80" s="260">
        <v>0</v>
      </c>
      <c r="R80" s="255" t="s">
        <v>480</v>
      </c>
      <c r="S80" s="255">
        <v>0</v>
      </c>
      <c r="T80" s="68">
        <v>0</v>
      </c>
      <c r="U80" s="297" t="s">
        <v>626</v>
      </c>
      <c r="V80" s="131">
        <v>70</v>
      </c>
      <c r="W80" s="430" t="s">
        <v>571</v>
      </c>
      <c r="X80" s="354" t="s">
        <v>478</v>
      </c>
      <c r="Y80" s="354" t="s">
        <v>478</v>
      </c>
      <c r="Z80" s="354" t="s">
        <v>553</v>
      </c>
      <c r="AA80" s="437" t="s">
        <v>544</v>
      </c>
      <c r="AB80" s="401" t="s">
        <v>553</v>
      </c>
      <c r="AC80" s="406" t="s">
        <v>565</v>
      </c>
      <c r="AD80" s="231" t="s">
        <v>544</v>
      </c>
      <c r="AE80" s="339" t="s">
        <v>656</v>
      </c>
      <c r="AF80" s="292"/>
      <c r="AH80" s="68">
        <v>76</v>
      </c>
      <c r="AI80" s="123">
        <v>1</v>
      </c>
      <c r="AJ80" s="131">
        <v>0</v>
      </c>
      <c r="AK80" s="255" t="s">
        <v>481</v>
      </c>
      <c r="AL80" s="68">
        <v>0</v>
      </c>
      <c r="AM80" s="296" t="s">
        <v>622</v>
      </c>
      <c r="AN80" s="404" t="s">
        <v>725</v>
      </c>
      <c r="AO80" s="231">
        <v>0</v>
      </c>
      <c r="AP80" s="338">
        <v>0</v>
      </c>
      <c r="AR80" s="68">
        <v>76</v>
      </c>
      <c r="AS80" s="260" t="s">
        <v>476</v>
      </c>
      <c r="AT80" s="255">
        <v>0</v>
      </c>
      <c r="AU80" s="354">
        <v>0</v>
      </c>
      <c r="AV80" s="397" t="s">
        <v>481</v>
      </c>
      <c r="AW80" s="406">
        <v>0</v>
      </c>
      <c r="AX80" s="338" t="s">
        <v>656</v>
      </c>
      <c r="AZ80" s="68">
        <v>76</v>
      </c>
      <c r="BA80" s="131">
        <v>1</v>
      </c>
      <c r="BB80" s="357">
        <v>2</v>
      </c>
      <c r="BC80" s="123">
        <v>4</v>
      </c>
      <c r="BD80" s="131">
        <v>7</v>
      </c>
      <c r="BE80" s="319"/>
      <c r="BG80" s="68">
        <v>76</v>
      </c>
      <c r="BH80" s="231">
        <v>6</v>
      </c>
      <c r="BI80" s="213"/>
      <c r="BJ80" s="123">
        <v>4.5</v>
      </c>
      <c r="BK80" s="211"/>
      <c r="BL80" s="64">
        <v>0</v>
      </c>
      <c r="BO80" s="68">
        <v>76</v>
      </c>
      <c r="BP80" s="323">
        <v>60</v>
      </c>
      <c r="BQ80" s="319"/>
      <c r="BR80" s="248" t="s">
        <v>479</v>
      </c>
    </row>
    <row r="81" spans="1:70" x14ac:dyDescent="0.2">
      <c r="A81" s="64">
        <v>77</v>
      </c>
      <c r="B81" s="22" t="s">
        <v>197</v>
      </c>
      <c r="C81" s="495" t="s">
        <v>553</v>
      </c>
      <c r="D81" s="445" t="s">
        <v>578</v>
      </c>
      <c r="E81" s="131">
        <v>4</v>
      </c>
      <c r="F81" s="204" t="s">
        <v>478</v>
      </c>
      <c r="G81" s="357">
        <v>5</v>
      </c>
      <c r="H81" s="354">
        <v>6</v>
      </c>
      <c r="I81" s="231">
        <v>5</v>
      </c>
      <c r="J81" s="208">
        <v>7</v>
      </c>
      <c r="K81" s="202">
        <v>7</v>
      </c>
      <c r="L81" s="37">
        <v>0</v>
      </c>
      <c r="M81" s="64">
        <v>5</v>
      </c>
      <c r="N81" s="123">
        <v>1</v>
      </c>
      <c r="O81" s="131">
        <v>1</v>
      </c>
      <c r="P81" s="260">
        <v>0</v>
      </c>
      <c r="Q81" s="260" t="s">
        <v>556</v>
      </c>
      <c r="R81" s="255" t="s">
        <v>540</v>
      </c>
      <c r="S81" s="255">
        <v>0</v>
      </c>
      <c r="T81" s="68">
        <v>0</v>
      </c>
      <c r="U81" s="296" t="s">
        <v>624</v>
      </c>
      <c r="V81" s="131">
        <v>50</v>
      </c>
      <c r="W81" s="430" t="s">
        <v>571</v>
      </c>
      <c r="X81" s="354" t="s">
        <v>476</v>
      </c>
      <c r="Y81" s="354" t="s">
        <v>555</v>
      </c>
      <c r="Z81" s="354" t="s">
        <v>735</v>
      </c>
      <c r="AA81" s="397" t="s">
        <v>697</v>
      </c>
      <c r="AB81" s="401" t="s">
        <v>555</v>
      </c>
      <c r="AC81" s="406" t="s">
        <v>553</v>
      </c>
      <c r="AD81" s="231" t="s">
        <v>544</v>
      </c>
      <c r="AE81" s="339" t="s">
        <v>544</v>
      </c>
      <c r="AF81" s="292"/>
      <c r="AH81" s="68">
        <v>77</v>
      </c>
      <c r="AI81" s="123">
        <v>1</v>
      </c>
      <c r="AJ81" s="131">
        <v>3</v>
      </c>
      <c r="AK81" s="255">
        <v>0</v>
      </c>
      <c r="AL81" s="68">
        <v>0</v>
      </c>
      <c r="AM81" s="296" t="s">
        <v>640</v>
      </c>
      <c r="AN81" s="404" t="s">
        <v>544</v>
      </c>
      <c r="AO81" s="231" t="s">
        <v>484</v>
      </c>
      <c r="AP81" s="338">
        <v>0</v>
      </c>
      <c r="AR81" s="68">
        <v>77</v>
      </c>
      <c r="AS81" s="260" t="s">
        <v>476</v>
      </c>
      <c r="AT81" s="255">
        <v>0</v>
      </c>
      <c r="AU81" s="354">
        <v>0</v>
      </c>
      <c r="AV81" s="397">
        <v>0</v>
      </c>
      <c r="AW81" s="406">
        <v>0</v>
      </c>
      <c r="AX81" s="339" t="s">
        <v>542</v>
      </c>
      <c r="AZ81" s="68">
        <v>77</v>
      </c>
      <c r="BA81" s="131">
        <v>2</v>
      </c>
      <c r="BB81" s="357">
        <v>2</v>
      </c>
      <c r="BC81" s="123">
        <v>2</v>
      </c>
      <c r="BD81" s="131">
        <v>5</v>
      </c>
      <c r="BE81" s="319">
        <v>4</v>
      </c>
      <c r="BG81" s="68">
        <v>77</v>
      </c>
      <c r="BH81" s="231">
        <v>5</v>
      </c>
      <c r="BI81" s="213"/>
      <c r="BJ81" s="123">
        <v>3</v>
      </c>
      <c r="BK81" s="211"/>
      <c r="BL81" s="64">
        <v>0</v>
      </c>
      <c r="BO81" s="68">
        <v>77</v>
      </c>
      <c r="BP81" s="323">
        <v>50</v>
      </c>
      <c r="BQ81" s="319">
        <v>4.8</v>
      </c>
      <c r="BR81" s="123" t="s">
        <v>800</v>
      </c>
    </row>
    <row r="82" spans="1:70" x14ac:dyDescent="0.2">
      <c r="A82" s="64">
        <v>78</v>
      </c>
      <c r="B82" s="22" t="s">
        <v>199</v>
      </c>
      <c r="C82" s="495" t="s">
        <v>476</v>
      </c>
      <c r="D82" s="445" t="s">
        <v>684</v>
      </c>
      <c r="E82" s="131">
        <v>4</v>
      </c>
      <c r="F82" s="204">
        <v>0</v>
      </c>
      <c r="G82" s="357">
        <v>4</v>
      </c>
      <c r="H82" s="354">
        <v>6</v>
      </c>
      <c r="I82" s="231">
        <v>4</v>
      </c>
      <c r="J82" s="208">
        <v>5</v>
      </c>
      <c r="K82" s="202">
        <v>4</v>
      </c>
      <c r="L82" s="37">
        <v>0</v>
      </c>
      <c r="M82" s="64">
        <v>0</v>
      </c>
      <c r="N82" s="123">
        <v>1</v>
      </c>
      <c r="O82" s="131">
        <v>0</v>
      </c>
      <c r="P82" s="260">
        <v>0</v>
      </c>
      <c r="Q82" s="260" t="s">
        <v>555</v>
      </c>
      <c r="R82" s="255" t="s">
        <v>480</v>
      </c>
      <c r="S82" s="255">
        <v>0</v>
      </c>
      <c r="T82" s="68">
        <v>0</v>
      </c>
      <c r="U82" s="296" t="s">
        <v>624</v>
      </c>
      <c r="V82" s="131">
        <v>20</v>
      </c>
      <c r="W82" s="430" t="s">
        <v>554</v>
      </c>
      <c r="X82" s="354" t="s">
        <v>478</v>
      </c>
      <c r="Y82" s="354" t="s">
        <v>553</v>
      </c>
      <c r="Z82" s="354" t="s">
        <v>476</v>
      </c>
      <c r="AA82" s="397" t="s">
        <v>697</v>
      </c>
      <c r="AB82" s="401" t="s">
        <v>553</v>
      </c>
      <c r="AC82" s="406" t="s">
        <v>710</v>
      </c>
      <c r="AD82" s="231" t="s">
        <v>476</v>
      </c>
      <c r="AE82" s="340" t="s">
        <v>544</v>
      </c>
      <c r="AF82" s="292"/>
      <c r="AH82" s="68">
        <v>78</v>
      </c>
      <c r="AI82" s="123">
        <v>1</v>
      </c>
      <c r="AJ82" s="131">
        <v>2</v>
      </c>
      <c r="AK82" s="255">
        <v>0</v>
      </c>
      <c r="AL82" s="68">
        <v>0</v>
      </c>
      <c r="AM82" s="296" t="s">
        <v>637</v>
      </c>
      <c r="AN82" s="404" t="s">
        <v>544</v>
      </c>
      <c r="AO82" s="231">
        <v>0</v>
      </c>
      <c r="AP82" s="338">
        <v>0</v>
      </c>
      <c r="AR82" s="68">
        <v>78</v>
      </c>
      <c r="AS82" s="260" t="s">
        <v>476</v>
      </c>
      <c r="AT82" s="255">
        <v>0</v>
      </c>
      <c r="AU82" s="354">
        <v>0</v>
      </c>
      <c r="AV82" s="397">
        <v>0</v>
      </c>
      <c r="AW82" s="406">
        <v>0</v>
      </c>
      <c r="AX82" s="339" t="s">
        <v>542</v>
      </c>
      <c r="AZ82" s="68">
        <v>78</v>
      </c>
      <c r="BA82" s="131">
        <v>1</v>
      </c>
      <c r="BB82" s="357">
        <v>2</v>
      </c>
      <c r="BC82" s="123">
        <v>1.5</v>
      </c>
      <c r="BD82" s="131">
        <v>5</v>
      </c>
      <c r="BE82" s="319">
        <v>3</v>
      </c>
      <c r="BG82" s="68">
        <v>78</v>
      </c>
      <c r="BH82" s="231">
        <v>6</v>
      </c>
      <c r="BI82" s="213"/>
      <c r="BJ82" s="123">
        <v>3.5</v>
      </c>
      <c r="BK82" s="211"/>
      <c r="BL82" s="64">
        <v>0</v>
      </c>
      <c r="BO82" s="68">
        <v>78</v>
      </c>
      <c r="BP82" s="323">
        <v>40</v>
      </c>
      <c r="BQ82" s="319">
        <v>4</v>
      </c>
      <c r="BR82" s="123" t="s">
        <v>800</v>
      </c>
    </row>
    <row r="83" spans="1:70" x14ac:dyDescent="0.2">
      <c r="A83" s="64">
        <v>79</v>
      </c>
      <c r="B83" s="22" t="s">
        <v>201</v>
      </c>
      <c r="C83" s="495" t="s">
        <v>20</v>
      </c>
      <c r="D83" s="445">
        <v>0</v>
      </c>
      <c r="E83" s="131">
        <v>3</v>
      </c>
      <c r="F83" s="204" t="s">
        <v>480</v>
      </c>
      <c r="G83" s="357">
        <v>3</v>
      </c>
      <c r="H83" s="354">
        <v>4</v>
      </c>
      <c r="I83" s="231">
        <v>5</v>
      </c>
      <c r="J83" s="208">
        <v>6</v>
      </c>
      <c r="K83" s="202">
        <v>5</v>
      </c>
      <c r="L83" s="37">
        <v>0</v>
      </c>
      <c r="M83" s="64">
        <v>2</v>
      </c>
      <c r="N83" s="123">
        <v>4</v>
      </c>
      <c r="O83" s="131">
        <v>1</v>
      </c>
      <c r="P83" s="260">
        <v>0</v>
      </c>
      <c r="Q83" s="260">
        <v>0</v>
      </c>
      <c r="R83" s="255">
        <v>0</v>
      </c>
      <c r="S83" s="255">
        <v>0</v>
      </c>
      <c r="T83" s="68">
        <v>0</v>
      </c>
      <c r="U83" s="296" t="s">
        <v>624</v>
      </c>
      <c r="V83" s="131">
        <v>40</v>
      </c>
      <c r="W83" s="430" t="s">
        <v>571</v>
      </c>
      <c r="X83" s="354" t="s">
        <v>553</v>
      </c>
      <c r="Y83" s="354" t="s">
        <v>555</v>
      </c>
      <c r="Z83" s="354">
        <v>0</v>
      </c>
      <c r="AA83" s="397" t="s">
        <v>547</v>
      </c>
      <c r="AB83" s="401" t="s">
        <v>476</v>
      </c>
      <c r="AC83" s="406" t="s">
        <v>710</v>
      </c>
      <c r="AD83" s="231" t="s">
        <v>554</v>
      </c>
      <c r="AE83" s="340" t="s">
        <v>544</v>
      </c>
      <c r="AF83" s="292"/>
      <c r="AH83" s="68">
        <v>79</v>
      </c>
      <c r="AI83" s="123">
        <v>1</v>
      </c>
      <c r="AJ83" s="131">
        <v>2</v>
      </c>
      <c r="AK83" s="255">
        <v>0</v>
      </c>
      <c r="AL83" s="68">
        <v>0</v>
      </c>
      <c r="AM83" s="296" t="s">
        <v>642</v>
      </c>
      <c r="AN83" s="404" t="s">
        <v>478</v>
      </c>
      <c r="AO83" s="231" t="s">
        <v>545</v>
      </c>
      <c r="AP83" s="338">
        <v>0</v>
      </c>
      <c r="AR83" s="68">
        <v>79</v>
      </c>
      <c r="AS83" s="260" t="s">
        <v>595</v>
      </c>
      <c r="AT83" s="255">
        <v>0</v>
      </c>
      <c r="AU83" s="354">
        <v>0</v>
      </c>
      <c r="AV83" s="397">
        <v>0</v>
      </c>
      <c r="AW83" s="406">
        <v>0</v>
      </c>
      <c r="AX83" s="338" t="s">
        <v>656</v>
      </c>
      <c r="AZ83" s="68">
        <v>79</v>
      </c>
      <c r="BA83" s="131">
        <v>1</v>
      </c>
      <c r="BB83" s="357">
        <v>1</v>
      </c>
      <c r="BC83" s="123">
        <v>1</v>
      </c>
      <c r="BD83" s="131">
        <v>3</v>
      </c>
      <c r="BE83" s="319">
        <v>3</v>
      </c>
      <c r="BG83" s="68">
        <v>79</v>
      </c>
      <c r="BH83" s="231">
        <v>4</v>
      </c>
      <c r="BI83" s="213"/>
      <c r="BJ83" s="123">
        <v>3</v>
      </c>
      <c r="BK83" s="211"/>
      <c r="BL83" s="64">
        <v>60</v>
      </c>
      <c r="BO83" s="68">
        <v>79</v>
      </c>
      <c r="BP83" s="323">
        <v>70</v>
      </c>
      <c r="BQ83" s="319">
        <v>4</v>
      </c>
      <c r="BR83" s="123" t="s">
        <v>591</v>
      </c>
    </row>
    <row r="84" spans="1:70" x14ac:dyDescent="0.2">
      <c r="A84" s="65">
        <v>80</v>
      </c>
      <c r="B84" s="90" t="s">
        <v>13</v>
      </c>
      <c r="C84" s="493" t="s">
        <v>553</v>
      </c>
      <c r="D84" s="443" t="s">
        <v>710</v>
      </c>
      <c r="E84" s="132">
        <v>7</v>
      </c>
      <c r="F84" s="205">
        <v>0</v>
      </c>
      <c r="G84" s="358">
        <v>7</v>
      </c>
      <c r="H84" s="355">
        <v>0</v>
      </c>
      <c r="I84" s="232">
        <v>8</v>
      </c>
      <c r="J84" s="229">
        <v>7</v>
      </c>
      <c r="K84" s="207">
        <v>9</v>
      </c>
      <c r="L84" s="102">
        <v>0</v>
      </c>
      <c r="M84" s="65">
        <v>9</v>
      </c>
      <c r="N84" s="124">
        <v>2</v>
      </c>
      <c r="O84" s="132">
        <v>4</v>
      </c>
      <c r="P84" s="261" t="s">
        <v>541</v>
      </c>
      <c r="Q84" s="261" t="s">
        <v>568</v>
      </c>
      <c r="R84" s="256" t="s">
        <v>537</v>
      </c>
      <c r="S84" s="256" t="s">
        <v>567</v>
      </c>
      <c r="T84" s="81">
        <v>0</v>
      </c>
      <c r="U84" s="299" t="s">
        <v>623</v>
      </c>
      <c r="V84" s="132">
        <v>80</v>
      </c>
      <c r="W84" s="431" t="s">
        <v>546</v>
      </c>
      <c r="X84" s="355">
        <v>0</v>
      </c>
      <c r="Y84" s="355">
        <v>0</v>
      </c>
      <c r="Z84" s="355" t="s">
        <v>538</v>
      </c>
      <c r="AA84" s="409" t="s">
        <v>477</v>
      </c>
      <c r="AB84" s="410" t="s">
        <v>555</v>
      </c>
      <c r="AC84" s="411" t="s">
        <v>712</v>
      </c>
      <c r="AD84" s="232">
        <v>0</v>
      </c>
      <c r="AE84" s="412">
        <v>0</v>
      </c>
      <c r="AF84" s="292"/>
      <c r="AH84" s="81">
        <v>80</v>
      </c>
      <c r="AI84" s="124">
        <v>1</v>
      </c>
      <c r="AJ84" s="132"/>
      <c r="AK84" s="256">
        <v>0</v>
      </c>
      <c r="AL84" s="81">
        <v>0</v>
      </c>
      <c r="AM84" s="299" t="s">
        <v>623</v>
      </c>
      <c r="AN84" s="417" t="s">
        <v>719</v>
      </c>
      <c r="AO84" s="232" t="s">
        <v>482</v>
      </c>
      <c r="AP84" s="415" t="s">
        <v>660</v>
      </c>
      <c r="AR84" s="81">
        <v>80</v>
      </c>
      <c r="AS84" s="261" t="s">
        <v>476</v>
      </c>
      <c r="AT84" s="256">
        <v>0</v>
      </c>
      <c r="AU84" s="355">
        <v>0</v>
      </c>
      <c r="AV84" s="409" t="s">
        <v>477</v>
      </c>
      <c r="AW84" s="411">
        <v>0</v>
      </c>
      <c r="AX84" s="415" t="s">
        <v>553</v>
      </c>
      <c r="AZ84" s="81">
        <v>80</v>
      </c>
      <c r="BA84" s="132">
        <v>3</v>
      </c>
      <c r="BB84" s="358">
        <v>1</v>
      </c>
      <c r="BC84" s="124">
        <v>1</v>
      </c>
      <c r="BD84" s="132">
        <v>7</v>
      </c>
      <c r="BE84" s="321"/>
      <c r="BG84" s="81">
        <v>80</v>
      </c>
      <c r="BH84" s="232">
        <v>7</v>
      </c>
      <c r="BI84" s="245"/>
      <c r="BJ84" s="124">
        <v>5</v>
      </c>
      <c r="BK84" s="212"/>
      <c r="BL84" s="65">
        <v>90</v>
      </c>
      <c r="BO84" s="81">
        <v>80</v>
      </c>
      <c r="BP84" s="323">
        <v>50</v>
      </c>
      <c r="BQ84" s="319"/>
      <c r="BR84" s="124"/>
    </row>
    <row r="85" spans="1:70" x14ac:dyDescent="0.2">
      <c r="A85" s="64">
        <v>81</v>
      </c>
      <c r="B85" s="26" t="s">
        <v>204</v>
      </c>
      <c r="C85" s="248" t="s">
        <v>541</v>
      </c>
      <c r="D85" s="448" t="s">
        <v>684</v>
      </c>
      <c r="E85" s="130">
        <v>5</v>
      </c>
      <c r="F85" s="203">
        <v>0</v>
      </c>
      <c r="G85" s="356">
        <v>6</v>
      </c>
      <c r="H85" s="353">
        <v>5</v>
      </c>
      <c r="I85" s="230">
        <v>7</v>
      </c>
      <c r="J85" s="228">
        <v>6</v>
      </c>
      <c r="K85" s="206">
        <v>8</v>
      </c>
      <c r="L85" s="97">
        <v>0</v>
      </c>
      <c r="M85" s="74">
        <v>2</v>
      </c>
      <c r="N85" s="122">
        <v>2</v>
      </c>
      <c r="O85" s="130">
        <v>3</v>
      </c>
      <c r="P85" s="259" t="s">
        <v>554</v>
      </c>
      <c r="Q85" s="259" t="s">
        <v>554</v>
      </c>
      <c r="R85" s="254" t="s">
        <v>545</v>
      </c>
      <c r="S85" s="254" t="s">
        <v>567</v>
      </c>
      <c r="T85" s="73" t="s">
        <v>555</v>
      </c>
      <c r="U85" s="295" t="s">
        <v>624</v>
      </c>
      <c r="V85" s="130">
        <v>90</v>
      </c>
      <c r="W85" s="347" t="s">
        <v>745</v>
      </c>
      <c r="X85" s="353" t="s">
        <v>660</v>
      </c>
      <c r="Y85" s="353" t="s">
        <v>545</v>
      </c>
      <c r="Z85" s="353" t="s">
        <v>657</v>
      </c>
      <c r="AA85" s="436" t="s">
        <v>476</v>
      </c>
      <c r="AB85" s="400" t="s">
        <v>553</v>
      </c>
      <c r="AC85" s="405" t="s">
        <v>710</v>
      </c>
      <c r="AD85" s="230" t="s">
        <v>481</v>
      </c>
      <c r="AE85" s="337" t="s">
        <v>476</v>
      </c>
      <c r="AF85" s="292"/>
      <c r="AH85" s="68">
        <v>81</v>
      </c>
      <c r="AI85" s="123">
        <v>1</v>
      </c>
      <c r="AJ85" s="131">
        <v>1</v>
      </c>
      <c r="AK85" s="255">
        <v>0</v>
      </c>
      <c r="AL85" s="68">
        <v>0</v>
      </c>
      <c r="AM85" s="296" t="s">
        <v>640</v>
      </c>
      <c r="AN85" s="404" t="s">
        <v>478</v>
      </c>
      <c r="AO85" s="231" t="s">
        <v>545</v>
      </c>
      <c r="AP85" s="338">
        <v>0</v>
      </c>
      <c r="AR85" s="68">
        <v>81</v>
      </c>
      <c r="AS85" s="260" t="s">
        <v>480</v>
      </c>
      <c r="AT85" s="255">
        <v>0</v>
      </c>
      <c r="AU85" s="354">
        <v>0</v>
      </c>
      <c r="AV85" s="392" t="s">
        <v>694</v>
      </c>
      <c r="AW85" s="406">
        <v>0</v>
      </c>
      <c r="AX85" s="339" t="s">
        <v>542</v>
      </c>
      <c r="AZ85" s="68">
        <v>81</v>
      </c>
      <c r="BA85" s="131">
        <v>1</v>
      </c>
      <c r="BB85" s="357">
        <v>2</v>
      </c>
      <c r="BC85" s="123">
        <v>1</v>
      </c>
      <c r="BD85" s="131">
        <v>3</v>
      </c>
      <c r="BE85" s="319">
        <v>1</v>
      </c>
      <c r="BG85" s="68">
        <v>81</v>
      </c>
      <c r="BH85" s="231">
        <v>6</v>
      </c>
      <c r="BI85" s="213">
        <v>3</v>
      </c>
      <c r="BJ85" s="123">
        <v>3</v>
      </c>
      <c r="BK85" s="211"/>
      <c r="BL85" s="64">
        <v>40</v>
      </c>
      <c r="BO85" s="68">
        <v>81</v>
      </c>
      <c r="BP85" s="322">
        <v>60</v>
      </c>
      <c r="BQ85" s="318">
        <v>7</v>
      </c>
      <c r="BR85" s="551"/>
    </row>
    <row r="86" spans="1:70" x14ac:dyDescent="0.2">
      <c r="A86" s="64">
        <v>82</v>
      </c>
      <c r="B86" s="26" t="s">
        <v>207</v>
      </c>
      <c r="C86" s="248" t="s">
        <v>20</v>
      </c>
      <c r="D86" s="448">
        <v>0</v>
      </c>
      <c r="E86" s="131">
        <v>6</v>
      </c>
      <c r="F86" s="204">
        <v>0</v>
      </c>
      <c r="G86" s="357">
        <v>6</v>
      </c>
      <c r="H86" s="354">
        <v>5</v>
      </c>
      <c r="I86" s="231">
        <v>8</v>
      </c>
      <c r="J86" s="208">
        <v>6</v>
      </c>
      <c r="K86" s="202">
        <v>5</v>
      </c>
      <c r="L86" s="37" t="s">
        <v>369</v>
      </c>
      <c r="M86" s="64">
        <v>0</v>
      </c>
      <c r="N86" s="123">
        <v>1</v>
      </c>
      <c r="O86" s="131">
        <v>5</v>
      </c>
      <c r="P86" s="260">
        <v>0</v>
      </c>
      <c r="Q86" s="260" t="s">
        <v>557</v>
      </c>
      <c r="R86" s="255" t="s">
        <v>543</v>
      </c>
      <c r="S86" s="255" t="s">
        <v>556</v>
      </c>
      <c r="T86" s="68">
        <v>0</v>
      </c>
      <c r="U86" s="296" t="s">
        <v>626</v>
      </c>
      <c r="V86" s="131">
        <v>80</v>
      </c>
      <c r="W86" s="430" t="s">
        <v>745</v>
      </c>
      <c r="X86" s="354" t="s">
        <v>657</v>
      </c>
      <c r="Y86" s="354" t="s">
        <v>542</v>
      </c>
      <c r="Z86" s="354" t="s">
        <v>553</v>
      </c>
      <c r="AA86" s="437" t="s">
        <v>539</v>
      </c>
      <c r="AB86" s="401" t="s">
        <v>478</v>
      </c>
      <c r="AC86" s="406" t="s">
        <v>710</v>
      </c>
      <c r="AD86" s="231" t="s">
        <v>545</v>
      </c>
      <c r="AE86" s="338" t="s">
        <v>544</v>
      </c>
      <c r="AF86" s="292"/>
      <c r="AH86" s="68">
        <v>82</v>
      </c>
      <c r="AI86" s="123">
        <v>3</v>
      </c>
      <c r="AJ86" s="131">
        <v>0</v>
      </c>
      <c r="AK86" s="255" t="s">
        <v>545</v>
      </c>
      <c r="AL86" s="68">
        <v>0</v>
      </c>
      <c r="AM86" s="296" t="s">
        <v>637</v>
      </c>
      <c r="AN86" s="404" t="s">
        <v>684</v>
      </c>
      <c r="AO86" s="231" t="s">
        <v>539</v>
      </c>
      <c r="AP86" s="341">
        <v>0</v>
      </c>
      <c r="AR86" s="68">
        <v>82</v>
      </c>
      <c r="AS86" s="260" t="s">
        <v>476</v>
      </c>
      <c r="AT86" s="255">
        <v>0</v>
      </c>
      <c r="AU86" s="354">
        <v>0</v>
      </c>
      <c r="AV86" s="392">
        <v>0</v>
      </c>
      <c r="AW86" s="406">
        <v>0</v>
      </c>
      <c r="AX86" s="338" t="s">
        <v>656</v>
      </c>
      <c r="AZ86" s="68">
        <v>82</v>
      </c>
      <c r="BA86" s="131">
        <v>1</v>
      </c>
      <c r="BB86" s="357">
        <v>2</v>
      </c>
      <c r="BC86" s="123">
        <v>1</v>
      </c>
      <c r="BD86" s="131">
        <v>1</v>
      </c>
      <c r="BE86" s="319">
        <v>1</v>
      </c>
      <c r="BG86" s="68">
        <v>82</v>
      </c>
      <c r="BH86" s="231">
        <v>5</v>
      </c>
      <c r="BI86" s="213">
        <v>3</v>
      </c>
      <c r="BJ86" s="123">
        <v>3</v>
      </c>
      <c r="BK86" s="211"/>
      <c r="BL86" s="64">
        <v>40</v>
      </c>
      <c r="BO86" s="68">
        <v>82</v>
      </c>
      <c r="BP86" s="323">
        <v>10</v>
      </c>
      <c r="BQ86" s="319">
        <v>6</v>
      </c>
      <c r="BR86" s="248"/>
    </row>
    <row r="87" spans="1:70" x14ac:dyDescent="0.2">
      <c r="A87" s="64">
        <v>83</v>
      </c>
      <c r="B87" s="26" t="s">
        <v>208</v>
      </c>
      <c r="C87" s="248" t="s">
        <v>20</v>
      </c>
      <c r="D87" s="448">
        <v>0</v>
      </c>
      <c r="E87" s="131">
        <v>7</v>
      </c>
      <c r="F87" s="204">
        <v>0</v>
      </c>
      <c r="G87" s="357">
        <v>6</v>
      </c>
      <c r="H87" s="354">
        <v>5</v>
      </c>
      <c r="I87" s="231">
        <v>7</v>
      </c>
      <c r="J87" s="208">
        <v>5</v>
      </c>
      <c r="K87" s="202">
        <v>5</v>
      </c>
      <c r="L87" s="37">
        <v>0</v>
      </c>
      <c r="M87" s="64">
        <v>4</v>
      </c>
      <c r="N87" s="123">
        <v>1</v>
      </c>
      <c r="O87" s="131">
        <v>3</v>
      </c>
      <c r="P87" s="260">
        <v>0</v>
      </c>
      <c r="Q87" s="260" t="s">
        <v>559</v>
      </c>
      <c r="R87" s="255" t="s">
        <v>543</v>
      </c>
      <c r="S87" s="255" t="s">
        <v>567</v>
      </c>
      <c r="T87" s="68" t="s">
        <v>553</v>
      </c>
      <c r="U87" s="296" t="s">
        <v>626</v>
      </c>
      <c r="V87" s="131">
        <v>80</v>
      </c>
      <c r="W87" s="430" t="s">
        <v>570</v>
      </c>
      <c r="X87" s="354" t="s">
        <v>555</v>
      </c>
      <c r="Y87" s="354" t="s">
        <v>700</v>
      </c>
      <c r="Z87" s="354">
        <v>0</v>
      </c>
      <c r="AA87" s="437" t="s">
        <v>476</v>
      </c>
      <c r="AB87" s="401" t="s">
        <v>544</v>
      </c>
      <c r="AC87" s="406" t="s">
        <v>705</v>
      </c>
      <c r="AD87" s="231" t="s">
        <v>482</v>
      </c>
      <c r="AE87" s="339" t="s">
        <v>544</v>
      </c>
      <c r="AF87" s="292"/>
      <c r="AH87" s="68">
        <v>83</v>
      </c>
      <c r="AI87" s="123">
        <v>1</v>
      </c>
      <c r="AJ87" s="131">
        <v>3</v>
      </c>
      <c r="AK87" s="255" t="s">
        <v>477</v>
      </c>
      <c r="AL87" s="68">
        <v>0</v>
      </c>
      <c r="AM87" s="296" t="s">
        <v>641</v>
      </c>
      <c r="AN87" s="404" t="s">
        <v>726</v>
      </c>
      <c r="AO87" s="231">
        <v>0</v>
      </c>
      <c r="AP87" s="338">
        <v>0</v>
      </c>
      <c r="AR87" s="68">
        <v>83</v>
      </c>
      <c r="AS87" s="260" t="s">
        <v>476</v>
      </c>
      <c r="AT87" s="255">
        <v>0</v>
      </c>
      <c r="AU87" s="354">
        <v>0</v>
      </c>
      <c r="AV87" s="392">
        <v>0</v>
      </c>
      <c r="AW87" s="406">
        <v>0</v>
      </c>
      <c r="AX87" s="339" t="s">
        <v>542</v>
      </c>
      <c r="AZ87" s="68">
        <v>83</v>
      </c>
      <c r="BA87" s="131">
        <v>1</v>
      </c>
      <c r="BB87" s="357">
        <v>2</v>
      </c>
      <c r="BC87" s="123">
        <v>1</v>
      </c>
      <c r="BD87" s="131">
        <v>5</v>
      </c>
      <c r="BE87" s="319">
        <v>2</v>
      </c>
      <c r="BG87" s="68">
        <v>83</v>
      </c>
      <c r="BH87" s="231">
        <v>4</v>
      </c>
      <c r="BI87" s="213">
        <v>2</v>
      </c>
      <c r="BJ87" s="123">
        <v>3</v>
      </c>
      <c r="BK87" s="211"/>
      <c r="BL87" s="64">
        <v>0</v>
      </c>
      <c r="BO87" s="68">
        <v>83</v>
      </c>
      <c r="BP87" s="323">
        <v>60</v>
      </c>
      <c r="BQ87" s="319">
        <v>7</v>
      </c>
      <c r="BR87" s="248"/>
    </row>
    <row r="88" spans="1:70" x14ac:dyDescent="0.2">
      <c r="A88" s="64">
        <v>84</v>
      </c>
      <c r="B88" s="26" t="s">
        <v>209</v>
      </c>
      <c r="C88" s="248" t="s">
        <v>554</v>
      </c>
      <c r="D88" s="448">
        <v>0</v>
      </c>
      <c r="E88" s="131">
        <v>8</v>
      </c>
      <c r="F88" s="204">
        <v>0</v>
      </c>
      <c r="G88" s="357">
        <v>2</v>
      </c>
      <c r="H88" s="354">
        <v>6</v>
      </c>
      <c r="I88" s="231">
        <v>8</v>
      </c>
      <c r="J88" s="208">
        <v>5</v>
      </c>
      <c r="K88" s="202">
        <v>9</v>
      </c>
      <c r="L88" s="37">
        <v>0</v>
      </c>
      <c r="M88" s="64">
        <v>2</v>
      </c>
      <c r="N88" s="123">
        <v>1</v>
      </c>
      <c r="O88" s="131">
        <v>0</v>
      </c>
      <c r="P88" s="260">
        <v>0</v>
      </c>
      <c r="Q88" s="260" t="s">
        <v>561</v>
      </c>
      <c r="R88" s="255">
        <v>0</v>
      </c>
      <c r="S88" s="255">
        <v>0</v>
      </c>
      <c r="T88" s="68">
        <v>0</v>
      </c>
      <c r="U88" s="296" t="s">
        <v>629</v>
      </c>
      <c r="V88" s="131">
        <v>70</v>
      </c>
      <c r="W88" s="430" t="s">
        <v>571</v>
      </c>
      <c r="X88" s="354" t="s">
        <v>478</v>
      </c>
      <c r="Y88" s="354" t="s">
        <v>553</v>
      </c>
      <c r="Z88" s="354">
        <v>0</v>
      </c>
      <c r="AA88" s="437" t="s">
        <v>478</v>
      </c>
      <c r="AB88" s="401" t="s">
        <v>694</v>
      </c>
      <c r="AC88" s="406" t="s">
        <v>705</v>
      </c>
      <c r="AD88" s="231" t="s">
        <v>539</v>
      </c>
      <c r="AE88" s="339">
        <v>0</v>
      </c>
      <c r="AF88" s="292"/>
      <c r="AH88" s="68">
        <v>84</v>
      </c>
      <c r="AI88" s="123">
        <v>1</v>
      </c>
      <c r="AJ88" s="131">
        <v>0</v>
      </c>
      <c r="AK88" s="255">
        <v>0</v>
      </c>
      <c r="AL88" s="68">
        <v>0</v>
      </c>
      <c r="AM88" s="296" t="s">
        <v>622</v>
      </c>
      <c r="AN88" s="404" t="s">
        <v>478</v>
      </c>
      <c r="AO88" s="231">
        <v>0</v>
      </c>
      <c r="AP88" s="338">
        <v>0</v>
      </c>
      <c r="AR88" s="68">
        <v>84</v>
      </c>
      <c r="AS88" s="260" t="s">
        <v>476</v>
      </c>
      <c r="AT88" s="255">
        <v>0</v>
      </c>
      <c r="AU88" s="354">
        <v>0</v>
      </c>
      <c r="AV88" s="392" t="s">
        <v>481</v>
      </c>
      <c r="AW88" s="406">
        <v>0</v>
      </c>
      <c r="AX88" s="338" t="s">
        <v>656</v>
      </c>
      <c r="AZ88" s="68">
        <v>84</v>
      </c>
      <c r="BA88" s="131">
        <v>1</v>
      </c>
      <c r="BB88" s="357">
        <v>2</v>
      </c>
      <c r="BC88" s="123">
        <v>1</v>
      </c>
      <c r="BD88" s="131">
        <v>3</v>
      </c>
      <c r="BE88" s="319">
        <v>1</v>
      </c>
      <c r="BG88" s="68">
        <v>84</v>
      </c>
      <c r="BH88" s="231">
        <v>4</v>
      </c>
      <c r="BI88" s="213">
        <v>2</v>
      </c>
      <c r="BJ88" s="123">
        <v>3</v>
      </c>
      <c r="BK88" s="211"/>
      <c r="BL88" s="64">
        <v>0</v>
      </c>
      <c r="BO88" s="68">
        <v>84</v>
      </c>
      <c r="BP88" s="323">
        <v>40</v>
      </c>
      <c r="BQ88" s="319">
        <v>7</v>
      </c>
      <c r="BR88" s="248"/>
    </row>
    <row r="89" spans="1:70" x14ac:dyDescent="0.2">
      <c r="A89" s="64">
        <v>85</v>
      </c>
      <c r="B89" s="24" t="s">
        <v>210</v>
      </c>
      <c r="C89" s="47" t="s">
        <v>543</v>
      </c>
      <c r="D89" s="449" t="s">
        <v>755</v>
      </c>
      <c r="E89" s="131">
        <v>2</v>
      </c>
      <c r="F89" s="204">
        <v>0</v>
      </c>
      <c r="G89" s="357">
        <v>3</v>
      </c>
      <c r="H89" s="354">
        <v>5</v>
      </c>
      <c r="I89" s="231">
        <v>4</v>
      </c>
      <c r="J89" s="208">
        <v>4</v>
      </c>
      <c r="K89" s="202">
        <v>2</v>
      </c>
      <c r="L89" s="37">
        <v>0</v>
      </c>
      <c r="M89" s="64">
        <v>0</v>
      </c>
      <c r="N89" s="123">
        <v>1</v>
      </c>
      <c r="O89" s="131">
        <v>0</v>
      </c>
      <c r="P89" s="260">
        <v>0</v>
      </c>
      <c r="Q89" s="260" t="s">
        <v>561</v>
      </c>
      <c r="R89" s="255" t="s">
        <v>480</v>
      </c>
      <c r="S89" s="255" t="s">
        <v>556</v>
      </c>
      <c r="T89" s="68">
        <v>0</v>
      </c>
      <c r="U89" s="296" t="s">
        <v>624</v>
      </c>
      <c r="V89" s="131">
        <v>80</v>
      </c>
      <c r="W89" s="430" t="s">
        <v>570</v>
      </c>
      <c r="X89" s="354">
        <v>0</v>
      </c>
      <c r="Y89" s="354">
        <v>0</v>
      </c>
      <c r="Z89" s="354">
        <v>0</v>
      </c>
      <c r="AA89" s="437" t="s">
        <v>660</v>
      </c>
      <c r="AB89" s="401" t="s">
        <v>478</v>
      </c>
      <c r="AC89" s="406" t="s">
        <v>704</v>
      </c>
      <c r="AD89" s="231" t="s">
        <v>482</v>
      </c>
      <c r="AE89" s="339">
        <v>0</v>
      </c>
      <c r="AF89" s="292"/>
      <c r="AH89" s="68">
        <v>85</v>
      </c>
      <c r="AI89" s="123">
        <v>1</v>
      </c>
      <c r="AJ89" s="131">
        <v>1</v>
      </c>
      <c r="AK89" s="255" t="s">
        <v>477</v>
      </c>
      <c r="AL89" s="68">
        <v>0</v>
      </c>
      <c r="AM89" s="296" t="s">
        <v>635</v>
      </c>
      <c r="AN89" s="404" t="s">
        <v>544</v>
      </c>
      <c r="AO89" s="231" t="s">
        <v>482</v>
      </c>
      <c r="AP89" s="338">
        <v>0</v>
      </c>
      <c r="AR89" s="68">
        <v>85</v>
      </c>
      <c r="AS89" s="260" t="s">
        <v>476</v>
      </c>
      <c r="AT89" s="255">
        <v>0</v>
      </c>
      <c r="AU89" s="354">
        <v>0</v>
      </c>
      <c r="AV89" s="392" t="s">
        <v>477</v>
      </c>
      <c r="AW89" s="406">
        <v>0</v>
      </c>
      <c r="AX89" s="338" t="s">
        <v>656</v>
      </c>
      <c r="AZ89" s="68">
        <v>85</v>
      </c>
      <c r="BA89" s="131">
        <v>5</v>
      </c>
      <c r="BB89" s="357">
        <v>3</v>
      </c>
      <c r="BC89" s="123">
        <v>1</v>
      </c>
      <c r="BD89" s="131">
        <v>0</v>
      </c>
      <c r="BE89" s="319">
        <v>2</v>
      </c>
      <c r="BG89" s="68">
        <v>85</v>
      </c>
      <c r="BH89" s="231">
        <v>4</v>
      </c>
      <c r="BI89" s="213"/>
      <c r="BJ89" s="123">
        <v>2.5</v>
      </c>
      <c r="BK89" s="211"/>
      <c r="BL89" s="64">
        <v>0</v>
      </c>
      <c r="BO89" s="68">
        <v>85</v>
      </c>
      <c r="BP89" s="323">
        <v>30</v>
      </c>
      <c r="BQ89" s="319">
        <v>6</v>
      </c>
      <c r="BR89" s="248"/>
    </row>
    <row r="90" spans="1:70" x14ac:dyDescent="0.2">
      <c r="A90" s="64">
        <v>86</v>
      </c>
      <c r="B90" s="24" t="s">
        <v>213</v>
      </c>
      <c r="C90" s="47" t="s">
        <v>543</v>
      </c>
      <c r="D90" s="449">
        <v>0</v>
      </c>
      <c r="E90" s="131">
        <v>3</v>
      </c>
      <c r="F90" s="204" t="s">
        <v>478</v>
      </c>
      <c r="G90" s="357">
        <v>3</v>
      </c>
      <c r="H90" s="354">
        <v>2</v>
      </c>
      <c r="I90" s="231">
        <v>8</v>
      </c>
      <c r="J90" s="208">
        <v>7</v>
      </c>
      <c r="K90" s="202">
        <v>9</v>
      </c>
      <c r="L90" s="37" t="s">
        <v>374</v>
      </c>
      <c r="M90" s="64">
        <v>7</v>
      </c>
      <c r="N90" s="123">
        <v>1</v>
      </c>
      <c r="O90" s="131">
        <v>1</v>
      </c>
      <c r="P90" s="260">
        <v>0</v>
      </c>
      <c r="Q90" s="260">
        <v>0</v>
      </c>
      <c r="R90" s="255" t="s">
        <v>544</v>
      </c>
      <c r="S90" s="255" t="s">
        <v>586</v>
      </c>
      <c r="T90" s="68">
        <v>0</v>
      </c>
      <c r="U90" s="297" t="s">
        <v>624</v>
      </c>
      <c r="V90" s="131">
        <v>60</v>
      </c>
      <c r="W90" s="430" t="s">
        <v>571</v>
      </c>
      <c r="X90" s="354" t="s">
        <v>480</v>
      </c>
      <c r="Y90" s="354" t="s">
        <v>480</v>
      </c>
      <c r="Z90" s="354" t="s">
        <v>687</v>
      </c>
      <c r="AA90" s="437" t="s">
        <v>544</v>
      </c>
      <c r="AB90" s="401" t="s">
        <v>553</v>
      </c>
      <c r="AC90" s="406" t="s">
        <v>704</v>
      </c>
      <c r="AD90" s="231" t="s">
        <v>544</v>
      </c>
      <c r="AE90" s="339">
        <v>0</v>
      </c>
      <c r="AF90" s="292"/>
      <c r="AH90" s="68">
        <v>86</v>
      </c>
      <c r="AI90" s="123">
        <v>1</v>
      </c>
      <c r="AJ90" s="131">
        <v>3</v>
      </c>
      <c r="AK90" s="255">
        <v>0</v>
      </c>
      <c r="AL90" s="68">
        <v>0</v>
      </c>
      <c r="AM90" s="296" t="s">
        <v>643</v>
      </c>
      <c r="AN90" s="404" t="s">
        <v>476</v>
      </c>
      <c r="AO90" s="231" t="s">
        <v>538</v>
      </c>
      <c r="AP90" s="338" t="s">
        <v>544</v>
      </c>
      <c r="AR90" s="68">
        <v>86</v>
      </c>
      <c r="AS90" s="260" t="s">
        <v>595</v>
      </c>
      <c r="AT90" s="255">
        <v>0</v>
      </c>
      <c r="AU90" s="354" t="s">
        <v>694</v>
      </c>
      <c r="AV90" s="392" t="s">
        <v>694</v>
      </c>
      <c r="AW90" s="406">
        <v>0</v>
      </c>
      <c r="AX90" s="338" t="s">
        <v>553</v>
      </c>
      <c r="AZ90" s="68">
        <v>86</v>
      </c>
      <c r="BA90" s="131">
        <v>2</v>
      </c>
      <c r="BB90" s="357">
        <v>2</v>
      </c>
      <c r="BC90" s="123">
        <v>2</v>
      </c>
      <c r="BD90" s="131">
        <v>7</v>
      </c>
      <c r="BE90" s="319">
        <v>3</v>
      </c>
      <c r="BG90" s="68">
        <v>86</v>
      </c>
      <c r="BH90" s="231">
        <v>4</v>
      </c>
      <c r="BI90" s="213"/>
      <c r="BJ90" s="123">
        <v>3.5</v>
      </c>
      <c r="BK90" s="211"/>
      <c r="BL90" s="64">
        <v>40</v>
      </c>
      <c r="BO90" s="68">
        <v>86</v>
      </c>
      <c r="BP90" s="323">
        <v>40</v>
      </c>
      <c r="BQ90" s="319">
        <v>5</v>
      </c>
      <c r="BR90" s="248"/>
    </row>
    <row r="91" spans="1:70" x14ac:dyDescent="0.2">
      <c r="A91" s="64">
        <v>87</v>
      </c>
      <c r="B91" s="24" t="s">
        <v>215</v>
      </c>
      <c r="C91" s="47" t="s">
        <v>543</v>
      </c>
      <c r="D91" s="449">
        <v>0</v>
      </c>
      <c r="E91" s="131">
        <v>2</v>
      </c>
      <c r="F91" s="204">
        <v>0</v>
      </c>
      <c r="G91" s="357">
        <v>3</v>
      </c>
      <c r="H91" s="354">
        <v>2</v>
      </c>
      <c r="I91" s="231">
        <v>3</v>
      </c>
      <c r="J91" s="208">
        <v>2</v>
      </c>
      <c r="K91" s="202">
        <v>4</v>
      </c>
      <c r="L91" s="37">
        <v>0</v>
      </c>
      <c r="M91" s="64">
        <v>0</v>
      </c>
      <c r="N91" s="123">
        <v>1</v>
      </c>
      <c r="O91" s="131">
        <v>0</v>
      </c>
      <c r="P91" s="260" t="s">
        <v>476</v>
      </c>
      <c r="Q91" s="260" t="s">
        <v>556</v>
      </c>
      <c r="R91" s="255" t="s">
        <v>545</v>
      </c>
      <c r="S91" s="255">
        <v>0</v>
      </c>
      <c r="T91" s="68">
        <v>0</v>
      </c>
      <c r="U91" s="296" t="s">
        <v>622</v>
      </c>
      <c r="V91" s="131">
        <v>70</v>
      </c>
      <c r="W91" s="430" t="s">
        <v>570</v>
      </c>
      <c r="X91" s="354">
        <v>0</v>
      </c>
      <c r="Y91" s="354">
        <v>0</v>
      </c>
      <c r="Z91" s="354" t="s">
        <v>554</v>
      </c>
      <c r="AA91" s="397" t="s">
        <v>553</v>
      </c>
      <c r="AB91" s="401" t="s">
        <v>555</v>
      </c>
      <c r="AC91" s="406" t="s">
        <v>704</v>
      </c>
      <c r="AD91" s="231" t="s">
        <v>480</v>
      </c>
      <c r="AE91" s="339" t="s">
        <v>476</v>
      </c>
      <c r="AF91" s="292"/>
      <c r="AH91" s="68">
        <v>87</v>
      </c>
      <c r="AI91" s="123">
        <v>1</v>
      </c>
      <c r="AJ91" s="131">
        <v>9</v>
      </c>
      <c r="AK91" s="255">
        <v>0</v>
      </c>
      <c r="AL91" s="68">
        <v>0</v>
      </c>
      <c r="AM91" s="296" t="s">
        <v>641</v>
      </c>
      <c r="AN91" s="404" t="s">
        <v>478</v>
      </c>
      <c r="AO91" s="231" t="s">
        <v>482</v>
      </c>
      <c r="AP91" s="338" t="s">
        <v>553</v>
      </c>
      <c r="AR91" s="68">
        <v>87</v>
      </c>
      <c r="AS91" s="260" t="s">
        <v>477</v>
      </c>
      <c r="AT91" s="255">
        <v>0</v>
      </c>
      <c r="AU91" s="354">
        <v>0</v>
      </c>
      <c r="AV91" s="392">
        <v>0</v>
      </c>
      <c r="AW91" s="406">
        <v>0</v>
      </c>
      <c r="AX91" s="339" t="s">
        <v>555</v>
      </c>
      <c r="AZ91" s="68">
        <v>87</v>
      </c>
      <c r="BA91" s="131">
        <v>1</v>
      </c>
      <c r="BB91" s="357">
        <v>2</v>
      </c>
      <c r="BC91" s="123">
        <v>1</v>
      </c>
      <c r="BD91" s="131">
        <v>3</v>
      </c>
      <c r="BE91" s="319">
        <v>1</v>
      </c>
      <c r="BG91" s="68">
        <v>87</v>
      </c>
      <c r="BH91" s="231">
        <v>4</v>
      </c>
      <c r="BI91" s="213"/>
      <c r="BJ91" s="123">
        <v>4</v>
      </c>
      <c r="BK91" s="211"/>
      <c r="BL91" s="64">
        <v>0</v>
      </c>
      <c r="BO91" s="68">
        <v>87</v>
      </c>
      <c r="BP91" s="323">
        <v>60</v>
      </c>
      <c r="BQ91" s="319">
        <v>5</v>
      </c>
      <c r="BR91" s="123"/>
    </row>
    <row r="92" spans="1:70" x14ac:dyDescent="0.2">
      <c r="A92" s="64">
        <v>88</v>
      </c>
      <c r="B92" s="24" t="s">
        <v>217</v>
      </c>
      <c r="C92" s="47" t="s">
        <v>480</v>
      </c>
      <c r="D92" s="449">
        <v>0</v>
      </c>
      <c r="E92" s="131">
        <v>8</v>
      </c>
      <c r="F92" s="204">
        <v>0</v>
      </c>
      <c r="G92" s="357">
        <v>1</v>
      </c>
      <c r="H92" s="354">
        <v>2</v>
      </c>
      <c r="I92" s="231">
        <v>3</v>
      </c>
      <c r="J92" s="208">
        <v>3</v>
      </c>
      <c r="K92" s="202">
        <v>4</v>
      </c>
      <c r="L92" s="37">
        <v>0</v>
      </c>
      <c r="M92" s="64">
        <v>3</v>
      </c>
      <c r="N92" s="123">
        <v>1</v>
      </c>
      <c r="O92" s="131">
        <v>0</v>
      </c>
      <c r="P92" s="260">
        <v>0</v>
      </c>
      <c r="Q92" s="260">
        <v>0</v>
      </c>
      <c r="R92" s="255">
        <v>0</v>
      </c>
      <c r="S92" s="255">
        <v>0</v>
      </c>
      <c r="T92" s="68">
        <v>0</v>
      </c>
      <c r="U92" s="296" t="s">
        <v>624</v>
      </c>
      <c r="V92" s="131">
        <v>60</v>
      </c>
      <c r="W92" s="430" t="s">
        <v>554</v>
      </c>
      <c r="X92" s="354" t="s">
        <v>694</v>
      </c>
      <c r="Y92" s="354" t="s">
        <v>553</v>
      </c>
      <c r="Z92" s="354">
        <v>0</v>
      </c>
      <c r="AA92" s="397" t="s">
        <v>660</v>
      </c>
      <c r="AB92" s="401">
        <v>0</v>
      </c>
      <c r="AC92" s="406" t="s">
        <v>684</v>
      </c>
      <c r="AD92" s="231">
        <v>0</v>
      </c>
      <c r="AE92" s="340">
        <v>0</v>
      </c>
      <c r="AF92" s="292"/>
      <c r="AH92" s="68">
        <v>88</v>
      </c>
      <c r="AI92" s="123">
        <v>1</v>
      </c>
      <c r="AJ92" s="131">
        <v>3</v>
      </c>
      <c r="AK92" s="255">
        <v>0</v>
      </c>
      <c r="AL92" s="68">
        <v>0</v>
      </c>
      <c r="AM92" s="296" t="s">
        <v>622</v>
      </c>
      <c r="AN92" s="404" t="s">
        <v>684</v>
      </c>
      <c r="AO92" s="231" t="s">
        <v>482</v>
      </c>
      <c r="AP92" s="338" t="s">
        <v>476</v>
      </c>
      <c r="AR92" s="68">
        <v>88</v>
      </c>
      <c r="AS92" s="260" t="s">
        <v>482</v>
      </c>
      <c r="AT92" s="255">
        <v>0</v>
      </c>
      <c r="AU92" s="354">
        <v>0</v>
      </c>
      <c r="AV92" s="392">
        <v>0</v>
      </c>
      <c r="AW92" s="406">
        <v>0</v>
      </c>
      <c r="AX92" s="338" t="s">
        <v>476</v>
      </c>
      <c r="AZ92" s="68">
        <v>88</v>
      </c>
      <c r="BA92" s="131">
        <v>3</v>
      </c>
      <c r="BB92" s="357">
        <v>2</v>
      </c>
      <c r="BC92" s="123">
        <v>2</v>
      </c>
      <c r="BD92" s="131">
        <v>3</v>
      </c>
      <c r="BE92" s="319">
        <v>5</v>
      </c>
      <c r="BG92" s="68">
        <v>88</v>
      </c>
      <c r="BH92" s="231">
        <v>7</v>
      </c>
      <c r="BI92" s="213"/>
      <c r="BJ92" s="123">
        <v>3.5</v>
      </c>
      <c r="BK92" s="211"/>
      <c r="BL92" s="64">
        <v>0</v>
      </c>
      <c r="BO92" s="68">
        <v>88</v>
      </c>
      <c r="BP92" s="323">
        <v>60</v>
      </c>
      <c r="BQ92" s="319">
        <v>4</v>
      </c>
      <c r="BR92" s="123"/>
    </row>
    <row r="93" spans="1:70" x14ac:dyDescent="0.2">
      <c r="A93" s="64">
        <v>89</v>
      </c>
      <c r="B93" s="24" t="s">
        <v>217</v>
      </c>
      <c r="C93" s="47" t="s">
        <v>554</v>
      </c>
      <c r="D93" s="449">
        <v>0</v>
      </c>
      <c r="E93" s="131">
        <v>8</v>
      </c>
      <c r="F93" s="204">
        <v>0</v>
      </c>
      <c r="G93" s="357">
        <v>4</v>
      </c>
      <c r="H93" s="354">
        <v>4</v>
      </c>
      <c r="I93" s="231">
        <v>6</v>
      </c>
      <c r="J93" s="208">
        <v>8</v>
      </c>
      <c r="K93" s="202">
        <v>7</v>
      </c>
      <c r="L93" s="37">
        <v>0</v>
      </c>
      <c r="M93" s="64">
        <v>8</v>
      </c>
      <c r="N93" s="123">
        <v>3</v>
      </c>
      <c r="O93" s="131">
        <v>1</v>
      </c>
      <c r="P93" s="260">
        <v>0</v>
      </c>
      <c r="Q93" s="260">
        <v>0</v>
      </c>
      <c r="R93" s="255" t="s">
        <v>544</v>
      </c>
      <c r="S93" s="255">
        <v>0</v>
      </c>
      <c r="T93" s="68">
        <v>0</v>
      </c>
      <c r="U93" s="296" t="s">
        <v>624</v>
      </c>
      <c r="V93" s="131">
        <v>10</v>
      </c>
      <c r="W93" s="430" t="s">
        <v>710</v>
      </c>
      <c r="X93" s="354">
        <v>0</v>
      </c>
      <c r="Y93" s="354" t="s">
        <v>697</v>
      </c>
      <c r="Z93" s="354">
        <v>0</v>
      </c>
      <c r="AA93" s="397" t="s">
        <v>478</v>
      </c>
      <c r="AB93" s="401">
        <v>0</v>
      </c>
      <c r="AC93" s="406" t="s">
        <v>707</v>
      </c>
      <c r="AD93" s="231" t="s">
        <v>544</v>
      </c>
      <c r="AE93" s="340">
        <v>0</v>
      </c>
      <c r="AF93" s="292"/>
      <c r="AH93" s="68">
        <v>89</v>
      </c>
      <c r="AI93" s="123">
        <v>1</v>
      </c>
      <c r="AJ93" s="131">
        <v>7</v>
      </c>
      <c r="AK93" s="255">
        <v>0</v>
      </c>
      <c r="AL93" s="68">
        <v>0</v>
      </c>
      <c r="AM93" s="296" t="s">
        <v>624</v>
      </c>
      <c r="AN93" s="404" t="s">
        <v>727</v>
      </c>
      <c r="AO93" s="231">
        <v>0</v>
      </c>
      <c r="AP93" s="338" t="s">
        <v>656</v>
      </c>
      <c r="AR93" s="68">
        <v>89</v>
      </c>
      <c r="AS93" s="260" t="s">
        <v>476</v>
      </c>
      <c r="AT93" s="255">
        <v>0</v>
      </c>
      <c r="AU93" s="354">
        <v>0</v>
      </c>
      <c r="AV93" s="392">
        <v>0</v>
      </c>
      <c r="AW93" s="406">
        <v>0</v>
      </c>
      <c r="AX93" s="338" t="s">
        <v>476</v>
      </c>
      <c r="AZ93" s="68">
        <v>89</v>
      </c>
      <c r="BA93" s="131">
        <v>5</v>
      </c>
      <c r="BB93" s="357">
        <v>4</v>
      </c>
      <c r="BC93" s="123">
        <v>3</v>
      </c>
      <c r="BD93" s="131">
        <v>5</v>
      </c>
      <c r="BE93" s="319"/>
      <c r="BG93" s="68">
        <v>89</v>
      </c>
      <c r="BH93" s="231">
        <v>5</v>
      </c>
      <c r="BI93" s="213"/>
      <c r="BJ93" s="123">
        <v>3.5</v>
      </c>
      <c r="BK93" s="211"/>
      <c r="BL93" s="64">
        <v>0</v>
      </c>
      <c r="BO93" s="68">
        <v>89</v>
      </c>
      <c r="BP93" s="323">
        <v>60</v>
      </c>
      <c r="BQ93" s="319"/>
      <c r="BR93" s="123"/>
    </row>
    <row r="94" spans="1:70" x14ac:dyDescent="0.2">
      <c r="A94" s="64">
        <v>90</v>
      </c>
      <c r="B94" s="24" t="s">
        <v>220</v>
      </c>
      <c r="C94" s="47">
        <v>0</v>
      </c>
      <c r="D94" s="449">
        <v>0</v>
      </c>
      <c r="E94" s="132">
        <v>3</v>
      </c>
      <c r="F94" s="205">
        <v>0</v>
      </c>
      <c r="G94" s="358">
        <v>2</v>
      </c>
      <c r="H94" s="355">
        <v>6</v>
      </c>
      <c r="I94" s="232">
        <v>4</v>
      </c>
      <c r="J94" s="229">
        <v>2</v>
      </c>
      <c r="K94" s="207">
        <v>8</v>
      </c>
      <c r="L94" s="102">
        <v>0</v>
      </c>
      <c r="M94" s="65">
        <v>0</v>
      </c>
      <c r="N94" s="124">
        <v>1</v>
      </c>
      <c r="O94" s="132">
        <v>0</v>
      </c>
      <c r="P94" s="261">
        <v>0</v>
      </c>
      <c r="Q94" s="261">
        <v>0</v>
      </c>
      <c r="R94" s="256" t="s">
        <v>480</v>
      </c>
      <c r="S94" s="256" t="s">
        <v>556</v>
      </c>
      <c r="T94" s="81">
        <v>0</v>
      </c>
      <c r="U94" s="299" t="s">
        <v>631</v>
      </c>
      <c r="V94" s="132">
        <v>10</v>
      </c>
      <c r="W94" s="431" t="s">
        <v>706</v>
      </c>
      <c r="X94" s="355">
        <v>0</v>
      </c>
      <c r="Y94" s="355">
        <v>0</v>
      </c>
      <c r="Z94" s="355">
        <v>0</v>
      </c>
      <c r="AA94" s="409">
        <v>0</v>
      </c>
      <c r="AB94" s="410" t="s">
        <v>478</v>
      </c>
      <c r="AC94" s="411" t="s">
        <v>684</v>
      </c>
      <c r="AD94" s="232">
        <v>0</v>
      </c>
      <c r="AE94" s="412" t="s">
        <v>476</v>
      </c>
      <c r="AF94" s="292"/>
      <c r="AH94" s="68">
        <v>90</v>
      </c>
      <c r="AI94" s="123">
        <v>1</v>
      </c>
      <c r="AJ94" s="131">
        <v>4</v>
      </c>
      <c r="AK94" s="255" t="s">
        <v>482</v>
      </c>
      <c r="AL94" s="68">
        <v>0</v>
      </c>
      <c r="AM94" s="296" t="s">
        <v>641</v>
      </c>
      <c r="AN94" s="404" t="s">
        <v>544</v>
      </c>
      <c r="AO94" s="231">
        <v>0</v>
      </c>
      <c r="AP94" s="338" t="s">
        <v>657</v>
      </c>
      <c r="AR94" s="68">
        <v>90</v>
      </c>
      <c r="AS94" s="260" t="s">
        <v>476</v>
      </c>
      <c r="AT94" s="255">
        <v>0</v>
      </c>
      <c r="AU94" s="354">
        <v>0</v>
      </c>
      <c r="AV94" s="392" t="s">
        <v>476</v>
      </c>
      <c r="AW94" s="406">
        <v>0</v>
      </c>
      <c r="AX94" s="338" t="s">
        <v>476</v>
      </c>
      <c r="AZ94" s="68">
        <v>90</v>
      </c>
      <c r="BA94" s="131">
        <v>3</v>
      </c>
      <c r="BB94" s="357">
        <v>2</v>
      </c>
      <c r="BC94" s="123">
        <v>4</v>
      </c>
      <c r="BD94" s="131">
        <v>9</v>
      </c>
      <c r="BE94" s="319"/>
      <c r="BG94" s="68">
        <v>90</v>
      </c>
      <c r="BH94" s="231">
        <v>6</v>
      </c>
      <c r="BI94" s="213"/>
      <c r="BJ94" s="123">
        <v>3.5</v>
      </c>
      <c r="BK94" s="211"/>
      <c r="BL94" s="64">
        <v>20</v>
      </c>
      <c r="BO94" s="68">
        <v>90</v>
      </c>
      <c r="BP94" s="325">
        <v>60</v>
      </c>
      <c r="BQ94" s="321"/>
      <c r="BR94" s="124"/>
    </row>
    <row r="95" spans="1:70" x14ac:dyDescent="0.2">
      <c r="A95" s="74">
        <v>91</v>
      </c>
      <c r="B95" s="104" t="s">
        <v>222</v>
      </c>
      <c r="C95" s="498">
        <v>0</v>
      </c>
      <c r="D95" s="450">
        <v>0</v>
      </c>
      <c r="E95" s="130">
        <v>7</v>
      </c>
      <c r="F95" s="203">
        <v>0</v>
      </c>
      <c r="G95" s="356">
        <v>2</v>
      </c>
      <c r="H95" s="353">
        <v>6</v>
      </c>
      <c r="I95" s="230">
        <v>3</v>
      </c>
      <c r="J95" s="228">
        <v>1</v>
      </c>
      <c r="K95" s="206">
        <v>6</v>
      </c>
      <c r="L95" s="97">
        <v>0</v>
      </c>
      <c r="M95" s="74">
        <v>0</v>
      </c>
      <c r="N95" s="122">
        <v>1</v>
      </c>
      <c r="O95" s="130">
        <v>0</v>
      </c>
      <c r="P95" s="259">
        <v>0</v>
      </c>
      <c r="Q95" s="259" t="s">
        <v>561</v>
      </c>
      <c r="R95" s="254">
        <v>0</v>
      </c>
      <c r="S95" s="254">
        <v>0</v>
      </c>
      <c r="T95" s="73">
        <v>0</v>
      </c>
      <c r="U95" s="295" t="s">
        <v>624</v>
      </c>
      <c r="V95" s="130">
        <v>10</v>
      </c>
      <c r="W95" s="347" t="s">
        <v>540</v>
      </c>
      <c r="X95" s="353">
        <v>0</v>
      </c>
      <c r="Y95" s="353">
        <v>0</v>
      </c>
      <c r="Z95" s="353">
        <v>0</v>
      </c>
      <c r="AA95" s="436">
        <v>0</v>
      </c>
      <c r="AB95" s="400" t="s">
        <v>478</v>
      </c>
      <c r="AC95" s="405" t="s">
        <v>684</v>
      </c>
      <c r="AD95" s="230">
        <v>0</v>
      </c>
      <c r="AE95" s="337">
        <v>0</v>
      </c>
      <c r="AF95" s="292"/>
      <c r="AH95" s="73">
        <v>91</v>
      </c>
      <c r="AI95" s="122">
        <v>1</v>
      </c>
      <c r="AJ95" s="130">
        <v>0</v>
      </c>
      <c r="AK95" s="254">
        <v>0</v>
      </c>
      <c r="AL95" s="73">
        <v>0</v>
      </c>
      <c r="AM95" s="295" t="s">
        <v>624</v>
      </c>
      <c r="AN95" s="416" t="s">
        <v>704</v>
      </c>
      <c r="AO95" s="230">
        <v>0</v>
      </c>
      <c r="AP95" s="337">
        <v>0</v>
      </c>
      <c r="AR95" s="73">
        <v>91</v>
      </c>
      <c r="AS95" s="259" t="s">
        <v>539</v>
      </c>
      <c r="AT95" s="254">
        <v>0</v>
      </c>
      <c r="AU95" s="353">
        <v>0</v>
      </c>
      <c r="AV95" s="407" t="s">
        <v>477</v>
      </c>
      <c r="AW95" s="405">
        <v>0</v>
      </c>
      <c r="AX95" s="337" t="s">
        <v>656</v>
      </c>
      <c r="AZ95" s="73">
        <v>91</v>
      </c>
      <c r="BA95" s="130">
        <v>3</v>
      </c>
      <c r="BB95" s="356">
        <v>4</v>
      </c>
      <c r="BC95" s="122">
        <v>3</v>
      </c>
      <c r="BD95" s="130">
        <v>3</v>
      </c>
      <c r="BE95" s="318" t="s">
        <v>649</v>
      </c>
      <c r="BG95" s="73">
        <v>91</v>
      </c>
      <c r="BH95" s="230">
        <v>3</v>
      </c>
      <c r="BI95" s="244"/>
      <c r="BJ95" s="122">
        <v>2.5</v>
      </c>
      <c r="BK95" s="250"/>
      <c r="BL95" s="74">
        <v>10</v>
      </c>
      <c r="BO95" s="73">
        <v>91</v>
      </c>
      <c r="BP95" s="323">
        <v>10</v>
      </c>
      <c r="BQ95" s="319">
        <v>7</v>
      </c>
      <c r="BR95" s="551"/>
    </row>
    <row r="96" spans="1:70" x14ac:dyDescent="0.2">
      <c r="A96" s="64">
        <v>92</v>
      </c>
      <c r="B96" s="24" t="s">
        <v>224</v>
      </c>
      <c r="C96" s="47" t="s">
        <v>540</v>
      </c>
      <c r="D96" s="449">
        <v>0</v>
      </c>
      <c r="E96" s="131">
        <v>7</v>
      </c>
      <c r="F96" s="204">
        <v>0</v>
      </c>
      <c r="G96" s="357">
        <v>3</v>
      </c>
      <c r="H96" s="354">
        <v>2</v>
      </c>
      <c r="I96" s="231">
        <v>6</v>
      </c>
      <c r="J96" s="208">
        <v>6</v>
      </c>
      <c r="K96" s="202">
        <v>6</v>
      </c>
      <c r="L96" s="37">
        <v>0</v>
      </c>
      <c r="M96" s="64">
        <v>3</v>
      </c>
      <c r="N96" s="123">
        <v>1</v>
      </c>
      <c r="O96" s="131">
        <v>0</v>
      </c>
      <c r="P96" s="260">
        <v>0</v>
      </c>
      <c r="Q96" s="260" t="s">
        <v>559</v>
      </c>
      <c r="R96" s="255" t="s">
        <v>480</v>
      </c>
      <c r="S96" s="255">
        <v>0</v>
      </c>
      <c r="T96" s="68">
        <v>0</v>
      </c>
      <c r="U96" s="296" t="s">
        <v>624</v>
      </c>
      <c r="V96" s="131">
        <v>90</v>
      </c>
      <c r="W96" s="430" t="s">
        <v>570</v>
      </c>
      <c r="X96" s="354" t="s">
        <v>553</v>
      </c>
      <c r="Y96" s="354" t="s">
        <v>553</v>
      </c>
      <c r="Z96" s="354">
        <v>0</v>
      </c>
      <c r="AA96" s="437" t="s">
        <v>694</v>
      </c>
      <c r="AB96" s="401" t="s">
        <v>478</v>
      </c>
      <c r="AC96" s="406" t="s">
        <v>710</v>
      </c>
      <c r="AD96" s="231" t="s">
        <v>482</v>
      </c>
      <c r="AE96" s="338" t="s">
        <v>544</v>
      </c>
      <c r="AF96" s="292"/>
      <c r="AH96" s="68">
        <v>92</v>
      </c>
      <c r="AI96" s="123">
        <v>1</v>
      </c>
      <c r="AJ96" s="131">
        <v>1</v>
      </c>
      <c r="AK96" s="255" t="s">
        <v>481</v>
      </c>
      <c r="AL96" s="68">
        <v>0</v>
      </c>
      <c r="AM96" s="296" t="s">
        <v>624</v>
      </c>
      <c r="AN96" s="404" t="s">
        <v>710</v>
      </c>
      <c r="AO96" s="231" t="s">
        <v>538</v>
      </c>
      <c r="AP96" s="338">
        <v>0</v>
      </c>
      <c r="AR96" s="68">
        <v>92</v>
      </c>
      <c r="AS96" s="260" t="s">
        <v>482</v>
      </c>
      <c r="AT96" s="255">
        <v>0</v>
      </c>
      <c r="AU96" s="354">
        <v>0</v>
      </c>
      <c r="AV96" s="397" t="s">
        <v>545</v>
      </c>
      <c r="AW96" s="406">
        <v>0</v>
      </c>
      <c r="AX96" s="338" t="s">
        <v>656</v>
      </c>
      <c r="AZ96" s="68">
        <v>92</v>
      </c>
      <c r="BA96" s="131">
        <v>4</v>
      </c>
      <c r="BB96" s="357">
        <v>2</v>
      </c>
      <c r="BC96" s="123">
        <v>3</v>
      </c>
      <c r="BD96" s="131">
        <v>5</v>
      </c>
      <c r="BE96" s="319">
        <v>2</v>
      </c>
      <c r="BG96" s="68">
        <v>92</v>
      </c>
      <c r="BH96" s="231">
        <v>5</v>
      </c>
      <c r="BI96" s="213">
        <v>3</v>
      </c>
      <c r="BJ96" s="123">
        <v>2</v>
      </c>
      <c r="BK96" s="211"/>
      <c r="BL96" s="64">
        <v>10</v>
      </c>
      <c r="BO96" s="68">
        <v>92</v>
      </c>
      <c r="BP96" s="323">
        <v>20</v>
      </c>
      <c r="BQ96" s="319">
        <v>6</v>
      </c>
      <c r="BR96" s="248"/>
    </row>
    <row r="97" spans="1:70" x14ac:dyDescent="0.2">
      <c r="A97" s="64">
        <v>93</v>
      </c>
      <c r="B97" s="24" t="s">
        <v>227</v>
      </c>
      <c r="C97" s="47" t="s">
        <v>480</v>
      </c>
      <c r="D97" s="449">
        <v>0</v>
      </c>
      <c r="E97" s="131">
        <v>2</v>
      </c>
      <c r="F97" s="204">
        <v>0</v>
      </c>
      <c r="G97" s="357">
        <v>2</v>
      </c>
      <c r="H97" s="354">
        <v>2</v>
      </c>
      <c r="I97" s="231">
        <v>2</v>
      </c>
      <c r="J97" s="208">
        <v>1</v>
      </c>
      <c r="K97" s="202">
        <v>3</v>
      </c>
      <c r="L97" s="37">
        <v>0</v>
      </c>
      <c r="M97" s="64">
        <v>0</v>
      </c>
      <c r="N97" s="123">
        <v>1</v>
      </c>
      <c r="O97" s="131">
        <v>0</v>
      </c>
      <c r="P97" s="260">
        <v>0</v>
      </c>
      <c r="Q97" s="260" t="s">
        <v>480</v>
      </c>
      <c r="R97" s="255" t="s">
        <v>480</v>
      </c>
      <c r="S97" s="255" t="s">
        <v>558</v>
      </c>
      <c r="T97" s="68">
        <v>0</v>
      </c>
      <c r="U97" s="296" t="s">
        <v>629</v>
      </c>
      <c r="V97" s="131">
        <v>10</v>
      </c>
      <c r="W97" s="430" t="s">
        <v>710</v>
      </c>
      <c r="X97" s="354">
        <v>0</v>
      </c>
      <c r="Y97" s="354" t="s">
        <v>694</v>
      </c>
      <c r="Z97" s="354">
        <v>0</v>
      </c>
      <c r="AA97" s="437" t="s">
        <v>476</v>
      </c>
      <c r="AB97" s="401" t="s">
        <v>544</v>
      </c>
      <c r="AC97" s="406" t="s">
        <v>684</v>
      </c>
      <c r="AD97" s="231">
        <v>0</v>
      </c>
      <c r="AE97" s="339">
        <v>0</v>
      </c>
      <c r="AF97" s="292"/>
      <c r="AH97" s="68">
        <v>93</v>
      </c>
      <c r="AI97" s="123">
        <v>1</v>
      </c>
      <c r="AJ97" s="131">
        <v>8</v>
      </c>
      <c r="AK97" s="255" t="s">
        <v>544</v>
      </c>
      <c r="AL97" s="68">
        <v>0</v>
      </c>
      <c r="AM97" s="296" t="s">
        <v>635</v>
      </c>
      <c r="AN97" s="404" t="s">
        <v>728</v>
      </c>
      <c r="AO97" s="231" t="s">
        <v>482</v>
      </c>
      <c r="AP97" s="338">
        <v>0</v>
      </c>
      <c r="AR97" s="68">
        <v>93</v>
      </c>
      <c r="AS97" s="260" t="s">
        <v>553</v>
      </c>
      <c r="AT97" s="255">
        <v>0</v>
      </c>
      <c r="AU97" s="354">
        <v>0</v>
      </c>
      <c r="AV97" s="397" t="s">
        <v>484</v>
      </c>
      <c r="AW97" s="406">
        <v>0</v>
      </c>
      <c r="AX97" s="339" t="s">
        <v>657</v>
      </c>
      <c r="AZ97" s="68">
        <v>93</v>
      </c>
      <c r="BA97" s="131">
        <v>3</v>
      </c>
      <c r="BB97" s="357">
        <v>2</v>
      </c>
      <c r="BC97" s="123">
        <v>3</v>
      </c>
      <c r="BD97" s="131">
        <v>5</v>
      </c>
      <c r="BE97" s="319">
        <v>1</v>
      </c>
      <c r="BG97" s="68">
        <v>93</v>
      </c>
      <c r="BH97" s="231">
        <v>4</v>
      </c>
      <c r="BI97" s="213"/>
      <c r="BJ97" s="123">
        <v>3</v>
      </c>
      <c r="BK97" s="211"/>
      <c r="BL97" s="64">
        <v>0</v>
      </c>
      <c r="BO97" s="68">
        <v>93</v>
      </c>
      <c r="BP97" s="323">
        <v>50</v>
      </c>
      <c r="BQ97" s="319">
        <v>5.8</v>
      </c>
      <c r="BR97" s="248"/>
    </row>
    <row r="98" spans="1:70" x14ac:dyDescent="0.2">
      <c r="A98" s="64">
        <v>94</v>
      </c>
      <c r="B98" s="24" t="s">
        <v>229</v>
      </c>
      <c r="C98" s="47" t="s">
        <v>20</v>
      </c>
      <c r="D98" s="449">
        <v>0</v>
      </c>
      <c r="E98" s="131">
        <v>4</v>
      </c>
      <c r="F98" s="204">
        <v>0</v>
      </c>
      <c r="G98" s="357">
        <v>2</v>
      </c>
      <c r="H98" s="354">
        <v>3</v>
      </c>
      <c r="I98" s="231">
        <v>4</v>
      </c>
      <c r="J98" s="208">
        <v>4</v>
      </c>
      <c r="K98" s="202">
        <v>4</v>
      </c>
      <c r="L98" s="37">
        <v>0</v>
      </c>
      <c r="M98" s="64">
        <v>2</v>
      </c>
      <c r="N98" s="123">
        <v>1</v>
      </c>
      <c r="O98" s="131">
        <v>0</v>
      </c>
      <c r="P98" s="260">
        <v>0</v>
      </c>
      <c r="Q98" s="260">
        <v>0</v>
      </c>
      <c r="R98" s="255" t="s">
        <v>480</v>
      </c>
      <c r="S98" s="255">
        <v>0</v>
      </c>
      <c r="T98" s="68">
        <v>0</v>
      </c>
      <c r="U98" s="296" t="s">
        <v>624</v>
      </c>
      <c r="V98" s="131">
        <v>30</v>
      </c>
      <c r="W98" s="430" t="s">
        <v>705</v>
      </c>
      <c r="X98" s="354" t="s">
        <v>476</v>
      </c>
      <c r="Y98" s="354" t="s">
        <v>476</v>
      </c>
      <c r="Z98" s="354">
        <v>0</v>
      </c>
      <c r="AA98" s="437" t="s">
        <v>478</v>
      </c>
      <c r="AB98" s="401" t="s">
        <v>553</v>
      </c>
      <c r="AC98" s="406" t="s">
        <v>684</v>
      </c>
      <c r="AD98" s="231" t="s">
        <v>544</v>
      </c>
      <c r="AE98" s="339" t="s">
        <v>544</v>
      </c>
      <c r="AF98" s="292"/>
      <c r="AH98" s="68">
        <v>94</v>
      </c>
      <c r="AI98" s="123">
        <v>1</v>
      </c>
      <c r="AJ98" s="131">
        <v>1</v>
      </c>
      <c r="AK98" s="255" t="s">
        <v>478</v>
      </c>
      <c r="AL98" s="68">
        <v>0</v>
      </c>
      <c r="AM98" s="296" t="s">
        <v>624</v>
      </c>
      <c r="AN98" s="404" t="s">
        <v>684</v>
      </c>
      <c r="AO98" s="231" t="s">
        <v>482</v>
      </c>
      <c r="AP98" s="338">
        <v>0</v>
      </c>
      <c r="AR98" s="68">
        <v>94</v>
      </c>
      <c r="AS98" s="260" t="s">
        <v>480</v>
      </c>
      <c r="AT98" s="255">
        <v>0</v>
      </c>
      <c r="AU98" s="354">
        <v>0</v>
      </c>
      <c r="AV98" s="397">
        <v>0</v>
      </c>
      <c r="AW98" s="406">
        <v>0</v>
      </c>
      <c r="AX98" s="338" t="s">
        <v>656</v>
      </c>
      <c r="AZ98" s="68">
        <v>94</v>
      </c>
      <c r="BA98" s="131">
        <v>2</v>
      </c>
      <c r="BB98" s="357">
        <v>4</v>
      </c>
      <c r="BC98" s="123">
        <v>1</v>
      </c>
      <c r="BD98" s="131">
        <v>5</v>
      </c>
      <c r="BE98" s="319"/>
      <c r="BG98" s="68">
        <v>94</v>
      </c>
      <c r="BH98" s="231">
        <v>5</v>
      </c>
      <c r="BI98" s="213"/>
      <c r="BJ98" s="123">
        <v>3.5</v>
      </c>
      <c r="BK98" s="211"/>
      <c r="BL98" s="64">
        <v>0</v>
      </c>
      <c r="BO98" s="68">
        <v>94</v>
      </c>
      <c r="BP98" s="323">
        <v>40</v>
      </c>
      <c r="BQ98" s="319"/>
      <c r="BR98" s="248"/>
    </row>
    <row r="99" spans="1:70" x14ac:dyDescent="0.2">
      <c r="A99" s="64">
        <v>95</v>
      </c>
      <c r="B99" s="24" t="s">
        <v>229</v>
      </c>
      <c r="C99" s="47" t="s">
        <v>480</v>
      </c>
      <c r="D99" s="449">
        <v>0</v>
      </c>
      <c r="E99" s="131">
        <v>3</v>
      </c>
      <c r="F99" s="204">
        <v>0</v>
      </c>
      <c r="G99" s="357">
        <v>6</v>
      </c>
      <c r="H99" s="354">
        <v>5</v>
      </c>
      <c r="I99" s="231">
        <v>4</v>
      </c>
      <c r="J99" s="208">
        <v>4</v>
      </c>
      <c r="K99" s="202">
        <v>5</v>
      </c>
      <c r="L99" s="37">
        <v>0</v>
      </c>
      <c r="M99" s="64">
        <v>2</v>
      </c>
      <c r="N99" s="123">
        <v>1</v>
      </c>
      <c r="O99" s="131">
        <v>0</v>
      </c>
      <c r="P99" s="260">
        <v>0</v>
      </c>
      <c r="Q99" s="260">
        <v>0</v>
      </c>
      <c r="R99" s="255">
        <v>0</v>
      </c>
      <c r="S99" s="255">
        <v>0</v>
      </c>
      <c r="T99" s="68">
        <v>0</v>
      </c>
      <c r="U99" s="296" t="s">
        <v>624</v>
      </c>
      <c r="V99" s="131">
        <v>10</v>
      </c>
      <c r="W99" s="430" t="s">
        <v>705</v>
      </c>
      <c r="X99" s="354" t="s">
        <v>553</v>
      </c>
      <c r="Y99" s="354" t="s">
        <v>553</v>
      </c>
      <c r="Z99" s="354">
        <v>0</v>
      </c>
      <c r="AA99" s="437">
        <v>0</v>
      </c>
      <c r="AB99" s="401" t="s">
        <v>478</v>
      </c>
      <c r="AC99" s="406" t="s">
        <v>684</v>
      </c>
      <c r="AD99" s="231" t="s">
        <v>544</v>
      </c>
      <c r="AE99" s="339">
        <v>0</v>
      </c>
      <c r="AF99" s="292"/>
      <c r="AH99" s="68">
        <v>95</v>
      </c>
      <c r="AI99" s="123">
        <v>1</v>
      </c>
      <c r="AJ99" s="131">
        <v>2</v>
      </c>
      <c r="AK99" s="255">
        <v>0</v>
      </c>
      <c r="AL99" s="68">
        <v>0</v>
      </c>
      <c r="AM99" s="296" t="s">
        <v>635</v>
      </c>
      <c r="AN99" s="404" t="s">
        <v>684</v>
      </c>
      <c r="AO99" s="231" t="s">
        <v>477</v>
      </c>
      <c r="AP99" s="338">
        <v>0</v>
      </c>
      <c r="AR99" s="68">
        <v>95</v>
      </c>
      <c r="AS99" s="260" t="s">
        <v>480</v>
      </c>
      <c r="AT99" s="255">
        <v>0</v>
      </c>
      <c r="AU99" s="354">
        <v>0</v>
      </c>
      <c r="AV99" s="397">
        <v>0</v>
      </c>
      <c r="AW99" s="406">
        <v>0</v>
      </c>
      <c r="AX99" s="338" t="s">
        <v>656</v>
      </c>
      <c r="AZ99" s="68">
        <v>95</v>
      </c>
      <c r="BA99" s="131">
        <v>1</v>
      </c>
      <c r="BB99" s="357">
        <v>4</v>
      </c>
      <c r="BC99" s="123">
        <v>1</v>
      </c>
      <c r="BD99" s="131">
        <v>7</v>
      </c>
      <c r="BE99" s="319"/>
      <c r="BG99" s="68">
        <v>95</v>
      </c>
      <c r="BH99" s="231">
        <v>4</v>
      </c>
      <c r="BI99" s="213"/>
      <c r="BJ99" s="123">
        <v>4</v>
      </c>
      <c r="BK99" s="211"/>
      <c r="BL99" s="64">
        <v>0</v>
      </c>
      <c r="BO99" s="68">
        <v>95</v>
      </c>
      <c r="BP99" s="323">
        <v>60</v>
      </c>
      <c r="BQ99" s="319"/>
      <c r="BR99" s="248"/>
    </row>
    <row r="100" spans="1:70" x14ac:dyDescent="0.2">
      <c r="A100" s="64">
        <v>96</v>
      </c>
      <c r="B100" s="24" t="s">
        <v>229</v>
      </c>
      <c r="C100" s="47" t="s">
        <v>20</v>
      </c>
      <c r="D100" s="449">
        <v>0</v>
      </c>
      <c r="E100" s="131">
        <v>3</v>
      </c>
      <c r="F100" s="204" t="s">
        <v>481</v>
      </c>
      <c r="G100" s="357">
        <v>1</v>
      </c>
      <c r="H100" s="354">
        <v>3</v>
      </c>
      <c r="I100" s="231">
        <v>5</v>
      </c>
      <c r="J100" s="208">
        <v>3</v>
      </c>
      <c r="K100" s="202">
        <v>5</v>
      </c>
      <c r="L100" s="37">
        <v>0</v>
      </c>
      <c r="M100" s="64">
        <v>0</v>
      </c>
      <c r="N100" s="123">
        <v>1</v>
      </c>
      <c r="O100" s="131">
        <v>1</v>
      </c>
      <c r="P100" s="260">
        <v>0</v>
      </c>
      <c r="Q100" s="260">
        <v>0</v>
      </c>
      <c r="R100" s="255">
        <v>0</v>
      </c>
      <c r="S100" s="255">
        <v>0</v>
      </c>
      <c r="T100" s="68">
        <v>0</v>
      </c>
      <c r="U100" s="297" t="s">
        <v>624</v>
      </c>
      <c r="V100" s="131">
        <v>0</v>
      </c>
      <c r="W100" s="430" t="s">
        <v>710</v>
      </c>
      <c r="X100" s="354" t="s">
        <v>478</v>
      </c>
      <c r="Y100" s="354" t="s">
        <v>476</v>
      </c>
      <c r="Z100" s="354">
        <v>0</v>
      </c>
      <c r="AA100" s="437">
        <v>0</v>
      </c>
      <c r="AB100" s="401" t="s">
        <v>476</v>
      </c>
      <c r="AC100" s="406" t="s">
        <v>684</v>
      </c>
      <c r="AD100" s="231">
        <v>0</v>
      </c>
      <c r="AE100" s="339">
        <v>0</v>
      </c>
      <c r="AF100" s="292"/>
      <c r="AH100" s="68">
        <v>96</v>
      </c>
      <c r="AI100" s="123">
        <v>1</v>
      </c>
      <c r="AJ100" s="131">
        <v>4</v>
      </c>
      <c r="AK100" s="255">
        <v>0</v>
      </c>
      <c r="AL100" s="68">
        <v>0</v>
      </c>
      <c r="AM100" s="296" t="s">
        <v>624</v>
      </c>
      <c r="AN100" s="404" t="s">
        <v>684</v>
      </c>
      <c r="AO100" s="231" t="s">
        <v>545</v>
      </c>
      <c r="AP100" s="338" t="s">
        <v>553</v>
      </c>
      <c r="AR100" s="68">
        <v>96</v>
      </c>
      <c r="AS100" s="260" t="s">
        <v>480</v>
      </c>
      <c r="AT100" s="255">
        <v>0</v>
      </c>
      <c r="AU100" s="354">
        <v>0</v>
      </c>
      <c r="AV100" s="397">
        <v>0</v>
      </c>
      <c r="AW100" s="406">
        <v>0</v>
      </c>
      <c r="AX100" s="339" t="s">
        <v>542</v>
      </c>
      <c r="AZ100" s="68">
        <v>96</v>
      </c>
      <c r="BA100" s="131">
        <v>3</v>
      </c>
      <c r="BB100" s="357">
        <v>2</v>
      </c>
      <c r="BC100" s="123">
        <v>1</v>
      </c>
      <c r="BD100" s="131">
        <v>7</v>
      </c>
      <c r="BE100" s="319"/>
      <c r="BG100" s="68">
        <v>96</v>
      </c>
      <c r="BH100" s="231">
        <v>5</v>
      </c>
      <c r="BI100" s="213">
        <v>3</v>
      </c>
      <c r="BJ100" s="123">
        <v>4</v>
      </c>
      <c r="BK100" s="211"/>
      <c r="BL100" s="64">
        <v>0</v>
      </c>
      <c r="BO100" s="68">
        <v>96</v>
      </c>
      <c r="BP100" s="323">
        <v>60</v>
      </c>
      <c r="BQ100" s="319"/>
      <c r="BR100" s="248"/>
    </row>
    <row r="101" spans="1:70" x14ac:dyDescent="0.2">
      <c r="A101" s="64">
        <v>97</v>
      </c>
      <c r="B101" s="24" t="s">
        <v>229</v>
      </c>
      <c r="C101" s="47">
        <v>0</v>
      </c>
      <c r="D101" s="449">
        <v>0</v>
      </c>
      <c r="E101" s="131">
        <v>3</v>
      </c>
      <c r="F101" s="204">
        <v>0</v>
      </c>
      <c r="G101" s="357">
        <v>6</v>
      </c>
      <c r="H101" s="354">
        <v>4</v>
      </c>
      <c r="I101" s="231">
        <v>5</v>
      </c>
      <c r="J101" s="208">
        <v>3</v>
      </c>
      <c r="K101" s="202">
        <v>5</v>
      </c>
      <c r="L101" s="37">
        <v>0</v>
      </c>
      <c r="M101" s="64">
        <v>0</v>
      </c>
      <c r="N101" s="123">
        <v>1</v>
      </c>
      <c r="O101" s="131">
        <v>1</v>
      </c>
      <c r="P101" s="260">
        <v>0</v>
      </c>
      <c r="Q101" s="260" t="s">
        <v>556</v>
      </c>
      <c r="R101" s="255">
        <v>0</v>
      </c>
      <c r="S101" s="255">
        <v>0</v>
      </c>
      <c r="T101" s="68">
        <v>0</v>
      </c>
      <c r="U101" s="296" t="s">
        <v>631</v>
      </c>
      <c r="V101" s="131">
        <v>5</v>
      </c>
      <c r="W101" s="430" t="s">
        <v>540</v>
      </c>
      <c r="X101" s="354" t="s">
        <v>476</v>
      </c>
      <c r="Y101" s="354" t="s">
        <v>476</v>
      </c>
      <c r="Z101" s="354">
        <v>0</v>
      </c>
      <c r="AA101" s="397" t="s">
        <v>478</v>
      </c>
      <c r="AB101" s="401" t="s">
        <v>478</v>
      </c>
      <c r="AC101" s="406" t="s">
        <v>707</v>
      </c>
      <c r="AD101" s="231" t="s">
        <v>544</v>
      </c>
      <c r="AE101" s="339">
        <v>0</v>
      </c>
      <c r="AF101" s="292"/>
      <c r="AH101" s="68">
        <v>97</v>
      </c>
      <c r="AI101" s="123">
        <v>1</v>
      </c>
      <c r="AJ101" s="131">
        <v>4</v>
      </c>
      <c r="AK101" s="255">
        <v>0</v>
      </c>
      <c r="AL101" s="68">
        <v>0</v>
      </c>
      <c r="AM101" s="296" t="s">
        <v>637</v>
      </c>
      <c r="AN101" s="404" t="s">
        <v>684</v>
      </c>
      <c r="AO101" s="231" t="s">
        <v>538</v>
      </c>
      <c r="AP101" s="338" t="s">
        <v>476</v>
      </c>
      <c r="AR101" s="68">
        <v>97</v>
      </c>
      <c r="AS101" s="260" t="s">
        <v>480</v>
      </c>
      <c r="AT101" s="255">
        <v>0</v>
      </c>
      <c r="AU101" s="354">
        <v>0</v>
      </c>
      <c r="AV101" s="397">
        <v>0</v>
      </c>
      <c r="AW101" s="406">
        <v>0</v>
      </c>
      <c r="AX101" s="339" t="s">
        <v>542</v>
      </c>
      <c r="AZ101" s="68">
        <v>97</v>
      </c>
      <c r="BA101" s="131">
        <v>2</v>
      </c>
      <c r="BB101" s="357">
        <v>3</v>
      </c>
      <c r="BC101" s="123">
        <v>1</v>
      </c>
      <c r="BD101" s="131">
        <v>7</v>
      </c>
      <c r="BE101" s="319"/>
      <c r="BG101" s="68">
        <v>97</v>
      </c>
      <c r="BH101" s="231">
        <v>4</v>
      </c>
      <c r="BI101" s="213">
        <v>2</v>
      </c>
      <c r="BJ101" s="123">
        <v>3.5</v>
      </c>
      <c r="BK101" s="211"/>
      <c r="BL101" s="64">
        <v>0</v>
      </c>
      <c r="BO101" s="68">
        <v>97</v>
      </c>
      <c r="BP101" s="323">
        <v>50</v>
      </c>
      <c r="BQ101" s="319"/>
      <c r="BR101" s="123"/>
    </row>
    <row r="102" spans="1:70" x14ac:dyDescent="0.2">
      <c r="A102" s="64">
        <v>98</v>
      </c>
      <c r="B102" s="24" t="s">
        <v>224</v>
      </c>
      <c r="C102" s="47" t="s">
        <v>540</v>
      </c>
      <c r="D102" s="449">
        <v>0</v>
      </c>
      <c r="E102" s="131">
        <v>7</v>
      </c>
      <c r="F102" s="204">
        <v>0</v>
      </c>
      <c r="G102" s="357">
        <v>5</v>
      </c>
      <c r="H102" s="354">
        <v>3</v>
      </c>
      <c r="I102" s="231">
        <v>5</v>
      </c>
      <c r="J102" s="208">
        <v>6</v>
      </c>
      <c r="K102" s="202">
        <v>7</v>
      </c>
      <c r="L102" s="37">
        <v>0</v>
      </c>
      <c r="M102" s="64">
        <v>3</v>
      </c>
      <c r="N102" s="123">
        <v>1</v>
      </c>
      <c r="O102" s="131">
        <v>0</v>
      </c>
      <c r="P102" s="260">
        <v>0</v>
      </c>
      <c r="Q102" s="260" t="s">
        <v>569</v>
      </c>
      <c r="R102" s="255">
        <v>0</v>
      </c>
      <c r="S102" s="255">
        <v>0</v>
      </c>
      <c r="T102" s="68">
        <v>0</v>
      </c>
      <c r="U102" s="296" t="s">
        <v>624</v>
      </c>
      <c r="V102" s="131">
        <v>60</v>
      </c>
      <c r="W102" s="430" t="s">
        <v>571</v>
      </c>
      <c r="X102" s="354" t="s">
        <v>553</v>
      </c>
      <c r="Y102" s="354" t="s">
        <v>553</v>
      </c>
      <c r="Z102" s="354">
        <v>0</v>
      </c>
      <c r="AA102" s="397" t="s">
        <v>478</v>
      </c>
      <c r="AB102" s="401">
        <v>0</v>
      </c>
      <c r="AC102" s="406" t="s">
        <v>684</v>
      </c>
      <c r="AD102" s="231" t="s">
        <v>476</v>
      </c>
      <c r="AE102" s="340">
        <v>0</v>
      </c>
      <c r="AF102" s="292"/>
      <c r="AH102" s="68">
        <v>98</v>
      </c>
      <c r="AI102" s="123">
        <v>1</v>
      </c>
      <c r="AJ102" s="131">
        <v>2</v>
      </c>
      <c r="AK102" s="255" t="s">
        <v>482</v>
      </c>
      <c r="AL102" s="68">
        <v>0</v>
      </c>
      <c r="AM102" s="296" t="s">
        <v>624</v>
      </c>
      <c r="AN102" s="404" t="s">
        <v>710</v>
      </c>
      <c r="AO102" s="231">
        <v>0</v>
      </c>
      <c r="AP102" s="338">
        <v>0</v>
      </c>
      <c r="AR102" s="68">
        <v>98</v>
      </c>
      <c r="AS102" s="260" t="s">
        <v>482</v>
      </c>
      <c r="AT102" s="255">
        <v>0</v>
      </c>
      <c r="AU102" s="354">
        <v>0</v>
      </c>
      <c r="AV102" s="397" t="s">
        <v>482</v>
      </c>
      <c r="AW102" s="406">
        <v>0</v>
      </c>
      <c r="AX102" s="339" t="s">
        <v>657</v>
      </c>
      <c r="AZ102" s="68">
        <v>98</v>
      </c>
      <c r="BA102" s="131">
        <v>2</v>
      </c>
      <c r="BB102" s="357">
        <v>2</v>
      </c>
      <c r="BC102" s="123">
        <v>2</v>
      </c>
      <c r="BD102" s="131">
        <v>5</v>
      </c>
      <c r="BE102" s="319">
        <v>1</v>
      </c>
      <c r="BG102" s="68">
        <v>98</v>
      </c>
      <c r="BH102" s="231">
        <v>4</v>
      </c>
      <c r="BI102" s="213"/>
      <c r="BJ102" s="123">
        <v>2.5</v>
      </c>
      <c r="BK102" s="211"/>
      <c r="BL102" s="64">
        <v>20</v>
      </c>
      <c r="BO102" s="68">
        <v>98</v>
      </c>
      <c r="BP102" s="323">
        <v>50</v>
      </c>
      <c r="BQ102" s="319">
        <v>6.5</v>
      </c>
      <c r="BR102" s="123"/>
    </row>
    <row r="103" spans="1:70" x14ac:dyDescent="0.2">
      <c r="A103" s="64">
        <v>99</v>
      </c>
      <c r="B103" s="24" t="s">
        <v>224</v>
      </c>
      <c r="C103" s="47" t="s">
        <v>540</v>
      </c>
      <c r="D103" s="449">
        <v>0</v>
      </c>
      <c r="E103" s="131">
        <v>7</v>
      </c>
      <c r="F103" s="204">
        <v>0</v>
      </c>
      <c r="G103" s="357">
        <v>6</v>
      </c>
      <c r="H103" s="354">
        <v>4</v>
      </c>
      <c r="I103" s="231">
        <v>5</v>
      </c>
      <c r="J103" s="208">
        <v>5</v>
      </c>
      <c r="K103" s="202">
        <v>6</v>
      </c>
      <c r="L103" s="37">
        <v>0</v>
      </c>
      <c r="M103" s="64">
        <v>0</v>
      </c>
      <c r="N103" s="123">
        <v>1</v>
      </c>
      <c r="O103" s="131">
        <v>0</v>
      </c>
      <c r="P103" s="260">
        <v>0</v>
      </c>
      <c r="Q103" s="260" t="s">
        <v>540</v>
      </c>
      <c r="R103" s="255">
        <v>0</v>
      </c>
      <c r="S103" s="255">
        <v>0</v>
      </c>
      <c r="T103" s="68" t="s">
        <v>571</v>
      </c>
      <c r="U103" s="296" t="s">
        <v>624</v>
      </c>
      <c r="V103" s="131">
        <v>70</v>
      </c>
      <c r="W103" s="430" t="s">
        <v>570</v>
      </c>
      <c r="X103" s="354" t="s">
        <v>660</v>
      </c>
      <c r="Y103" s="354" t="s">
        <v>700</v>
      </c>
      <c r="Z103" s="354">
        <v>0</v>
      </c>
      <c r="AA103" s="397" t="s">
        <v>478</v>
      </c>
      <c r="AB103" s="401" t="s">
        <v>553</v>
      </c>
      <c r="AC103" s="406" t="s">
        <v>551</v>
      </c>
      <c r="AD103" s="231" t="s">
        <v>476</v>
      </c>
      <c r="AE103" s="340">
        <v>0</v>
      </c>
      <c r="AF103" s="292"/>
      <c r="AH103" s="68">
        <v>99</v>
      </c>
      <c r="AI103" s="123">
        <v>1</v>
      </c>
      <c r="AJ103" s="131">
        <v>0</v>
      </c>
      <c r="AK103" s="255">
        <v>0</v>
      </c>
      <c r="AL103" s="68">
        <v>0</v>
      </c>
      <c r="AM103" s="296" t="s">
        <v>642</v>
      </c>
      <c r="AN103" s="404" t="s">
        <v>480</v>
      </c>
      <c r="AO103" s="231">
        <v>0</v>
      </c>
      <c r="AP103" s="338">
        <v>0</v>
      </c>
      <c r="AR103" s="68">
        <v>99</v>
      </c>
      <c r="AS103" s="260" t="s">
        <v>539</v>
      </c>
      <c r="AT103" s="255">
        <v>0</v>
      </c>
      <c r="AU103" s="354">
        <v>0</v>
      </c>
      <c r="AV103" s="397" t="s">
        <v>482</v>
      </c>
      <c r="AW103" s="406" t="s">
        <v>482</v>
      </c>
      <c r="AX103" s="339" t="s">
        <v>657</v>
      </c>
      <c r="AZ103" s="68">
        <v>99</v>
      </c>
      <c r="BA103" s="131">
        <v>2</v>
      </c>
      <c r="BB103" s="357">
        <v>2</v>
      </c>
      <c r="BC103" s="123">
        <v>3</v>
      </c>
      <c r="BD103" s="131">
        <v>5</v>
      </c>
      <c r="BE103" s="319">
        <v>2</v>
      </c>
      <c r="BG103" s="68">
        <v>99</v>
      </c>
      <c r="BH103" s="231">
        <v>3</v>
      </c>
      <c r="BI103" s="213">
        <v>4</v>
      </c>
      <c r="BJ103" s="123">
        <v>2.5</v>
      </c>
      <c r="BK103" s="211"/>
      <c r="BL103" s="64">
        <v>0</v>
      </c>
      <c r="BO103" s="68">
        <v>99</v>
      </c>
      <c r="BP103" s="323">
        <v>20</v>
      </c>
      <c r="BQ103" s="319">
        <v>5.5</v>
      </c>
      <c r="BR103" s="123"/>
    </row>
    <row r="104" spans="1:70" x14ac:dyDescent="0.2">
      <c r="A104" s="65">
        <v>100</v>
      </c>
      <c r="B104" s="106" t="s">
        <v>236</v>
      </c>
      <c r="C104" s="499" t="s">
        <v>480</v>
      </c>
      <c r="D104" s="451" t="s">
        <v>543</v>
      </c>
      <c r="E104" s="132">
        <v>5</v>
      </c>
      <c r="F104" s="205">
        <v>0</v>
      </c>
      <c r="G104" s="358">
        <v>4</v>
      </c>
      <c r="H104" s="355">
        <v>4</v>
      </c>
      <c r="I104" s="232">
        <v>7</v>
      </c>
      <c r="J104" s="229">
        <v>8</v>
      </c>
      <c r="K104" s="207">
        <v>9</v>
      </c>
      <c r="L104" s="102">
        <v>0</v>
      </c>
      <c r="M104" s="65">
        <v>9</v>
      </c>
      <c r="N104" s="124">
        <v>1</v>
      </c>
      <c r="O104" s="132">
        <v>8</v>
      </c>
      <c r="P104" s="261">
        <v>0</v>
      </c>
      <c r="Q104" s="261">
        <v>0</v>
      </c>
      <c r="R104" s="256">
        <v>0</v>
      </c>
      <c r="S104" s="256">
        <v>0</v>
      </c>
      <c r="T104" s="81">
        <v>0</v>
      </c>
      <c r="U104" s="299" t="s">
        <v>624</v>
      </c>
      <c r="V104" s="132">
        <v>60</v>
      </c>
      <c r="W104" s="431" t="s">
        <v>744</v>
      </c>
      <c r="X104" s="355" t="s">
        <v>476</v>
      </c>
      <c r="Y104" s="355" t="s">
        <v>545</v>
      </c>
      <c r="Z104" s="355">
        <v>0</v>
      </c>
      <c r="AA104" s="409" t="s">
        <v>476</v>
      </c>
      <c r="AB104" s="410">
        <v>0</v>
      </c>
      <c r="AC104" s="411" t="s">
        <v>707</v>
      </c>
      <c r="AD104" s="232" t="s">
        <v>541</v>
      </c>
      <c r="AE104" s="412">
        <v>0</v>
      </c>
      <c r="AF104" s="292"/>
      <c r="AH104" s="81">
        <v>100</v>
      </c>
      <c r="AI104" s="124">
        <v>1</v>
      </c>
      <c r="AJ104" s="132"/>
      <c r="AK104" s="256" t="s">
        <v>477</v>
      </c>
      <c r="AL104" s="81">
        <v>0</v>
      </c>
      <c r="AM104" s="299" t="s">
        <v>624</v>
      </c>
      <c r="AN104" s="417" t="s">
        <v>541</v>
      </c>
      <c r="AO104" s="232">
        <v>0</v>
      </c>
      <c r="AP104" s="342" t="s">
        <v>553</v>
      </c>
      <c r="AR104" s="81">
        <v>100</v>
      </c>
      <c r="AS104" s="261" t="s">
        <v>554</v>
      </c>
      <c r="AT104" s="256">
        <v>0</v>
      </c>
      <c r="AU104" s="355">
        <v>0</v>
      </c>
      <c r="AV104" s="409">
        <v>0</v>
      </c>
      <c r="AW104" s="411" t="s">
        <v>477</v>
      </c>
      <c r="AX104" s="342">
        <v>0</v>
      </c>
      <c r="AZ104" s="81">
        <v>100</v>
      </c>
      <c r="BA104" s="132">
        <v>4</v>
      </c>
      <c r="BB104" s="358">
        <v>2</v>
      </c>
      <c r="BC104" s="124">
        <v>1</v>
      </c>
      <c r="BD104" s="132">
        <v>7</v>
      </c>
      <c r="BE104" s="321"/>
      <c r="BG104" s="81">
        <v>100</v>
      </c>
      <c r="BH104" s="232">
        <v>4</v>
      </c>
      <c r="BI104" s="245"/>
      <c r="BJ104" s="124">
        <v>3.5</v>
      </c>
      <c r="BK104" s="212"/>
      <c r="BL104" s="65">
        <v>25</v>
      </c>
      <c r="BO104" s="81">
        <v>100</v>
      </c>
      <c r="BP104" s="323">
        <v>10</v>
      </c>
      <c r="BQ104" s="319"/>
      <c r="BR104" s="124"/>
    </row>
    <row r="105" spans="1:70" x14ac:dyDescent="0.2">
      <c r="A105" s="64">
        <v>101</v>
      </c>
      <c r="B105" s="1" t="s">
        <v>10</v>
      </c>
      <c r="C105" s="488" t="s">
        <v>480</v>
      </c>
      <c r="D105" s="438" t="s">
        <v>578</v>
      </c>
      <c r="E105" s="130">
        <v>7</v>
      </c>
      <c r="F105" s="203" t="s">
        <v>482</v>
      </c>
      <c r="G105" s="356">
        <v>5</v>
      </c>
      <c r="H105" s="353">
        <v>0</v>
      </c>
      <c r="I105" s="230">
        <v>6</v>
      </c>
      <c r="J105" s="228">
        <v>6</v>
      </c>
      <c r="K105" s="206">
        <v>7</v>
      </c>
      <c r="L105" s="97">
        <v>0</v>
      </c>
      <c r="M105" s="74">
        <v>3</v>
      </c>
      <c r="N105" s="122">
        <v>2</v>
      </c>
      <c r="O105" s="130">
        <v>4</v>
      </c>
      <c r="P105" s="259">
        <v>0</v>
      </c>
      <c r="Q105" s="259" t="s">
        <v>551</v>
      </c>
      <c r="R105" s="254" t="s">
        <v>540</v>
      </c>
      <c r="S105" s="254" t="s">
        <v>540</v>
      </c>
      <c r="T105" s="73">
        <v>0</v>
      </c>
      <c r="U105" s="295" t="s">
        <v>622</v>
      </c>
      <c r="V105" s="130">
        <v>80</v>
      </c>
      <c r="W105" s="347" t="s">
        <v>570</v>
      </c>
      <c r="X105" s="353" t="s">
        <v>700</v>
      </c>
      <c r="Y105" s="353" t="s">
        <v>700</v>
      </c>
      <c r="Z105" s="353" t="s">
        <v>476</v>
      </c>
      <c r="AA105" s="436" t="s">
        <v>660</v>
      </c>
      <c r="AB105" s="400" t="s">
        <v>555</v>
      </c>
      <c r="AC105" s="405" t="s">
        <v>713</v>
      </c>
      <c r="AD105" s="230" t="s">
        <v>545</v>
      </c>
      <c r="AE105" s="337" t="s">
        <v>544</v>
      </c>
      <c r="AF105" s="292"/>
      <c r="AH105" s="68">
        <v>101</v>
      </c>
      <c r="AI105" s="123">
        <v>1</v>
      </c>
      <c r="AJ105" s="131">
        <v>5</v>
      </c>
      <c r="AK105" s="255" t="s">
        <v>477</v>
      </c>
      <c r="AL105" s="68">
        <v>0</v>
      </c>
      <c r="AM105" s="296" t="s">
        <v>635</v>
      </c>
      <c r="AN105" s="404" t="s">
        <v>553</v>
      </c>
      <c r="AO105" s="231">
        <v>0</v>
      </c>
      <c r="AP105" s="338">
        <v>0</v>
      </c>
      <c r="AR105" s="68">
        <v>101</v>
      </c>
      <c r="AS105" s="260" t="s">
        <v>545</v>
      </c>
      <c r="AT105" s="255">
        <v>0</v>
      </c>
      <c r="AU105" s="354">
        <v>0</v>
      </c>
      <c r="AV105" s="392" t="s">
        <v>539</v>
      </c>
      <c r="AW105" s="406" t="s">
        <v>545</v>
      </c>
      <c r="AX105" s="338" t="s">
        <v>656</v>
      </c>
      <c r="AZ105" s="68">
        <v>101</v>
      </c>
      <c r="BA105" s="131">
        <v>3</v>
      </c>
      <c r="BB105" s="357">
        <v>3</v>
      </c>
      <c r="BC105" s="123">
        <v>4</v>
      </c>
      <c r="BD105" s="131">
        <v>7</v>
      </c>
      <c r="BE105" s="319">
        <v>5</v>
      </c>
      <c r="BG105" s="68">
        <v>101</v>
      </c>
      <c r="BH105" s="231">
        <v>3</v>
      </c>
      <c r="BI105" s="213">
        <v>3</v>
      </c>
      <c r="BJ105" s="123">
        <v>3</v>
      </c>
      <c r="BK105" s="211"/>
      <c r="BL105" s="64">
        <v>0</v>
      </c>
      <c r="BO105" s="68">
        <v>101</v>
      </c>
      <c r="BP105" s="322">
        <v>40</v>
      </c>
      <c r="BQ105" s="318">
        <v>5.5</v>
      </c>
      <c r="BR105" s="551"/>
    </row>
    <row r="106" spans="1:70" x14ac:dyDescent="0.2">
      <c r="A106" s="64">
        <v>102</v>
      </c>
      <c r="B106" s="1" t="s">
        <v>13</v>
      </c>
      <c r="C106" s="488" t="s">
        <v>480</v>
      </c>
      <c r="D106" s="438" t="s">
        <v>543</v>
      </c>
      <c r="E106" s="131">
        <v>5</v>
      </c>
      <c r="F106" s="204" t="s">
        <v>483</v>
      </c>
      <c r="G106" s="357">
        <v>5</v>
      </c>
      <c r="H106" s="354">
        <v>0</v>
      </c>
      <c r="I106" s="231">
        <v>7</v>
      </c>
      <c r="J106" s="208">
        <v>7</v>
      </c>
      <c r="K106" s="202">
        <v>9</v>
      </c>
      <c r="L106" s="37">
        <v>0</v>
      </c>
      <c r="M106" s="64">
        <v>7</v>
      </c>
      <c r="N106" s="123">
        <v>1</v>
      </c>
      <c r="O106" s="131">
        <v>7</v>
      </c>
      <c r="P106" s="260" t="s">
        <v>484</v>
      </c>
      <c r="Q106" s="260" t="s">
        <v>570</v>
      </c>
      <c r="R106" s="255" t="s">
        <v>538</v>
      </c>
      <c r="S106" s="255">
        <v>0</v>
      </c>
      <c r="T106" s="68">
        <v>0</v>
      </c>
      <c r="U106" s="296" t="s">
        <v>623</v>
      </c>
      <c r="V106" s="131">
        <v>70</v>
      </c>
      <c r="W106" s="430" t="s">
        <v>571</v>
      </c>
      <c r="X106" s="354">
        <v>0</v>
      </c>
      <c r="Y106" s="354">
        <v>0</v>
      </c>
      <c r="Z106" s="354" t="s">
        <v>484</v>
      </c>
      <c r="AA106" s="437">
        <v>0</v>
      </c>
      <c r="AB106" s="401" t="s">
        <v>542</v>
      </c>
      <c r="AC106" s="406" t="s">
        <v>714</v>
      </c>
      <c r="AD106" s="231">
        <v>0</v>
      </c>
      <c r="AE106" s="338" t="s">
        <v>544</v>
      </c>
      <c r="AF106" s="292"/>
      <c r="AH106" s="68">
        <v>102</v>
      </c>
      <c r="AI106" s="123">
        <v>1</v>
      </c>
      <c r="AJ106" s="131">
        <v>1</v>
      </c>
      <c r="AK106" s="255">
        <v>0</v>
      </c>
      <c r="AL106" s="68">
        <v>0</v>
      </c>
      <c r="AM106" s="296" t="s">
        <v>623</v>
      </c>
      <c r="AN106" s="404" t="s">
        <v>719</v>
      </c>
      <c r="AO106" s="231" t="s">
        <v>543</v>
      </c>
      <c r="AP106" s="339" t="s">
        <v>660</v>
      </c>
      <c r="AR106" s="68">
        <v>102</v>
      </c>
      <c r="AS106" s="260" t="s">
        <v>480</v>
      </c>
      <c r="AT106" s="255">
        <v>0</v>
      </c>
      <c r="AU106" s="354">
        <v>0</v>
      </c>
      <c r="AV106" s="392">
        <v>0</v>
      </c>
      <c r="AW106" s="406">
        <v>0</v>
      </c>
      <c r="AX106" s="339" t="s">
        <v>476</v>
      </c>
      <c r="AZ106" s="68">
        <v>102</v>
      </c>
      <c r="BA106" s="131">
        <v>3</v>
      </c>
      <c r="BB106" s="357">
        <v>3</v>
      </c>
      <c r="BC106" s="123">
        <v>1</v>
      </c>
      <c r="BD106" s="131">
        <v>7</v>
      </c>
      <c r="BE106" s="319"/>
      <c r="BG106" s="68">
        <v>102</v>
      </c>
      <c r="BH106" s="231">
        <v>6</v>
      </c>
      <c r="BI106" s="213"/>
      <c r="BJ106" s="123">
        <v>5</v>
      </c>
      <c r="BK106" s="211"/>
      <c r="BL106" s="64">
        <v>0</v>
      </c>
      <c r="BO106" s="68">
        <v>102</v>
      </c>
      <c r="BP106" s="323">
        <v>50</v>
      </c>
      <c r="BQ106" s="319"/>
      <c r="BR106" s="248"/>
    </row>
    <row r="107" spans="1:70" x14ac:dyDescent="0.2">
      <c r="A107" s="64">
        <v>103</v>
      </c>
      <c r="B107" s="1" t="s">
        <v>15</v>
      </c>
      <c r="C107" s="488" t="s">
        <v>543</v>
      </c>
      <c r="D107" s="438" t="s">
        <v>543</v>
      </c>
      <c r="E107" s="131">
        <v>2</v>
      </c>
      <c r="F107" s="204">
        <v>0</v>
      </c>
      <c r="G107" s="357">
        <v>7</v>
      </c>
      <c r="H107" s="354">
        <v>0</v>
      </c>
      <c r="I107" s="231">
        <v>4</v>
      </c>
      <c r="J107" s="208">
        <v>1</v>
      </c>
      <c r="K107" s="202">
        <v>2</v>
      </c>
      <c r="L107" s="37">
        <v>0</v>
      </c>
      <c r="M107" s="64">
        <v>0</v>
      </c>
      <c r="N107" s="123">
        <v>1</v>
      </c>
      <c r="O107" s="131">
        <v>0</v>
      </c>
      <c r="P107" s="260" t="s">
        <v>484</v>
      </c>
      <c r="Q107" s="260" t="s">
        <v>557</v>
      </c>
      <c r="R107" s="255" t="s">
        <v>545</v>
      </c>
      <c r="S107" s="255" t="s">
        <v>556</v>
      </c>
      <c r="T107" s="68">
        <v>0</v>
      </c>
      <c r="U107" s="296" t="s">
        <v>624</v>
      </c>
      <c r="V107" s="131">
        <v>70</v>
      </c>
      <c r="W107" s="430" t="s">
        <v>745</v>
      </c>
      <c r="X107" s="354">
        <v>0</v>
      </c>
      <c r="Y107" s="354">
        <v>0</v>
      </c>
      <c r="Z107" s="354" t="s">
        <v>700</v>
      </c>
      <c r="AA107" s="437" t="s">
        <v>542</v>
      </c>
      <c r="AB107" s="401" t="s">
        <v>542</v>
      </c>
      <c r="AC107" s="406" t="s">
        <v>537</v>
      </c>
      <c r="AD107" s="231" t="s">
        <v>545</v>
      </c>
      <c r="AE107" s="339">
        <v>0</v>
      </c>
      <c r="AF107" s="292"/>
      <c r="AH107" s="68">
        <v>103</v>
      </c>
      <c r="AI107" s="123">
        <v>1</v>
      </c>
      <c r="AJ107" s="131">
        <v>3</v>
      </c>
      <c r="AK107" s="255" t="s">
        <v>477</v>
      </c>
      <c r="AL107" s="68">
        <v>0</v>
      </c>
      <c r="AM107" s="296" t="s">
        <v>628</v>
      </c>
      <c r="AN107" s="404" t="s">
        <v>553</v>
      </c>
      <c r="AO107" s="231" t="s">
        <v>482</v>
      </c>
      <c r="AP107" s="338" t="s">
        <v>553</v>
      </c>
      <c r="AR107" s="68">
        <v>103</v>
      </c>
      <c r="AS107" s="260" t="s">
        <v>482</v>
      </c>
      <c r="AT107" s="255">
        <v>0</v>
      </c>
      <c r="AU107" s="354">
        <v>0</v>
      </c>
      <c r="AV107" s="392" t="s">
        <v>481</v>
      </c>
      <c r="AW107" s="406" t="s">
        <v>480</v>
      </c>
      <c r="AX107" s="339" t="s">
        <v>657</v>
      </c>
      <c r="AZ107" s="68">
        <v>103</v>
      </c>
      <c r="BA107" s="131">
        <v>4</v>
      </c>
      <c r="BB107" s="357">
        <v>2</v>
      </c>
      <c r="BC107" s="123">
        <v>4</v>
      </c>
      <c r="BD107" s="131">
        <v>5</v>
      </c>
      <c r="BE107" s="319">
        <v>4</v>
      </c>
      <c r="BG107" s="68">
        <v>103</v>
      </c>
      <c r="BH107" s="231">
        <v>4</v>
      </c>
      <c r="BI107" s="213"/>
      <c r="BJ107" s="123">
        <v>4.5</v>
      </c>
      <c r="BK107" s="211"/>
      <c r="BL107" s="64">
        <v>0</v>
      </c>
      <c r="BO107" s="68">
        <v>103</v>
      </c>
      <c r="BP107" s="323">
        <v>30</v>
      </c>
      <c r="BQ107" s="319">
        <v>5</v>
      </c>
      <c r="BR107" s="248"/>
    </row>
    <row r="108" spans="1:70" x14ac:dyDescent="0.2">
      <c r="A108" s="64">
        <v>104</v>
      </c>
      <c r="B108" s="1" t="s">
        <v>17</v>
      </c>
      <c r="C108" s="488" t="s">
        <v>541</v>
      </c>
      <c r="D108" s="438">
        <v>0</v>
      </c>
      <c r="E108" s="131">
        <v>8</v>
      </c>
      <c r="F108" s="204">
        <v>0</v>
      </c>
      <c r="G108" s="357">
        <v>5</v>
      </c>
      <c r="H108" s="354">
        <v>0</v>
      </c>
      <c r="I108" s="231">
        <v>7</v>
      </c>
      <c r="J108" s="208">
        <v>7</v>
      </c>
      <c r="K108" s="202">
        <v>9</v>
      </c>
      <c r="L108" s="37">
        <v>3</v>
      </c>
      <c r="M108" s="64">
        <v>8</v>
      </c>
      <c r="N108" s="123">
        <v>5</v>
      </c>
      <c r="O108" s="131">
        <v>6</v>
      </c>
      <c r="P108" s="260" t="s">
        <v>553</v>
      </c>
      <c r="Q108" s="260" t="s">
        <v>551</v>
      </c>
      <c r="R108" s="255" t="s">
        <v>539</v>
      </c>
      <c r="S108" s="255" t="s">
        <v>551</v>
      </c>
      <c r="T108" s="68">
        <v>0</v>
      </c>
      <c r="U108" s="296" t="s">
        <v>622</v>
      </c>
      <c r="V108" s="131">
        <v>70</v>
      </c>
      <c r="W108" s="430" t="s">
        <v>745</v>
      </c>
      <c r="X108" s="354" t="s">
        <v>697</v>
      </c>
      <c r="Y108" s="354" t="s">
        <v>697</v>
      </c>
      <c r="Z108" s="354">
        <v>0</v>
      </c>
      <c r="AA108" s="437" t="s">
        <v>660</v>
      </c>
      <c r="AB108" s="401" t="s">
        <v>555</v>
      </c>
      <c r="AC108" s="406" t="s">
        <v>571</v>
      </c>
      <c r="AD108" s="231" t="s">
        <v>541</v>
      </c>
      <c r="AE108" s="339" t="s">
        <v>656</v>
      </c>
      <c r="AF108" s="292"/>
      <c r="AH108" s="68">
        <v>104</v>
      </c>
      <c r="AI108" s="123">
        <v>1</v>
      </c>
      <c r="AJ108" s="131">
        <v>5</v>
      </c>
      <c r="AK108" s="255" t="s">
        <v>477</v>
      </c>
      <c r="AL108" s="68" t="s">
        <v>537</v>
      </c>
      <c r="AM108" s="296" t="s">
        <v>642</v>
      </c>
      <c r="AN108" s="404" t="s">
        <v>484</v>
      </c>
      <c r="AO108" s="231">
        <v>0</v>
      </c>
      <c r="AP108" s="338">
        <v>0</v>
      </c>
      <c r="AR108" s="68">
        <v>104</v>
      </c>
      <c r="AS108" s="260" t="s">
        <v>539</v>
      </c>
      <c r="AT108" s="255">
        <v>0</v>
      </c>
      <c r="AU108" s="354">
        <v>0</v>
      </c>
      <c r="AV108" s="392" t="s">
        <v>477</v>
      </c>
      <c r="AW108" s="406" t="s">
        <v>482</v>
      </c>
      <c r="AX108" s="339" t="s">
        <v>542</v>
      </c>
      <c r="AZ108" s="68">
        <v>104</v>
      </c>
      <c r="BA108" s="131">
        <v>3</v>
      </c>
      <c r="BB108" s="357">
        <v>2</v>
      </c>
      <c r="BC108" s="123">
        <v>5</v>
      </c>
      <c r="BD108" s="131">
        <v>5</v>
      </c>
      <c r="BE108" s="319">
        <v>5</v>
      </c>
      <c r="BG108" s="68">
        <v>104</v>
      </c>
      <c r="BH108" s="231">
        <v>5</v>
      </c>
      <c r="BI108" s="213"/>
      <c r="BJ108" s="123">
        <v>2</v>
      </c>
      <c r="BK108" s="211"/>
      <c r="BL108" s="64">
        <v>0</v>
      </c>
      <c r="BO108" s="68">
        <v>104</v>
      </c>
      <c r="BP108" s="323">
        <v>10</v>
      </c>
      <c r="BQ108" s="319">
        <v>6</v>
      </c>
      <c r="BR108" s="248"/>
    </row>
    <row r="109" spans="1:70" x14ac:dyDescent="0.2">
      <c r="A109" s="64">
        <v>105</v>
      </c>
      <c r="B109" s="1" t="s">
        <v>19</v>
      </c>
      <c r="C109" s="488" t="s">
        <v>543</v>
      </c>
      <c r="D109" s="438" t="s">
        <v>755</v>
      </c>
      <c r="E109" s="131">
        <v>7</v>
      </c>
      <c r="F109" s="204">
        <v>0</v>
      </c>
      <c r="G109" s="357">
        <v>4</v>
      </c>
      <c r="H109" s="354">
        <v>0</v>
      </c>
      <c r="I109" s="231">
        <v>7</v>
      </c>
      <c r="J109" s="208">
        <v>6</v>
      </c>
      <c r="K109" s="202">
        <v>9</v>
      </c>
      <c r="L109" s="37">
        <v>0</v>
      </c>
      <c r="M109" s="64">
        <v>7</v>
      </c>
      <c r="N109" s="123">
        <v>3</v>
      </c>
      <c r="O109" s="131">
        <v>6</v>
      </c>
      <c r="P109" s="260" t="s">
        <v>545</v>
      </c>
      <c r="Q109" s="260" t="s">
        <v>571</v>
      </c>
      <c r="R109" s="255" t="s">
        <v>543</v>
      </c>
      <c r="S109" s="255">
        <v>0</v>
      </c>
      <c r="T109" s="68">
        <v>0</v>
      </c>
      <c r="U109" s="296" t="s">
        <v>629</v>
      </c>
      <c r="V109" s="131">
        <v>90</v>
      </c>
      <c r="W109" s="430" t="s">
        <v>744</v>
      </c>
      <c r="X109" s="354" t="s">
        <v>484</v>
      </c>
      <c r="Y109" s="354" t="s">
        <v>484</v>
      </c>
      <c r="Z109" s="354" t="s">
        <v>660</v>
      </c>
      <c r="AA109" s="437" t="s">
        <v>542</v>
      </c>
      <c r="AB109" s="401" t="s">
        <v>553</v>
      </c>
      <c r="AC109" s="406" t="s">
        <v>565</v>
      </c>
      <c r="AD109" s="231" t="s">
        <v>545</v>
      </c>
      <c r="AE109" s="339" t="s">
        <v>656</v>
      </c>
      <c r="AF109" s="292"/>
      <c r="AH109" s="68">
        <v>105</v>
      </c>
      <c r="AI109" s="123">
        <v>1</v>
      </c>
      <c r="AJ109" s="131"/>
      <c r="AK109" s="255" t="s">
        <v>477</v>
      </c>
      <c r="AL109" s="68">
        <v>0</v>
      </c>
      <c r="AM109" s="296" t="s">
        <v>641</v>
      </c>
      <c r="AN109" s="404" t="s">
        <v>719</v>
      </c>
      <c r="AO109" s="231">
        <v>0</v>
      </c>
      <c r="AP109" s="338">
        <v>0</v>
      </c>
      <c r="AR109" s="68">
        <v>105</v>
      </c>
      <c r="AS109" s="260" t="s">
        <v>545</v>
      </c>
      <c r="AT109" s="255">
        <v>0</v>
      </c>
      <c r="AU109" s="354">
        <v>0</v>
      </c>
      <c r="AV109" s="392" t="s">
        <v>484</v>
      </c>
      <c r="AW109" s="406">
        <v>0</v>
      </c>
      <c r="AX109" s="338" t="s">
        <v>656</v>
      </c>
      <c r="AZ109" s="68">
        <v>105</v>
      </c>
      <c r="BA109" s="131">
        <v>7</v>
      </c>
      <c r="BB109" s="357">
        <v>2</v>
      </c>
      <c r="BC109" s="123">
        <v>3</v>
      </c>
      <c r="BD109" s="131">
        <v>7</v>
      </c>
      <c r="BE109" s="319">
        <v>4</v>
      </c>
      <c r="BG109" s="68">
        <v>105</v>
      </c>
      <c r="BH109" s="231">
        <v>4</v>
      </c>
      <c r="BI109" s="213">
        <v>3</v>
      </c>
      <c r="BJ109" s="123">
        <v>3.5</v>
      </c>
      <c r="BK109" s="211"/>
      <c r="BL109" s="64">
        <v>0</v>
      </c>
      <c r="BO109" s="68">
        <v>105</v>
      </c>
      <c r="BP109" s="323">
        <v>60</v>
      </c>
      <c r="BQ109" s="319">
        <v>7</v>
      </c>
      <c r="BR109" s="248"/>
    </row>
    <row r="110" spans="1:70" x14ac:dyDescent="0.2">
      <c r="A110" s="64">
        <v>106</v>
      </c>
      <c r="B110" s="1" t="s">
        <v>21</v>
      </c>
      <c r="C110" s="488">
        <v>0</v>
      </c>
      <c r="D110" s="438">
        <v>0</v>
      </c>
      <c r="E110" s="131">
        <v>7</v>
      </c>
      <c r="F110" s="204">
        <v>0</v>
      </c>
      <c r="G110" s="357">
        <v>3</v>
      </c>
      <c r="H110" s="354">
        <v>0</v>
      </c>
      <c r="I110" s="231">
        <v>4</v>
      </c>
      <c r="J110" s="208">
        <v>2</v>
      </c>
      <c r="K110" s="202">
        <v>2</v>
      </c>
      <c r="L110" s="37">
        <v>0</v>
      </c>
      <c r="M110" s="64">
        <v>2</v>
      </c>
      <c r="N110" s="123">
        <v>1</v>
      </c>
      <c r="O110" s="131">
        <v>0</v>
      </c>
      <c r="P110" s="260" t="s">
        <v>545</v>
      </c>
      <c r="Q110" s="260" t="s">
        <v>558</v>
      </c>
      <c r="R110" s="255" t="s">
        <v>480</v>
      </c>
      <c r="S110" s="255">
        <v>0</v>
      </c>
      <c r="T110" s="68">
        <v>0</v>
      </c>
      <c r="U110" s="297" t="s">
        <v>625</v>
      </c>
      <c r="V110" s="131">
        <v>90</v>
      </c>
      <c r="W110" s="430" t="s">
        <v>540</v>
      </c>
      <c r="X110" s="354" t="s">
        <v>541</v>
      </c>
      <c r="Y110" s="354" t="s">
        <v>541</v>
      </c>
      <c r="Z110" s="354">
        <v>0</v>
      </c>
      <c r="AA110" s="437" t="s">
        <v>476</v>
      </c>
      <c r="AB110" s="401" t="s">
        <v>555</v>
      </c>
      <c r="AC110" s="406" t="s">
        <v>710</v>
      </c>
      <c r="AD110" s="231" t="s">
        <v>545</v>
      </c>
      <c r="AE110" s="339" t="s">
        <v>657</v>
      </c>
      <c r="AF110" s="293"/>
      <c r="AH110" s="68">
        <v>106</v>
      </c>
      <c r="AI110" s="123">
        <v>1</v>
      </c>
      <c r="AJ110" s="131">
        <v>4</v>
      </c>
      <c r="AK110" s="255" t="s">
        <v>481</v>
      </c>
      <c r="AL110" s="68" t="s">
        <v>537</v>
      </c>
      <c r="AM110" s="297" t="s">
        <v>641</v>
      </c>
      <c r="AN110" s="404" t="s">
        <v>719</v>
      </c>
      <c r="AO110" s="231">
        <v>0</v>
      </c>
      <c r="AP110" s="338" t="s">
        <v>553</v>
      </c>
      <c r="AR110" s="68">
        <v>106</v>
      </c>
      <c r="AS110" s="260" t="s">
        <v>553</v>
      </c>
      <c r="AT110" s="255">
        <v>0</v>
      </c>
      <c r="AU110" s="354">
        <v>0</v>
      </c>
      <c r="AV110" s="392" t="s">
        <v>477</v>
      </c>
      <c r="AW110" s="406">
        <v>0</v>
      </c>
      <c r="AX110" s="339" t="s">
        <v>657</v>
      </c>
      <c r="AZ110" s="68">
        <v>106</v>
      </c>
      <c r="BA110" s="131">
        <v>5</v>
      </c>
      <c r="BB110" s="357">
        <v>2</v>
      </c>
      <c r="BC110" s="123">
        <v>1</v>
      </c>
      <c r="BD110" s="131">
        <v>1</v>
      </c>
      <c r="BE110" s="319">
        <v>1</v>
      </c>
      <c r="BG110" s="68">
        <v>106</v>
      </c>
      <c r="BH110" s="231">
        <v>4</v>
      </c>
      <c r="BI110" s="213"/>
      <c r="BJ110" s="123">
        <v>1.5</v>
      </c>
      <c r="BK110" s="211"/>
      <c r="BL110" s="64">
        <v>0</v>
      </c>
      <c r="BO110" s="68">
        <v>106</v>
      </c>
      <c r="BP110" s="324" t="s">
        <v>647</v>
      </c>
      <c r="BQ110" s="319">
        <v>3.8</v>
      </c>
      <c r="BR110" s="248"/>
    </row>
    <row r="111" spans="1:70" x14ac:dyDescent="0.2">
      <c r="A111" s="64">
        <v>107</v>
      </c>
      <c r="B111" s="24" t="s">
        <v>238</v>
      </c>
      <c r="C111" s="47" t="s">
        <v>554</v>
      </c>
      <c r="D111" s="449">
        <v>0</v>
      </c>
      <c r="E111" s="131">
        <v>8</v>
      </c>
      <c r="F111" s="204">
        <v>0</v>
      </c>
      <c r="G111" s="357">
        <v>4</v>
      </c>
      <c r="H111" s="354">
        <v>0</v>
      </c>
      <c r="I111" s="231">
        <v>7</v>
      </c>
      <c r="J111" s="208">
        <v>7</v>
      </c>
      <c r="K111" s="202">
        <v>8</v>
      </c>
      <c r="L111" s="37">
        <v>0</v>
      </c>
      <c r="M111" s="64">
        <v>6</v>
      </c>
      <c r="N111" s="123">
        <v>1</v>
      </c>
      <c r="O111" s="131">
        <v>9</v>
      </c>
      <c r="P111" s="260">
        <v>0</v>
      </c>
      <c r="Q111" s="260" t="s">
        <v>565</v>
      </c>
      <c r="R111" s="255" t="s">
        <v>539</v>
      </c>
      <c r="S111" s="255" t="s">
        <v>561</v>
      </c>
      <c r="T111" s="68">
        <v>0</v>
      </c>
      <c r="U111" s="296" t="s">
        <v>624</v>
      </c>
      <c r="V111" s="131">
        <v>90</v>
      </c>
      <c r="W111" s="430" t="s">
        <v>745</v>
      </c>
      <c r="X111" s="354" t="s">
        <v>484</v>
      </c>
      <c r="Y111" s="354" t="s">
        <v>484</v>
      </c>
      <c r="Z111" s="354" t="s">
        <v>660</v>
      </c>
      <c r="AA111" s="397" t="s">
        <v>478</v>
      </c>
      <c r="AB111" s="401" t="s">
        <v>553</v>
      </c>
      <c r="AC111" s="406" t="s">
        <v>715</v>
      </c>
      <c r="AD111" s="231" t="s">
        <v>482</v>
      </c>
      <c r="AE111" s="339" t="s">
        <v>476</v>
      </c>
      <c r="AF111" s="292"/>
      <c r="AH111" s="68">
        <v>107</v>
      </c>
      <c r="AI111" s="123">
        <v>1</v>
      </c>
      <c r="AJ111" s="131">
        <v>4</v>
      </c>
      <c r="AK111" s="255" t="s">
        <v>482</v>
      </c>
      <c r="AL111" s="68" t="s">
        <v>477</v>
      </c>
      <c r="AM111" s="296" t="s">
        <v>641</v>
      </c>
      <c r="AN111" s="404" t="s">
        <v>700</v>
      </c>
      <c r="AO111" s="231">
        <v>0</v>
      </c>
      <c r="AP111" s="338" t="s">
        <v>657</v>
      </c>
      <c r="AR111" s="68">
        <v>107</v>
      </c>
      <c r="AS111" s="260" t="s">
        <v>545</v>
      </c>
      <c r="AT111" s="255">
        <v>0</v>
      </c>
      <c r="AU111" s="354">
        <v>0</v>
      </c>
      <c r="AV111" s="392" t="s">
        <v>541</v>
      </c>
      <c r="AW111" s="406" t="s">
        <v>477</v>
      </c>
      <c r="AX111" s="339" t="s">
        <v>542</v>
      </c>
      <c r="AZ111" s="68">
        <v>107</v>
      </c>
      <c r="BA111" s="131">
        <v>2</v>
      </c>
      <c r="BB111" s="357">
        <v>2</v>
      </c>
      <c r="BC111" s="123">
        <v>3</v>
      </c>
      <c r="BD111" s="131">
        <v>3</v>
      </c>
      <c r="BE111" s="319" t="s">
        <v>650</v>
      </c>
      <c r="BG111" s="68">
        <v>107</v>
      </c>
      <c r="BH111" s="231">
        <v>4</v>
      </c>
      <c r="BI111" s="213">
        <v>4</v>
      </c>
      <c r="BJ111" s="123">
        <v>5</v>
      </c>
      <c r="BK111" s="211"/>
      <c r="BL111" s="64">
        <v>40</v>
      </c>
      <c r="BO111" s="68">
        <v>107</v>
      </c>
      <c r="BP111" s="323">
        <v>20</v>
      </c>
      <c r="BQ111" s="319">
        <v>5.5</v>
      </c>
      <c r="BR111" s="123"/>
    </row>
    <row r="112" spans="1:70" x14ac:dyDescent="0.2">
      <c r="A112" s="64">
        <v>108</v>
      </c>
      <c r="B112" s="24" t="s">
        <v>239</v>
      </c>
      <c r="C112" s="47" t="s">
        <v>554</v>
      </c>
      <c r="D112" s="449">
        <v>0</v>
      </c>
      <c r="E112" s="131">
        <v>8</v>
      </c>
      <c r="F112" s="204">
        <v>0</v>
      </c>
      <c r="G112" s="357">
        <v>3</v>
      </c>
      <c r="H112" s="354">
        <v>0</v>
      </c>
      <c r="I112" s="231">
        <v>8</v>
      </c>
      <c r="J112" s="208">
        <v>7</v>
      </c>
      <c r="K112" s="202">
        <v>9</v>
      </c>
      <c r="L112" s="37">
        <v>0</v>
      </c>
      <c r="M112" s="64">
        <v>8</v>
      </c>
      <c r="N112" s="123">
        <v>3</v>
      </c>
      <c r="O112" s="131">
        <v>7</v>
      </c>
      <c r="P112" s="260">
        <v>0</v>
      </c>
      <c r="Q112" s="260">
        <v>0</v>
      </c>
      <c r="R112" s="255" t="s">
        <v>544</v>
      </c>
      <c r="S112" s="255" t="s">
        <v>558</v>
      </c>
      <c r="T112" s="68">
        <v>0</v>
      </c>
      <c r="U112" s="296" t="s">
        <v>622</v>
      </c>
      <c r="V112" s="131">
        <v>90</v>
      </c>
      <c r="W112" s="430" t="s">
        <v>571</v>
      </c>
      <c r="X112" s="354" t="s">
        <v>657</v>
      </c>
      <c r="Y112" s="354" t="s">
        <v>657</v>
      </c>
      <c r="Z112" s="354">
        <v>0</v>
      </c>
      <c r="AA112" s="397" t="s">
        <v>476</v>
      </c>
      <c r="AB112" s="401">
        <v>0</v>
      </c>
      <c r="AC112" s="406" t="s">
        <v>707</v>
      </c>
      <c r="AD112" s="231" t="s">
        <v>541</v>
      </c>
      <c r="AE112" s="340">
        <v>0</v>
      </c>
      <c r="AF112" s="292"/>
      <c r="AH112" s="68">
        <v>108</v>
      </c>
      <c r="AI112" s="123">
        <v>1</v>
      </c>
      <c r="AJ112" s="131">
        <v>3</v>
      </c>
      <c r="AK112" s="255" t="s">
        <v>476</v>
      </c>
      <c r="AL112" s="68">
        <v>0</v>
      </c>
      <c r="AM112" s="296" t="s">
        <v>625</v>
      </c>
      <c r="AN112" s="404" t="s">
        <v>542</v>
      </c>
      <c r="AO112" s="231">
        <v>0</v>
      </c>
      <c r="AP112" s="339">
        <v>0</v>
      </c>
      <c r="AR112" s="68">
        <v>108</v>
      </c>
      <c r="AS112" s="260" t="s">
        <v>540</v>
      </c>
      <c r="AT112" s="255">
        <v>0</v>
      </c>
      <c r="AU112" s="354">
        <v>0</v>
      </c>
      <c r="AV112" s="392" t="s">
        <v>545</v>
      </c>
      <c r="AW112" s="406">
        <v>0</v>
      </c>
      <c r="AX112" s="339">
        <v>0</v>
      </c>
      <c r="AZ112" s="68">
        <v>108</v>
      </c>
      <c r="BA112" s="131">
        <v>3</v>
      </c>
      <c r="BB112" s="357">
        <v>1</v>
      </c>
      <c r="BC112" s="123">
        <v>3</v>
      </c>
      <c r="BD112" s="131">
        <v>5</v>
      </c>
      <c r="BE112" s="319">
        <v>2</v>
      </c>
      <c r="BG112" s="68">
        <v>108</v>
      </c>
      <c r="BH112" s="231">
        <v>3</v>
      </c>
      <c r="BI112" s="213">
        <v>7</v>
      </c>
      <c r="BJ112" s="123">
        <v>4</v>
      </c>
      <c r="BK112" s="211"/>
      <c r="BL112" s="64">
        <v>0</v>
      </c>
      <c r="BO112" s="68">
        <v>108</v>
      </c>
      <c r="BP112" s="323">
        <v>40</v>
      </c>
      <c r="BQ112" s="319">
        <v>4.8</v>
      </c>
      <c r="BR112" s="123"/>
    </row>
    <row r="113" spans="1:70" x14ac:dyDescent="0.2">
      <c r="A113" s="64">
        <v>109</v>
      </c>
      <c r="B113" s="24" t="s">
        <v>240</v>
      </c>
      <c r="C113" s="47" t="s">
        <v>480</v>
      </c>
      <c r="D113" s="449">
        <v>0</v>
      </c>
      <c r="E113" s="131">
        <v>7</v>
      </c>
      <c r="F113" s="204">
        <v>0</v>
      </c>
      <c r="G113" s="357">
        <v>6</v>
      </c>
      <c r="H113" s="354">
        <v>0</v>
      </c>
      <c r="I113" s="231">
        <v>6</v>
      </c>
      <c r="J113" s="208">
        <v>6</v>
      </c>
      <c r="K113" s="202">
        <v>9</v>
      </c>
      <c r="L113" s="37">
        <v>0</v>
      </c>
      <c r="M113" s="64">
        <v>7</v>
      </c>
      <c r="N113" s="123">
        <v>5</v>
      </c>
      <c r="O113" s="131">
        <v>4</v>
      </c>
      <c r="P113" s="260">
        <v>0</v>
      </c>
      <c r="Q113" s="260" t="s">
        <v>554</v>
      </c>
      <c r="R113" s="255" t="s">
        <v>480</v>
      </c>
      <c r="S113" s="255" t="s">
        <v>555</v>
      </c>
      <c r="T113" s="68">
        <v>0</v>
      </c>
      <c r="U113" s="296" t="s">
        <v>624</v>
      </c>
      <c r="V113" s="131">
        <v>20</v>
      </c>
      <c r="W113" s="430" t="s">
        <v>571</v>
      </c>
      <c r="X113" s="354" t="s">
        <v>476</v>
      </c>
      <c r="Y113" s="354" t="s">
        <v>476</v>
      </c>
      <c r="Z113" s="354">
        <v>0</v>
      </c>
      <c r="AA113" s="397" t="s">
        <v>476</v>
      </c>
      <c r="AB113" s="401">
        <v>0</v>
      </c>
      <c r="AC113" s="406" t="s">
        <v>684</v>
      </c>
      <c r="AD113" s="231" t="s">
        <v>478</v>
      </c>
      <c r="AE113" s="340" t="s">
        <v>476</v>
      </c>
      <c r="AF113" s="292"/>
      <c r="AH113" s="68">
        <v>109</v>
      </c>
      <c r="AI113" s="123">
        <v>1</v>
      </c>
      <c r="AJ113" s="131">
        <v>6</v>
      </c>
      <c r="AK113" s="255" t="s">
        <v>482</v>
      </c>
      <c r="AL113" s="68">
        <v>0</v>
      </c>
      <c r="AM113" s="296" t="s">
        <v>642</v>
      </c>
      <c r="AN113" s="404" t="s">
        <v>484</v>
      </c>
      <c r="AO113" s="231">
        <v>0</v>
      </c>
      <c r="AP113" s="338">
        <v>0</v>
      </c>
      <c r="AR113" s="68">
        <v>109</v>
      </c>
      <c r="AS113" s="260" t="s">
        <v>482</v>
      </c>
      <c r="AT113" s="255">
        <v>0</v>
      </c>
      <c r="AU113" s="354">
        <v>0</v>
      </c>
      <c r="AV113" s="392">
        <v>0</v>
      </c>
      <c r="AW113" s="406">
        <v>0</v>
      </c>
      <c r="AX113" s="338" t="s">
        <v>656</v>
      </c>
      <c r="AZ113" s="68">
        <v>109</v>
      </c>
      <c r="BA113" s="131">
        <v>2</v>
      </c>
      <c r="BB113" s="357">
        <v>2</v>
      </c>
      <c r="BC113" s="123">
        <v>5</v>
      </c>
      <c r="BD113" s="131">
        <v>5</v>
      </c>
      <c r="BE113" s="319">
        <v>4</v>
      </c>
      <c r="BG113" s="68">
        <v>109</v>
      </c>
      <c r="BH113" s="231">
        <v>2</v>
      </c>
      <c r="BI113" s="213"/>
      <c r="BJ113" s="123">
        <v>2</v>
      </c>
      <c r="BK113" s="211"/>
      <c r="BL113" s="64">
        <v>15</v>
      </c>
      <c r="BO113" s="68">
        <v>109</v>
      </c>
      <c r="BP113" s="323">
        <v>40</v>
      </c>
      <c r="BQ113" s="319">
        <v>5</v>
      </c>
      <c r="BR113" s="123"/>
    </row>
    <row r="114" spans="1:70" x14ac:dyDescent="0.2">
      <c r="A114" s="64">
        <v>110</v>
      </c>
      <c r="B114" s="24" t="s">
        <v>241</v>
      </c>
      <c r="C114" s="47" t="s">
        <v>554</v>
      </c>
      <c r="D114" s="449">
        <v>0</v>
      </c>
      <c r="E114" s="132">
        <v>2</v>
      </c>
      <c r="F114" s="205">
        <v>0</v>
      </c>
      <c r="G114" s="358">
        <v>2</v>
      </c>
      <c r="H114" s="355">
        <v>0</v>
      </c>
      <c r="I114" s="232">
        <v>2</v>
      </c>
      <c r="J114" s="229">
        <v>3</v>
      </c>
      <c r="K114" s="207">
        <v>3</v>
      </c>
      <c r="L114" s="102">
        <v>0</v>
      </c>
      <c r="M114" s="65">
        <v>0</v>
      </c>
      <c r="N114" s="124">
        <v>3</v>
      </c>
      <c r="O114" s="132">
        <v>0</v>
      </c>
      <c r="P114" s="261">
        <v>0</v>
      </c>
      <c r="Q114" s="261">
        <v>0</v>
      </c>
      <c r="R114" s="256">
        <v>0</v>
      </c>
      <c r="S114" s="256">
        <v>0</v>
      </c>
      <c r="T114" s="81">
        <v>0</v>
      </c>
      <c r="U114" s="299" t="s">
        <v>624</v>
      </c>
      <c r="V114" s="132">
        <v>0</v>
      </c>
      <c r="W114" s="431" t="s">
        <v>747</v>
      </c>
      <c r="X114" s="355">
        <v>0</v>
      </c>
      <c r="Y114" s="355">
        <v>0</v>
      </c>
      <c r="Z114" s="355">
        <v>0</v>
      </c>
      <c r="AA114" s="409">
        <v>0</v>
      </c>
      <c r="AB114" s="410">
        <v>0</v>
      </c>
      <c r="AC114" s="411" t="s">
        <v>707</v>
      </c>
      <c r="AD114" s="232">
        <v>0</v>
      </c>
      <c r="AE114" s="412">
        <v>0</v>
      </c>
      <c r="AF114" s="292"/>
      <c r="AH114" s="68">
        <v>110</v>
      </c>
      <c r="AI114" s="123">
        <v>1</v>
      </c>
      <c r="AJ114" s="131">
        <v>6</v>
      </c>
      <c r="AK114" s="255">
        <v>0</v>
      </c>
      <c r="AL114" s="68">
        <v>0</v>
      </c>
      <c r="AM114" s="296" t="s">
        <v>624</v>
      </c>
      <c r="AN114" s="404" t="s">
        <v>570</v>
      </c>
      <c r="AO114" s="231" t="s">
        <v>477</v>
      </c>
      <c r="AP114" s="338">
        <v>0</v>
      </c>
      <c r="AR114" s="68">
        <v>110</v>
      </c>
      <c r="AS114" s="260" t="s">
        <v>482</v>
      </c>
      <c r="AT114" s="255">
        <v>0</v>
      </c>
      <c r="AU114" s="354">
        <v>0</v>
      </c>
      <c r="AV114" s="392" t="s">
        <v>477</v>
      </c>
      <c r="AW114" s="406">
        <v>0</v>
      </c>
      <c r="AX114" s="338" t="s">
        <v>656</v>
      </c>
      <c r="AZ114" s="68">
        <v>110</v>
      </c>
      <c r="BA114" s="131">
        <v>2</v>
      </c>
      <c r="BB114" s="357">
        <v>1</v>
      </c>
      <c r="BC114" s="123">
        <v>1</v>
      </c>
      <c r="BD114" s="131">
        <v>3</v>
      </c>
      <c r="BE114" s="319">
        <v>1</v>
      </c>
      <c r="BG114" s="68">
        <v>110</v>
      </c>
      <c r="BH114" s="231">
        <v>4</v>
      </c>
      <c r="BI114" s="213"/>
      <c r="BJ114" s="123">
        <v>4</v>
      </c>
      <c r="BK114" s="211"/>
      <c r="BL114" s="64">
        <v>15</v>
      </c>
      <c r="BO114" s="68">
        <v>110</v>
      </c>
      <c r="BP114" s="325">
        <v>10</v>
      </c>
      <c r="BQ114" s="321">
        <v>4</v>
      </c>
      <c r="BR114" s="124"/>
    </row>
    <row r="115" spans="1:70" x14ac:dyDescent="0.2">
      <c r="A115" s="74">
        <v>111</v>
      </c>
      <c r="B115" s="104" t="s">
        <v>243</v>
      </c>
      <c r="C115" s="498">
        <v>0</v>
      </c>
      <c r="D115" s="450">
        <v>0</v>
      </c>
      <c r="E115" s="130">
        <v>2</v>
      </c>
      <c r="F115" s="203">
        <v>0</v>
      </c>
      <c r="G115" s="356">
        <v>1</v>
      </c>
      <c r="H115" s="353">
        <v>0</v>
      </c>
      <c r="I115" s="230">
        <v>5</v>
      </c>
      <c r="J115" s="228">
        <v>4</v>
      </c>
      <c r="K115" s="206">
        <v>3</v>
      </c>
      <c r="L115" s="97">
        <v>0</v>
      </c>
      <c r="M115" s="74">
        <v>2</v>
      </c>
      <c r="N115" s="122">
        <v>3</v>
      </c>
      <c r="O115" s="130">
        <v>0</v>
      </c>
      <c r="P115" s="259">
        <v>0</v>
      </c>
      <c r="Q115" s="259">
        <v>0</v>
      </c>
      <c r="R115" s="254">
        <v>0</v>
      </c>
      <c r="S115" s="254">
        <v>0</v>
      </c>
      <c r="T115" s="73">
        <v>0</v>
      </c>
      <c r="U115" s="295" t="s">
        <v>624</v>
      </c>
      <c r="V115" s="130">
        <v>0</v>
      </c>
      <c r="W115" s="347" t="s">
        <v>690</v>
      </c>
      <c r="X115" s="353" t="s">
        <v>478</v>
      </c>
      <c r="Y115" s="353" t="s">
        <v>478</v>
      </c>
      <c r="Z115" s="353">
        <v>0</v>
      </c>
      <c r="AA115" s="436">
        <v>0</v>
      </c>
      <c r="AB115" s="400" t="s">
        <v>476</v>
      </c>
      <c r="AC115" s="405" t="s">
        <v>684</v>
      </c>
      <c r="AD115" s="230" t="s">
        <v>684</v>
      </c>
      <c r="AE115" s="337">
        <v>0</v>
      </c>
      <c r="AF115" s="292"/>
      <c r="AH115" s="73">
        <v>111</v>
      </c>
      <c r="AI115" s="122">
        <v>1</v>
      </c>
      <c r="AJ115" s="130">
        <v>4</v>
      </c>
      <c r="AK115" s="254">
        <v>0</v>
      </c>
      <c r="AL115" s="73">
        <v>0</v>
      </c>
      <c r="AM115" s="295" t="s">
        <v>624</v>
      </c>
      <c r="AN115" s="416" t="s">
        <v>571</v>
      </c>
      <c r="AO115" s="230">
        <v>0</v>
      </c>
      <c r="AP115" s="337">
        <v>0</v>
      </c>
      <c r="AR115" s="73">
        <v>111</v>
      </c>
      <c r="AS115" s="259" t="s">
        <v>539</v>
      </c>
      <c r="AT115" s="254">
        <v>0</v>
      </c>
      <c r="AU115" s="353">
        <v>0</v>
      </c>
      <c r="AV115" s="407" t="s">
        <v>477</v>
      </c>
      <c r="AW115" s="405">
        <v>0</v>
      </c>
      <c r="AX115" s="337" t="s">
        <v>657</v>
      </c>
      <c r="AZ115" s="73">
        <v>111</v>
      </c>
      <c r="BA115" s="130">
        <v>4</v>
      </c>
      <c r="BB115" s="356">
        <v>1</v>
      </c>
      <c r="BC115" s="122">
        <v>1</v>
      </c>
      <c r="BD115" s="130">
        <v>0</v>
      </c>
      <c r="BE115" s="318">
        <v>1</v>
      </c>
      <c r="BG115" s="73">
        <v>111</v>
      </c>
      <c r="BH115" s="230">
        <v>3</v>
      </c>
      <c r="BI115" s="244"/>
      <c r="BJ115" s="122">
        <v>3.5</v>
      </c>
      <c r="BK115" s="250"/>
      <c r="BL115" s="74">
        <v>0</v>
      </c>
      <c r="BO115" s="73">
        <v>111</v>
      </c>
      <c r="BP115" s="323">
        <v>20</v>
      </c>
      <c r="BQ115" s="319">
        <v>5</v>
      </c>
      <c r="BR115" s="551"/>
    </row>
    <row r="116" spans="1:70" x14ac:dyDescent="0.2">
      <c r="A116" s="64">
        <v>112</v>
      </c>
      <c r="B116" s="24" t="s">
        <v>244</v>
      </c>
      <c r="C116" s="47" t="s">
        <v>20</v>
      </c>
      <c r="D116" s="449">
        <v>0</v>
      </c>
      <c r="E116" s="131">
        <v>7</v>
      </c>
      <c r="F116" s="204">
        <v>0</v>
      </c>
      <c r="G116" s="357">
        <v>5</v>
      </c>
      <c r="H116" s="354">
        <v>0</v>
      </c>
      <c r="I116" s="231">
        <v>8</v>
      </c>
      <c r="J116" s="208">
        <v>8</v>
      </c>
      <c r="K116" s="202">
        <v>9</v>
      </c>
      <c r="L116" s="37">
        <v>0</v>
      </c>
      <c r="M116" s="64">
        <v>7</v>
      </c>
      <c r="N116" s="123">
        <v>6</v>
      </c>
      <c r="O116" s="131">
        <v>6</v>
      </c>
      <c r="P116" s="260">
        <v>0</v>
      </c>
      <c r="Q116" s="260" t="s">
        <v>561</v>
      </c>
      <c r="R116" s="255" t="s">
        <v>542</v>
      </c>
      <c r="S116" s="255">
        <v>0</v>
      </c>
      <c r="T116" s="68">
        <v>0</v>
      </c>
      <c r="U116" s="296" t="s">
        <v>632</v>
      </c>
      <c r="V116" s="131">
        <v>70</v>
      </c>
      <c r="W116" s="430" t="s">
        <v>744</v>
      </c>
      <c r="X116" s="354" t="s">
        <v>541</v>
      </c>
      <c r="Y116" s="354" t="s">
        <v>541</v>
      </c>
      <c r="Z116" s="354" t="s">
        <v>476</v>
      </c>
      <c r="AA116" s="437">
        <v>0</v>
      </c>
      <c r="AB116" s="401" t="s">
        <v>555</v>
      </c>
      <c r="AC116" s="406" t="s">
        <v>546</v>
      </c>
      <c r="AD116" s="231" t="s">
        <v>539</v>
      </c>
      <c r="AE116" s="338" t="s">
        <v>544</v>
      </c>
      <c r="AF116" s="292"/>
      <c r="AH116" s="68">
        <v>112</v>
      </c>
      <c r="AI116" s="123">
        <v>1</v>
      </c>
      <c r="AJ116" s="131">
        <v>2</v>
      </c>
      <c r="AK116" s="255">
        <v>0</v>
      </c>
      <c r="AL116" s="68">
        <v>0</v>
      </c>
      <c r="AM116" s="296" t="s">
        <v>636</v>
      </c>
      <c r="AN116" s="404" t="s">
        <v>719</v>
      </c>
      <c r="AO116" s="231" t="s">
        <v>482</v>
      </c>
      <c r="AP116" s="338">
        <v>0</v>
      </c>
      <c r="AR116" s="68">
        <v>112</v>
      </c>
      <c r="AS116" s="260" t="s">
        <v>482</v>
      </c>
      <c r="AT116" s="255">
        <v>0</v>
      </c>
      <c r="AU116" s="354">
        <v>0</v>
      </c>
      <c r="AV116" s="397">
        <v>0</v>
      </c>
      <c r="AW116" s="406">
        <v>0</v>
      </c>
      <c r="AX116" s="340" t="s">
        <v>543</v>
      </c>
      <c r="AZ116" s="68">
        <v>112</v>
      </c>
      <c r="BA116" s="131">
        <v>1</v>
      </c>
      <c r="BB116" s="357">
        <v>2</v>
      </c>
      <c r="BC116" s="123">
        <v>2</v>
      </c>
      <c r="BD116" s="131">
        <v>5</v>
      </c>
      <c r="BE116" s="319"/>
      <c r="BG116" s="68">
        <v>112</v>
      </c>
      <c r="BH116" s="231">
        <v>5</v>
      </c>
      <c r="BI116" s="213"/>
      <c r="BJ116" s="123">
        <v>4</v>
      </c>
      <c r="BK116" s="211"/>
      <c r="BL116" s="64">
        <v>0</v>
      </c>
      <c r="BO116" s="68">
        <v>112</v>
      </c>
      <c r="BP116" s="323">
        <v>60</v>
      </c>
      <c r="BQ116" s="319"/>
      <c r="BR116" s="248"/>
    </row>
    <row r="117" spans="1:70" x14ac:dyDescent="0.2">
      <c r="A117" s="64">
        <v>113</v>
      </c>
      <c r="B117" s="6" t="s">
        <v>246</v>
      </c>
      <c r="C117" s="64">
        <v>0</v>
      </c>
      <c r="D117" s="213">
        <v>0</v>
      </c>
      <c r="E117" s="131">
        <v>7</v>
      </c>
      <c r="F117" s="204">
        <v>0</v>
      </c>
      <c r="G117" s="357">
        <v>4</v>
      </c>
      <c r="H117" s="354">
        <v>0</v>
      </c>
      <c r="I117" s="231">
        <v>4</v>
      </c>
      <c r="J117" s="208">
        <v>2</v>
      </c>
      <c r="K117" s="202">
        <v>5</v>
      </c>
      <c r="L117" s="37">
        <v>0</v>
      </c>
      <c r="M117" s="64">
        <v>2</v>
      </c>
      <c r="N117" s="123">
        <v>1</v>
      </c>
      <c r="O117" s="131">
        <v>6</v>
      </c>
      <c r="P117" s="260">
        <v>0</v>
      </c>
      <c r="Q117" s="260" t="s">
        <v>551</v>
      </c>
      <c r="R117" s="255" t="s">
        <v>540</v>
      </c>
      <c r="S117" s="255">
        <v>0</v>
      </c>
      <c r="T117" s="68">
        <v>0</v>
      </c>
      <c r="U117" s="296" t="s">
        <v>624</v>
      </c>
      <c r="V117" s="131">
        <v>10</v>
      </c>
      <c r="W117" s="430" t="s">
        <v>705</v>
      </c>
      <c r="X117" s="354" t="s">
        <v>555</v>
      </c>
      <c r="Y117" s="354" t="s">
        <v>555</v>
      </c>
      <c r="Z117" s="354" t="s">
        <v>476</v>
      </c>
      <c r="AA117" s="437" t="s">
        <v>476</v>
      </c>
      <c r="AB117" s="401" t="s">
        <v>476</v>
      </c>
      <c r="AC117" s="406" t="s">
        <v>703</v>
      </c>
      <c r="AD117" s="231">
        <v>0</v>
      </c>
      <c r="AE117" s="339">
        <v>0</v>
      </c>
      <c r="AF117" s="292"/>
      <c r="AH117" s="68">
        <v>113</v>
      </c>
      <c r="AI117" s="123">
        <v>6</v>
      </c>
      <c r="AJ117" s="131"/>
      <c r="AK117" s="255">
        <v>0</v>
      </c>
      <c r="AL117" s="68">
        <v>0</v>
      </c>
      <c r="AM117" s="296" t="s">
        <v>635</v>
      </c>
      <c r="AN117" s="404" t="s">
        <v>713</v>
      </c>
      <c r="AO117" s="231" t="s">
        <v>538</v>
      </c>
      <c r="AP117" s="338" t="s">
        <v>657</v>
      </c>
      <c r="AR117" s="68">
        <v>113</v>
      </c>
      <c r="AS117" s="260" t="s">
        <v>553</v>
      </c>
      <c r="AT117" s="255">
        <v>0</v>
      </c>
      <c r="AU117" s="354">
        <v>0</v>
      </c>
      <c r="AV117" s="397">
        <v>0</v>
      </c>
      <c r="AW117" s="406">
        <v>0</v>
      </c>
      <c r="AX117" s="338" t="s">
        <v>476</v>
      </c>
      <c r="AZ117" s="68">
        <v>113</v>
      </c>
      <c r="BA117" s="131">
        <v>2</v>
      </c>
      <c r="BB117" s="357">
        <v>2</v>
      </c>
      <c r="BC117" s="123">
        <v>1</v>
      </c>
      <c r="BD117" s="131">
        <v>3</v>
      </c>
      <c r="BE117" s="319">
        <v>2</v>
      </c>
      <c r="BG117" s="68">
        <v>113</v>
      </c>
      <c r="BH117" s="231">
        <v>3</v>
      </c>
      <c r="BI117" s="213"/>
      <c r="BJ117" s="123">
        <v>2.5</v>
      </c>
      <c r="BK117" s="211"/>
      <c r="BL117" s="64">
        <v>0</v>
      </c>
      <c r="BO117" s="68">
        <v>113</v>
      </c>
      <c r="BP117" s="323">
        <v>40</v>
      </c>
      <c r="BQ117" s="319">
        <v>5.5</v>
      </c>
      <c r="BR117" s="248"/>
    </row>
    <row r="118" spans="1:70" x14ac:dyDescent="0.2">
      <c r="A118" s="64">
        <v>114</v>
      </c>
      <c r="B118" s="6" t="s">
        <v>247</v>
      </c>
      <c r="C118" s="64" t="s">
        <v>553</v>
      </c>
      <c r="D118" s="213">
        <v>0</v>
      </c>
      <c r="E118" s="131">
        <v>7</v>
      </c>
      <c r="F118" s="204">
        <v>0</v>
      </c>
      <c r="G118" s="357">
        <v>4</v>
      </c>
      <c r="H118" s="354">
        <v>0</v>
      </c>
      <c r="I118" s="231">
        <v>4</v>
      </c>
      <c r="J118" s="208">
        <v>6</v>
      </c>
      <c r="K118" s="202">
        <v>6</v>
      </c>
      <c r="L118" s="37">
        <v>0</v>
      </c>
      <c r="M118" s="64">
        <v>3</v>
      </c>
      <c r="N118" s="123">
        <v>1</v>
      </c>
      <c r="O118" s="131">
        <v>2</v>
      </c>
      <c r="P118" s="260">
        <v>0</v>
      </c>
      <c r="Q118" s="260" t="s">
        <v>480</v>
      </c>
      <c r="R118" s="255">
        <v>0</v>
      </c>
      <c r="S118" s="255">
        <v>0</v>
      </c>
      <c r="T118" s="68">
        <v>0</v>
      </c>
      <c r="U118" s="296" t="s">
        <v>624</v>
      </c>
      <c r="V118" s="131">
        <v>30</v>
      </c>
      <c r="W118" s="430" t="s">
        <v>571</v>
      </c>
      <c r="X118" s="354" t="s">
        <v>553</v>
      </c>
      <c r="Y118" s="354" t="s">
        <v>553</v>
      </c>
      <c r="Z118" s="354" t="s">
        <v>478</v>
      </c>
      <c r="AA118" s="437" t="s">
        <v>478</v>
      </c>
      <c r="AB118" s="401" t="s">
        <v>553</v>
      </c>
      <c r="AC118" s="406" t="s">
        <v>705</v>
      </c>
      <c r="AD118" s="231" t="s">
        <v>544</v>
      </c>
      <c r="AE118" s="339">
        <v>0</v>
      </c>
      <c r="AF118" s="292"/>
      <c r="AH118" s="68">
        <v>114</v>
      </c>
      <c r="AI118" s="123">
        <v>1</v>
      </c>
      <c r="AJ118" s="131">
        <v>2</v>
      </c>
      <c r="AK118" s="255">
        <v>0</v>
      </c>
      <c r="AL118" s="68">
        <v>0</v>
      </c>
      <c r="AM118" s="296" t="s">
        <v>624</v>
      </c>
      <c r="AN118" s="404" t="s">
        <v>684</v>
      </c>
      <c r="AO118" s="231" t="s">
        <v>482</v>
      </c>
      <c r="AP118" s="338">
        <v>0</v>
      </c>
      <c r="AR118" s="68">
        <v>114</v>
      </c>
      <c r="AS118" s="64" t="s">
        <v>555</v>
      </c>
      <c r="AT118" s="255">
        <v>0</v>
      </c>
      <c r="AU118" s="354">
        <v>0</v>
      </c>
      <c r="AV118" s="397" t="s">
        <v>477</v>
      </c>
      <c r="AW118" s="406">
        <v>0</v>
      </c>
      <c r="AX118" s="338" t="s">
        <v>553</v>
      </c>
      <c r="AZ118" s="68">
        <v>114</v>
      </c>
      <c r="BA118" s="131">
        <v>3</v>
      </c>
      <c r="BB118" s="357">
        <v>2</v>
      </c>
      <c r="BC118" s="123">
        <v>3</v>
      </c>
      <c r="BD118" s="131">
        <v>5</v>
      </c>
      <c r="BE118" s="319">
        <v>1</v>
      </c>
      <c r="BG118" s="68">
        <v>114</v>
      </c>
      <c r="BH118" s="231">
        <v>3</v>
      </c>
      <c r="BI118" s="213"/>
      <c r="BJ118" s="123">
        <v>3</v>
      </c>
      <c r="BK118" s="211"/>
      <c r="BL118" s="64">
        <v>20</v>
      </c>
      <c r="BO118" s="68">
        <v>114</v>
      </c>
      <c r="BP118" s="323">
        <v>40</v>
      </c>
      <c r="BQ118" s="319">
        <v>7</v>
      </c>
      <c r="BR118" s="248"/>
    </row>
    <row r="119" spans="1:70" x14ac:dyDescent="0.2">
      <c r="A119" s="64">
        <v>115</v>
      </c>
      <c r="B119" s="6" t="s">
        <v>248</v>
      </c>
      <c r="C119" s="64" t="s">
        <v>554</v>
      </c>
      <c r="D119" s="213">
        <v>0</v>
      </c>
      <c r="E119" s="131">
        <v>7</v>
      </c>
      <c r="F119" s="204">
        <v>0</v>
      </c>
      <c r="G119" s="357">
        <v>2</v>
      </c>
      <c r="H119" s="354">
        <v>0</v>
      </c>
      <c r="I119" s="231">
        <v>6</v>
      </c>
      <c r="J119" s="208">
        <v>6</v>
      </c>
      <c r="K119" s="202">
        <v>9</v>
      </c>
      <c r="L119" s="37">
        <v>0</v>
      </c>
      <c r="M119" s="64">
        <v>7</v>
      </c>
      <c r="N119" s="123">
        <v>4</v>
      </c>
      <c r="O119" s="131">
        <v>4</v>
      </c>
      <c r="P119" s="260">
        <v>0</v>
      </c>
      <c r="Q119" s="260" t="s">
        <v>555</v>
      </c>
      <c r="R119" s="255" t="s">
        <v>541</v>
      </c>
      <c r="S119" s="255">
        <v>0</v>
      </c>
      <c r="T119" s="68">
        <v>0</v>
      </c>
      <c r="U119" s="296" t="s">
        <v>631</v>
      </c>
      <c r="V119" s="131">
        <v>40</v>
      </c>
      <c r="W119" s="430" t="s">
        <v>570</v>
      </c>
      <c r="X119" s="354" t="s">
        <v>657</v>
      </c>
      <c r="Y119" s="354" t="s">
        <v>657</v>
      </c>
      <c r="Z119" s="354" t="s">
        <v>478</v>
      </c>
      <c r="AA119" s="437" t="s">
        <v>545</v>
      </c>
      <c r="AB119" s="401">
        <v>0</v>
      </c>
      <c r="AC119" s="406" t="s">
        <v>540</v>
      </c>
      <c r="AD119" s="231" t="s">
        <v>553</v>
      </c>
      <c r="AE119" s="339" t="s">
        <v>544</v>
      </c>
      <c r="AF119" s="292"/>
      <c r="AH119" s="68">
        <v>115</v>
      </c>
      <c r="AI119" s="123">
        <v>1</v>
      </c>
      <c r="AJ119" s="131">
        <v>4</v>
      </c>
      <c r="AK119" s="255">
        <v>0</v>
      </c>
      <c r="AL119" s="68">
        <v>0</v>
      </c>
      <c r="AM119" s="296" t="s">
        <v>641</v>
      </c>
      <c r="AN119" s="404" t="s">
        <v>553</v>
      </c>
      <c r="AO119" s="231" t="s">
        <v>545</v>
      </c>
      <c r="AP119" s="338" t="s">
        <v>544</v>
      </c>
      <c r="AR119" s="68">
        <v>115</v>
      </c>
      <c r="AS119" s="260" t="s">
        <v>477</v>
      </c>
      <c r="AT119" s="255">
        <v>0</v>
      </c>
      <c r="AU119" s="354">
        <v>0</v>
      </c>
      <c r="AV119" s="397">
        <v>0</v>
      </c>
      <c r="AW119" s="406">
        <v>0</v>
      </c>
      <c r="AX119" s="338" t="s">
        <v>656</v>
      </c>
      <c r="AZ119" s="68">
        <v>115</v>
      </c>
      <c r="BA119" s="131">
        <v>3</v>
      </c>
      <c r="BB119" s="357">
        <v>2</v>
      </c>
      <c r="BC119" s="123">
        <v>6</v>
      </c>
      <c r="BD119" s="131">
        <v>7</v>
      </c>
      <c r="BE119" s="319">
        <v>3</v>
      </c>
      <c r="BG119" s="68">
        <v>115</v>
      </c>
      <c r="BH119" s="231">
        <v>4</v>
      </c>
      <c r="BI119" s="213"/>
      <c r="BJ119" s="123">
        <v>4</v>
      </c>
      <c r="BK119" s="211"/>
      <c r="BL119" s="64">
        <v>40</v>
      </c>
      <c r="BO119" s="68">
        <v>115</v>
      </c>
      <c r="BP119" s="323">
        <v>60</v>
      </c>
      <c r="BQ119" s="319">
        <v>8</v>
      </c>
      <c r="BR119" s="248"/>
    </row>
    <row r="120" spans="1:70" x14ac:dyDescent="0.2">
      <c r="A120" s="64">
        <v>116</v>
      </c>
      <c r="B120" s="6" t="s">
        <v>249</v>
      </c>
      <c r="C120" s="64" t="s">
        <v>480</v>
      </c>
      <c r="D120" s="213">
        <v>0</v>
      </c>
      <c r="E120" s="131">
        <v>8</v>
      </c>
      <c r="F120" s="204">
        <v>0</v>
      </c>
      <c r="G120" s="357">
        <v>6</v>
      </c>
      <c r="H120" s="354">
        <v>0</v>
      </c>
      <c r="I120" s="231">
        <v>7</v>
      </c>
      <c r="J120" s="208">
        <v>5</v>
      </c>
      <c r="K120" s="202">
        <v>6</v>
      </c>
      <c r="L120" s="37">
        <v>0</v>
      </c>
      <c r="M120" s="64">
        <v>3</v>
      </c>
      <c r="N120" s="123">
        <v>1</v>
      </c>
      <c r="O120" s="131">
        <v>3</v>
      </c>
      <c r="P120" s="260">
        <v>0</v>
      </c>
      <c r="Q120" s="260" t="s">
        <v>572</v>
      </c>
      <c r="R120" s="255" t="s">
        <v>480</v>
      </c>
      <c r="S120" s="255" t="s">
        <v>556</v>
      </c>
      <c r="T120" s="68">
        <v>0</v>
      </c>
      <c r="U120" s="297" t="s">
        <v>624</v>
      </c>
      <c r="V120" s="131">
        <v>30</v>
      </c>
      <c r="W120" s="430" t="s">
        <v>744</v>
      </c>
      <c r="X120" s="354" t="s">
        <v>484</v>
      </c>
      <c r="Y120" s="354" t="s">
        <v>484</v>
      </c>
      <c r="Z120" s="354" t="s">
        <v>476</v>
      </c>
      <c r="AA120" s="437" t="s">
        <v>660</v>
      </c>
      <c r="AB120" s="401" t="s">
        <v>555</v>
      </c>
      <c r="AC120" s="406" t="s">
        <v>554</v>
      </c>
      <c r="AD120" s="231" t="s">
        <v>480</v>
      </c>
      <c r="AE120" s="339">
        <v>0</v>
      </c>
      <c r="AF120" s="292"/>
      <c r="AH120" s="68">
        <v>116</v>
      </c>
      <c r="AI120" s="123">
        <v>1</v>
      </c>
      <c r="AJ120" s="131">
        <v>4</v>
      </c>
      <c r="AK120" s="255" t="s">
        <v>545</v>
      </c>
      <c r="AL120" s="68">
        <v>0</v>
      </c>
      <c r="AM120" s="296" t="s">
        <v>642</v>
      </c>
      <c r="AN120" s="404" t="s">
        <v>722</v>
      </c>
      <c r="AO120" s="231" t="s">
        <v>484</v>
      </c>
      <c r="AP120" s="338">
        <v>0</v>
      </c>
      <c r="AR120" s="68">
        <v>116</v>
      </c>
      <c r="AS120" s="260" t="s">
        <v>543</v>
      </c>
      <c r="AT120" s="255">
        <v>0</v>
      </c>
      <c r="AU120" s="354">
        <v>0</v>
      </c>
      <c r="AV120" s="397" t="s">
        <v>482</v>
      </c>
      <c r="AW120" s="406">
        <v>0</v>
      </c>
      <c r="AX120" s="338" t="s">
        <v>656</v>
      </c>
      <c r="AZ120" s="68">
        <v>116</v>
      </c>
      <c r="BA120" s="131">
        <v>7</v>
      </c>
      <c r="BB120" s="357">
        <v>2</v>
      </c>
      <c r="BC120" s="123">
        <v>2</v>
      </c>
      <c r="BD120" s="131">
        <v>3</v>
      </c>
      <c r="BE120" s="319">
        <v>2</v>
      </c>
      <c r="BG120" s="68">
        <v>116</v>
      </c>
      <c r="BH120" s="231">
        <v>3</v>
      </c>
      <c r="BI120" s="213"/>
      <c r="BJ120" s="123">
        <v>3</v>
      </c>
      <c r="BK120" s="211"/>
      <c r="BL120" s="64">
        <v>0</v>
      </c>
      <c r="BO120" s="68">
        <v>116</v>
      </c>
      <c r="BP120" s="323">
        <v>40</v>
      </c>
      <c r="BQ120" s="319">
        <v>5</v>
      </c>
      <c r="BR120" s="248"/>
    </row>
    <row r="121" spans="1:70" x14ac:dyDescent="0.2">
      <c r="A121" s="64">
        <v>117</v>
      </c>
      <c r="B121" s="6" t="s">
        <v>250</v>
      </c>
      <c r="C121" s="64" t="s">
        <v>541</v>
      </c>
      <c r="D121" s="213">
        <v>0</v>
      </c>
      <c r="E121" s="131">
        <v>9</v>
      </c>
      <c r="F121" s="204" t="s">
        <v>477</v>
      </c>
      <c r="G121" s="357">
        <v>6</v>
      </c>
      <c r="H121" s="354">
        <v>8</v>
      </c>
      <c r="I121" s="231">
        <v>7</v>
      </c>
      <c r="J121" s="208">
        <v>5</v>
      </c>
      <c r="K121" s="202">
        <v>9</v>
      </c>
      <c r="L121" s="37">
        <v>0</v>
      </c>
      <c r="M121" s="64">
        <v>7</v>
      </c>
      <c r="N121" s="123">
        <v>1</v>
      </c>
      <c r="O121" s="131">
        <v>7</v>
      </c>
      <c r="P121" s="260" t="s">
        <v>482</v>
      </c>
      <c r="Q121" s="260" t="s">
        <v>551</v>
      </c>
      <c r="R121" s="255" t="s">
        <v>537</v>
      </c>
      <c r="S121" s="255" t="s">
        <v>554</v>
      </c>
      <c r="T121" s="68">
        <v>0</v>
      </c>
      <c r="U121" s="296" t="s">
        <v>622</v>
      </c>
      <c r="V121" s="131">
        <v>90</v>
      </c>
      <c r="W121" s="430" t="s">
        <v>543</v>
      </c>
      <c r="X121" s="354" t="s">
        <v>697</v>
      </c>
      <c r="Y121" s="354" t="s">
        <v>697</v>
      </c>
      <c r="Z121" s="354" t="s">
        <v>542</v>
      </c>
      <c r="AA121" s="397" t="s">
        <v>541</v>
      </c>
      <c r="AB121" s="401" t="s">
        <v>555</v>
      </c>
      <c r="AC121" s="406" t="s">
        <v>554</v>
      </c>
      <c r="AD121" s="231" t="s">
        <v>482</v>
      </c>
      <c r="AE121" s="339" t="s">
        <v>544</v>
      </c>
      <c r="AF121" s="292"/>
      <c r="AH121" s="68">
        <v>117</v>
      </c>
      <c r="AI121" s="123">
        <v>1</v>
      </c>
      <c r="AJ121" s="131">
        <v>3</v>
      </c>
      <c r="AK121" s="255" t="s">
        <v>477</v>
      </c>
      <c r="AL121" s="68">
        <v>0</v>
      </c>
      <c r="AM121" s="296" t="s">
        <v>638</v>
      </c>
      <c r="AN121" s="404" t="s">
        <v>484</v>
      </c>
      <c r="AO121" s="231" t="s">
        <v>482</v>
      </c>
      <c r="AP121" s="338" t="s">
        <v>476</v>
      </c>
      <c r="AR121" s="68">
        <v>117</v>
      </c>
      <c r="AS121" s="260" t="s">
        <v>539</v>
      </c>
      <c r="AT121" s="255">
        <v>0</v>
      </c>
      <c r="AU121" s="354">
        <v>0</v>
      </c>
      <c r="AV121" s="397" t="s">
        <v>477</v>
      </c>
      <c r="AW121" s="406">
        <v>0</v>
      </c>
      <c r="AX121" s="338" t="s">
        <v>656</v>
      </c>
      <c r="AZ121" s="68">
        <v>117</v>
      </c>
      <c r="BA121" s="131">
        <v>4</v>
      </c>
      <c r="BB121" s="357">
        <v>2</v>
      </c>
      <c r="BC121" s="123">
        <v>2</v>
      </c>
      <c r="BD121" s="131">
        <v>5</v>
      </c>
      <c r="BE121" s="319">
        <v>5</v>
      </c>
      <c r="BG121" s="68">
        <v>117</v>
      </c>
      <c r="BH121" s="231">
        <v>4</v>
      </c>
      <c r="BI121" s="213"/>
      <c r="BJ121" s="123">
        <v>2</v>
      </c>
      <c r="BK121" s="211"/>
      <c r="BL121" s="64">
        <v>0</v>
      </c>
      <c r="BO121" s="68">
        <v>117</v>
      </c>
      <c r="BP121" s="323">
        <v>60</v>
      </c>
      <c r="BQ121" s="319">
        <v>7</v>
      </c>
      <c r="BR121" s="123"/>
    </row>
    <row r="122" spans="1:70" x14ac:dyDescent="0.2">
      <c r="A122" s="64">
        <v>118</v>
      </c>
      <c r="B122" s="8" t="s">
        <v>251</v>
      </c>
      <c r="C122" s="500" t="s">
        <v>543</v>
      </c>
      <c r="D122" s="452" t="s">
        <v>538</v>
      </c>
      <c r="E122" s="131">
        <v>9</v>
      </c>
      <c r="F122" s="204" t="s">
        <v>476</v>
      </c>
      <c r="G122" s="357">
        <v>2</v>
      </c>
      <c r="H122" s="354">
        <v>7</v>
      </c>
      <c r="I122" s="231">
        <v>8</v>
      </c>
      <c r="J122" s="208">
        <v>7</v>
      </c>
      <c r="K122" s="202">
        <v>9</v>
      </c>
      <c r="L122" s="37">
        <v>5</v>
      </c>
      <c r="M122" s="64">
        <v>8</v>
      </c>
      <c r="N122" s="123">
        <v>3</v>
      </c>
      <c r="O122" s="131">
        <v>9</v>
      </c>
      <c r="P122" s="260" t="s">
        <v>555</v>
      </c>
      <c r="Q122" s="260" t="s">
        <v>573</v>
      </c>
      <c r="R122" s="255" t="s">
        <v>537</v>
      </c>
      <c r="S122" s="255" t="s">
        <v>571</v>
      </c>
      <c r="T122" s="68">
        <v>0</v>
      </c>
      <c r="U122" s="296" t="s">
        <v>629</v>
      </c>
      <c r="V122" s="131">
        <v>90</v>
      </c>
      <c r="W122" s="430" t="s">
        <v>744</v>
      </c>
      <c r="X122" s="354" t="s">
        <v>484</v>
      </c>
      <c r="Y122" s="354" t="s">
        <v>484</v>
      </c>
      <c r="Z122" s="354" t="s">
        <v>537</v>
      </c>
      <c r="AA122" s="397" t="s">
        <v>545</v>
      </c>
      <c r="AB122" s="401" t="s">
        <v>541</v>
      </c>
      <c r="AC122" s="406" t="s">
        <v>564</v>
      </c>
      <c r="AD122" s="231" t="s">
        <v>553</v>
      </c>
      <c r="AE122" s="340" t="s">
        <v>656</v>
      </c>
      <c r="AF122" s="292"/>
      <c r="AH122" s="68">
        <v>118</v>
      </c>
      <c r="AI122" s="123">
        <v>1</v>
      </c>
      <c r="AJ122" s="131"/>
      <c r="AK122" s="255">
        <v>0</v>
      </c>
      <c r="AL122" s="68">
        <v>0</v>
      </c>
      <c r="AM122" s="296" t="s">
        <v>624</v>
      </c>
      <c r="AN122" s="404" t="s">
        <v>719</v>
      </c>
      <c r="AO122" s="231">
        <v>0</v>
      </c>
      <c r="AP122" s="338">
        <v>0</v>
      </c>
      <c r="AR122" s="68">
        <v>118</v>
      </c>
      <c r="AS122" s="260" t="s">
        <v>540</v>
      </c>
      <c r="AT122" s="255">
        <v>0</v>
      </c>
      <c r="AU122" s="354">
        <v>0</v>
      </c>
      <c r="AV122" s="397">
        <v>0</v>
      </c>
      <c r="AW122" s="406">
        <v>0</v>
      </c>
      <c r="AX122" s="338" t="s">
        <v>476</v>
      </c>
      <c r="AZ122" s="68">
        <v>118</v>
      </c>
      <c r="BA122" s="131">
        <v>5</v>
      </c>
      <c r="BB122" s="357">
        <v>4</v>
      </c>
      <c r="BC122" s="123">
        <v>1</v>
      </c>
      <c r="BD122" s="131">
        <v>1</v>
      </c>
      <c r="BE122" s="319">
        <v>1</v>
      </c>
      <c r="BG122" s="68">
        <v>118</v>
      </c>
      <c r="BH122" s="231">
        <v>2</v>
      </c>
      <c r="BI122" s="213"/>
      <c r="BJ122" s="123">
        <v>1.5</v>
      </c>
      <c r="BK122" s="211"/>
      <c r="BL122" s="64">
        <v>0</v>
      </c>
      <c r="BO122" s="68">
        <v>118</v>
      </c>
      <c r="BP122" s="323">
        <v>60</v>
      </c>
      <c r="BQ122" s="319">
        <v>8.5</v>
      </c>
      <c r="BR122" s="123"/>
    </row>
    <row r="123" spans="1:70" x14ac:dyDescent="0.2">
      <c r="A123" s="64">
        <v>119</v>
      </c>
      <c r="B123" s="8" t="s">
        <v>253</v>
      </c>
      <c r="C123" s="500" t="s">
        <v>543</v>
      </c>
      <c r="D123" s="452" t="s">
        <v>578</v>
      </c>
      <c r="E123" s="131">
        <v>8</v>
      </c>
      <c r="F123" s="204" t="s">
        <v>476</v>
      </c>
      <c r="G123" s="357">
        <v>7</v>
      </c>
      <c r="H123" s="354">
        <v>8</v>
      </c>
      <c r="I123" s="231">
        <v>6</v>
      </c>
      <c r="J123" s="208">
        <v>4</v>
      </c>
      <c r="K123" s="202">
        <v>5</v>
      </c>
      <c r="L123" s="37">
        <v>0</v>
      </c>
      <c r="M123" s="64">
        <v>5</v>
      </c>
      <c r="N123" s="123">
        <v>1</v>
      </c>
      <c r="O123" s="131">
        <v>8</v>
      </c>
      <c r="P123" s="260" t="s">
        <v>553</v>
      </c>
      <c r="Q123" s="260" t="s">
        <v>574</v>
      </c>
      <c r="R123" s="255" t="s">
        <v>537</v>
      </c>
      <c r="S123" s="255" t="s">
        <v>551</v>
      </c>
      <c r="T123" s="68">
        <v>0</v>
      </c>
      <c r="U123" s="296" t="s">
        <v>623</v>
      </c>
      <c r="V123" s="131">
        <v>90</v>
      </c>
      <c r="W123" s="430" t="s">
        <v>744</v>
      </c>
      <c r="X123" s="354" t="s">
        <v>700</v>
      </c>
      <c r="Y123" s="354" t="s">
        <v>700</v>
      </c>
      <c r="Z123" s="354" t="s">
        <v>542</v>
      </c>
      <c r="AA123" s="397" t="s">
        <v>539</v>
      </c>
      <c r="AB123" s="401" t="s">
        <v>553</v>
      </c>
      <c r="AC123" s="406" t="s">
        <v>546</v>
      </c>
      <c r="AD123" s="231" t="s">
        <v>545</v>
      </c>
      <c r="AE123" s="340" t="s">
        <v>657</v>
      </c>
      <c r="AF123" s="292"/>
      <c r="AH123" s="68">
        <v>119</v>
      </c>
      <c r="AI123" s="123">
        <v>1</v>
      </c>
      <c r="AJ123" s="131"/>
      <c r="AK123" s="255">
        <v>0</v>
      </c>
      <c r="AL123" s="68">
        <v>0</v>
      </c>
      <c r="AM123" s="296" t="s">
        <v>641</v>
      </c>
      <c r="AN123" s="404" t="s">
        <v>554</v>
      </c>
      <c r="AO123" s="231">
        <v>0</v>
      </c>
      <c r="AP123" s="338" t="s">
        <v>657</v>
      </c>
      <c r="AR123" s="68">
        <v>119</v>
      </c>
      <c r="AS123" s="260" t="s">
        <v>480</v>
      </c>
      <c r="AT123" s="255">
        <v>0</v>
      </c>
      <c r="AU123" s="354">
        <v>0</v>
      </c>
      <c r="AV123" s="397">
        <v>0</v>
      </c>
      <c r="AW123" s="406" t="s">
        <v>541</v>
      </c>
      <c r="AX123" s="338" t="s">
        <v>476</v>
      </c>
      <c r="AZ123" s="68">
        <v>119</v>
      </c>
      <c r="BA123" s="131">
        <v>5</v>
      </c>
      <c r="BB123" s="357">
        <v>2</v>
      </c>
      <c r="BC123" s="123">
        <v>5</v>
      </c>
      <c r="BD123" s="131">
        <v>7</v>
      </c>
      <c r="BE123" s="319">
        <v>4</v>
      </c>
      <c r="BG123" s="68">
        <v>119</v>
      </c>
      <c r="BH123" s="231">
        <v>3</v>
      </c>
      <c r="BI123" s="213">
        <v>6</v>
      </c>
      <c r="BJ123" s="123">
        <v>3.5</v>
      </c>
      <c r="BK123" s="211"/>
      <c r="BL123" s="64">
        <v>0</v>
      </c>
      <c r="BO123" s="68">
        <v>119</v>
      </c>
      <c r="BP123" s="323">
        <v>60</v>
      </c>
      <c r="BQ123" s="319">
        <v>7</v>
      </c>
      <c r="BR123" s="123"/>
    </row>
    <row r="124" spans="1:70" x14ac:dyDescent="0.2">
      <c r="A124" s="65">
        <v>120</v>
      </c>
      <c r="B124" s="110" t="s">
        <v>256</v>
      </c>
      <c r="C124" s="501" t="s">
        <v>554</v>
      </c>
      <c r="D124" s="453" t="s">
        <v>578</v>
      </c>
      <c r="E124" s="132">
        <v>6</v>
      </c>
      <c r="F124" s="205">
        <v>0</v>
      </c>
      <c r="G124" s="358">
        <v>6</v>
      </c>
      <c r="H124" s="355">
        <v>6</v>
      </c>
      <c r="I124" s="232">
        <v>4</v>
      </c>
      <c r="J124" s="229">
        <v>6</v>
      </c>
      <c r="K124" s="207">
        <v>9</v>
      </c>
      <c r="L124" s="102">
        <v>0</v>
      </c>
      <c r="M124" s="65">
        <v>5</v>
      </c>
      <c r="N124" s="124">
        <v>1</v>
      </c>
      <c r="O124" s="132">
        <v>3</v>
      </c>
      <c r="P124" s="261">
        <v>0</v>
      </c>
      <c r="Q124" s="261" t="s">
        <v>540</v>
      </c>
      <c r="R124" s="256">
        <v>0</v>
      </c>
      <c r="S124" s="256" t="s">
        <v>540</v>
      </c>
      <c r="T124" s="81">
        <v>0</v>
      </c>
      <c r="U124" s="299" t="s">
        <v>631</v>
      </c>
      <c r="V124" s="132">
        <v>90</v>
      </c>
      <c r="W124" s="431" t="s">
        <v>571</v>
      </c>
      <c r="X124" s="355" t="s">
        <v>554</v>
      </c>
      <c r="Y124" s="355" t="s">
        <v>554</v>
      </c>
      <c r="Z124" s="355" t="s">
        <v>476</v>
      </c>
      <c r="AA124" s="409" t="s">
        <v>544</v>
      </c>
      <c r="AB124" s="410" t="s">
        <v>476</v>
      </c>
      <c r="AC124" s="411" t="s">
        <v>551</v>
      </c>
      <c r="AD124" s="232" t="s">
        <v>685</v>
      </c>
      <c r="AE124" s="412" t="s">
        <v>544</v>
      </c>
      <c r="AF124" s="294"/>
      <c r="AH124" s="81">
        <v>120</v>
      </c>
      <c r="AI124" s="124">
        <v>1</v>
      </c>
      <c r="AJ124" s="132">
        <v>1</v>
      </c>
      <c r="AK124" s="256">
        <v>0</v>
      </c>
      <c r="AL124" s="81">
        <v>0</v>
      </c>
      <c r="AM124" s="413" t="s">
        <v>624</v>
      </c>
      <c r="AN124" s="417" t="s">
        <v>544</v>
      </c>
      <c r="AO124" s="232">
        <v>0</v>
      </c>
      <c r="AP124" s="342">
        <v>0</v>
      </c>
      <c r="AR124" s="81">
        <v>120</v>
      </c>
      <c r="AS124" s="261">
        <v>0</v>
      </c>
      <c r="AT124" s="256">
        <v>0</v>
      </c>
      <c r="AU124" s="355">
        <v>0</v>
      </c>
      <c r="AV124" s="409">
        <v>0</v>
      </c>
      <c r="AW124" s="411">
        <v>0</v>
      </c>
      <c r="AX124" s="342" t="s">
        <v>553</v>
      </c>
      <c r="AZ124" s="81">
        <v>120</v>
      </c>
      <c r="BA124" s="132">
        <v>3</v>
      </c>
      <c r="BB124" s="358">
        <v>3</v>
      </c>
      <c r="BC124" s="124">
        <v>5</v>
      </c>
      <c r="BD124" s="132">
        <v>7</v>
      </c>
      <c r="BE124" s="321">
        <v>5.5</v>
      </c>
      <c r="BG124" s="81">
        <v>120</v>
      </c>
      <c r="BH124" s="232">
        <v>3</v>
      </c>
      <c r="BI124" s="245">
        <v>7</v>
      </c>
      <c r="BJ124" s="124">
        <v>4</v>
      </c>
      <c r="BK124" s="212"/>
      <c r="BL124" s="65">
        <v>0</v>
      </c>
      <c r="BO124" s="81">
        <v>120</v>
      </c>
      <c r="BP124" s="323">
        <v>60</v>
      </c>
      <c r="BQ124" s="319">
        <v>8</v>
      </c>
      <c r="BR124" s="124"/>
    </row>
    <row r="125" spans="1:70" x14ac:dyDescent="0.2">
      <c r="A125" s="64">
        <v>121</v>
      </c>
      <c r="B125" s="8" t="s">
        <v>257</v>
      </c>
      <c r="C125" s="500" t="s">
        <v>553</v>
      </c>
      <c r="D125" s="452" t="s">
        <v>710</v>
      </c>
      <c r="E125" s="130">
        <v>2</v>
      </c>
      <c r="F125" s="203" t="s">
        <v>484</v>
      </c>
      <c r="G125" s="356">
        <v>2</v>
      </c>
      <c r="H125" s="353">
        <v>1</v>
      </c>
      <c r="I125" s="230">
        <v>3</v>
      </c>
      <c r="J125" s="228">
        <v>2</v>
      </c>
      <c r="K125" s="206">
        <v>3</v>
      </c>
      <c r="L125" s="97">
        <v>0</v>
      </c>
      <c r="M125" s="74">
        <v>0</v>
      </c>
      <c r="N125" s="122">
        <v>1</v>
      </c>
      <c r="O125" s="130">
        <v>0</v>
      </c>
      <c r="P125" s="259">
        <v>0</v>
      </c>
      <c r="Q125" s="259" t="s">
        <v>561</v>
      </c>
      <c r="R125" s="254" t="s">
        <v>543</v>
      </c>
      <c r="S125" s="254" t="s">
        <v>567</v>
      </c>
      <c r="T125" s="73">
        <v>0</v>
      </c>
      <c r="U125" s="295" t="s">
        <v>624</v>
      </c>
      <c r="V125" s="130">
        <v>90</v>
      </c>
      <c r="W125" s="347" t="s">
        <v>571</v>
      </c>
      <c r="X125" s="353" t="s">
        <v>694</v>
      </c>
      <c r="Y125" s="353" t="s">
        <v>694</v>
      </c>
      <c r="Z125" s="353">
        <v>0</v>
      </c>
      <c r="AA125" s="436" t="s">
        <v>478</v>
      </c>
      <c r="AB125" s="400" t="s">
        <v>543</v>
      </c>
      <c r="AC125" s="405" t="s">
        <v>716</v>
      </c>
      <c r="AD125" s="230" t="s">
        <v>482</v>
      </c>
      <c r="AE125" s="337" t="s">
        <v>544</v>
      </c>
      <c r="AF125" s="292"/>
      <c r="AH125" s="68">
        <v>121</v>
      </c>
      <c r="AI125" s="123">
        <v>1</v>
      </c>
      <c r="AJ125" s="131">
        <v>6</v>
      </c>
      <c r="AK125" s="255">
        <v>0</v>
      </c>
      <c r="AL125" s="68">
        <v>0</v>
      </c>
      <c r="AM125" s="296" t="s">
        <v>643</v>
      </c>
      <c r="AN125" s="404" t="s">
        <v>480</v>
      </c>
      <c r="AO125" s="231">
        <v>0</v>
      </c>
      <c r="AP125" s="338">
        <v>0</v>
      </c>
      <c r="AR125" s="68">
        <v>121</v>
      </c>
      <c r="AS125" s="260" t="s">
        <v>476</v>
      </c>
      <c r="AT125" s="255">
        <v>0</v>
      </c>
      <c r="AU125" s="354" t="s">
        <v>476</v>
      </c>
      <c r="AV125" s="392">
        <v>0</v>
      </c>
      <c r="AW125" s="406">
        <v>0</v>
      </c>
      <c r="AX125" s="338" t="s">
        <v>656</v>
      </c>
      <c r="AZ125" s="68">
        <v>121</v>
      </c>
      <c r="BA125" s="131">
        <v>5</v>
      </c>
      <c r="BB125" s="357">
        <v>2</v>
      </c>
      <c r="BC125" s="123">
        <v>1</v>
      </c>
      <c r="BD125" s="131">
        <v>3</v>
      </c>
      <c r="BE125" s="319">
        <v>2</v>
      </c>
      <c r="BG125" s="68">
        <v>121</v>
      </c>
      <c r="BH125" s="231">
        <v>3</v>
      </c>
      <c r="BI125" s="213"/>
      <c r="BJ125" s="123">
        <v>3</v>
      </c>
      <c r="BK125" s="211"/>
      <c r="BL125" s="64">
        <v>15</v>
      </c>
      <c r="BO125" s="68">
        <v>121</v>
      </c>
      <c r="BP125" s="322">
        <v>40</v>
      </c>
      <c r="BQ125" s="318">
        <v>7</v>
      </c>
      <c r="BR125" s="551"/>
    </row>
    <row r="126" spans="1:70" x14ac:dyDescent="0.2">
      <c r="A126" s="64">
        <v>122</v>
      </c>
      <c r="B126" s="8" t="s">
        <v>259</v>
      </c>
      <c r="C126" s="500" t="s">
        <v>541</v>
      </c>
      <c r="D126" s="452" t="s">
        <v>545</v>
      </c>
      <c r="E126" s="131">
        <v>8</v>
      </c>
      <c r="F126" s="204">
        <v>0</v>
      </c>
      <c r="G126" s="357">
        <v>5</v>
      </c>
      <c r="H126" s="354">
        <v>8</v>
      </c>
      <c r="I126" s="231">
        <v>8</v>
      </c>
      <c r="J126" s="208">
        <v>8</v>
      </c>
      <c r="K126" s="202">
        <v>3</v>
      </c>
      <c r="L126" s="37">
        <v>0</v>
      </c>
      <c r="M126" s="64">
        <v>9</v>
      </c>
      <c r="N126" s="123">
        <v>1</v>
      </c>
      <c r="O126" s="131">
        <v>9</v>
      </c>
      <c r="P126" s="260" t="s">
        <v>553</v>
      </c>
      <c r="Q126" s="260" t="s">
        <v>572</v>
      </c>
      <c r="R126" s="255" t="s">
        <v>538</v>
      </c>
      <c r="S126" s="255" t="s">
        <v>564</v>
      </c>
      <c r="T126" s="68">
        <v>0</v>
      </c>
      <c r="U126" s="296" t="s">
        <v>622</v>
      </c>
      <c r="V126" s="131">
        <v>80</v>
      </c>
      <c r="W126" s="430" t="s">
        <v>543</v>
      </c>
      <c r="X126" s="354" t="s">
        <v>543</v>
      </c>
      <c r="Y126" s="354" t="s">
        <v>543</v>
      </c>
      <c r="Z126" s="354" t="s">
        <v>537</v>
      </c>
      <c r="AA126" s="437" t="s">
        <v>542</v>
      </c>
      <c r="AB126" s="401" t="s">
        <v>484</v>
      </c>
      <c r="AC126" s="406" t="s">
        <v>570</v>
      </c>
      <c r="AD126" s="231" t="s">
        <v>545</v>
      </c>
      <c r="AE126" s="338" t="s">
        <v>656</v>
      </c>
      <c r="AF126" s="292"/>
      <c r="AH126" s="68">
        <v>122</v>
      </c>
      <c r="AI126" s="123">
        <v>1</v>
      </c>
      <c r="AJ126" s="131"/>
      <c r="AK126" s="255">
        <v>0</v>
      </c>
      <c r="AL126" s="68">
        <v>0</v>
      </c>
      <c r="AM126" s="296" t="s">
        <v>624</v>
      </c>
      <c r="AN126" s="404" t="s">
        <v>480</v>
      </c>
      <c r="AO126" s="231" t="s">
        <v>482</v>
      </c>
      <c r="AP126" s="338" t="s">
        <v>553</v>
      </c>
      <c r="AR126" s="68">
        <v>122</v>
      </c>
      <c r="AS126" s="260" t="s">
        <v>482</v>
      </c>
      <c r="AT126" s="255">
        <v>0</v>
      </c>
      <c r="AU126" s="354">
        <v>0</v>
      </c>
      <c r="AV126" s="392">
        <v>0</v>
      </c>
      <c r="AW126" s="406">
        <v>0</v>
      </c>
      <c r="AX126" s="338" t="s">
        <v>476</v>
      </c>
      <c r="AZ126" s="68">
        <v>122</v>
      </c>
      <c r="BA126" s="131">
        <v>2</v>
      </c>
      <c r="BB126" s="357">
        <v>5</v>
      </c>
      <c r="BC126" s="123">
        <v>8</v>
      </c>
      <c r="BD126" s="131">
        <v>9</v>
      </c>
      <c r="BE126" s="319">
        <v>7.5</v>
      </c>
      <c r="BG126" s="68">
        <v>122</v>
      </c>
      <c r="BH126" s="231">
        <v>5</v>
      </c>
      <c r="BI126" s="213"/>
      <c r="BJ126" s="123">
        <v>2.5</v>
      </c>
      <c r="BK126" s="211"/>
      <c r="BL126" s="64">
        <v>0</v>
      </c>
      <c r="BO126" s="68">
        <v>122</v>
      </c>
      <c r="BP126" s="323">
        <v>40</v>
      </c>
      <c r="BQ126" s="319">
        <v>8</v>
      </c>
      <c r="BR126" s="248"/>
    </row>
    <row r="127" spans="1:70" x14ac:dyDescent="0.2">
      <c r="A127" s="64">
        <v>123</v>
      </c>
      <c r="B127" s="8" t="s">
        <v>260</v>
      </c>
      <c r="C127" s="500" t="s">
        <v>553</v>
      </c>
      <c r="D127" s="452" t="s">
        <v>541</v>
      </c>
      <c r="E127" s="131">
        <v>2</v>
      </c>
      <c r="F127" s="204">
        <v>0</v>
      </c>
      <c r="G127" s="357">
        <v>2</v>
      </c>
      <c r="H127" s="354">
        <v>2</v>
      </c>
      <c r="I127" s="231">
        <v>2</v>
      </c>
      <c r="J127" s="208">
        <v>1</v>
      </c>
      <c r="K127" s="202">
        <v>2</v>
      </c>
      <c r="L127" s="37">
        <v>0</v>
      </c>
      <c r="M127" s="64">
        <v>0</v>
      </c>
      <c r="N127" s="123">
        <v>1</v>
      </c>
      <c r="O127" s="131">
        <v>0</v>
      </c>
      <c r="P127" s="260" t="s">
        <v>476</v>
      </c>
      <c r="Q127" s="260" t="s">
        <v>553</v>
      </c>
      <c r="R127" s="255" t="s">
        <v>538</v>
      </c>
      <c r="S127" s="255" t="s">
        <v>571</v>
      </c>
      <c r="T127" s="68">
        <v>0</v>
      </c>
      <c r="U127" s="296" t="s">
        <v>633</v>
      </c>
      <c r="V127" s="131">
        <v>60</v>
      </c>
      <c r="W127" s="430" t="s">
        <v>543</v>
      </c>
      <c r="X127" s="354">
        <v>0</v>
      </c>
      <c r="Y127" s="354">
        <v>0</v>
      </c>
      <c r="Z127" s="354" t="s">
        <v>542</v>
      </c>
      <c r="AA127" s="437" t="s">
        <v>657</v>
      </c>
      <c r="AB127" s="401" t="s">
        <v>541</v>
      </c>
      <c r="AC127" s="406" t="s">
        <v>538</v>
      </c>
      <c r="AD127" s="231" t="s">
        <v>482</v>
      </c>
      <c r="AE127" s="339">
        <v>0</v>
      </c>
      <c r="AF127" s="292"/>
      <c r="AH127" s="68">
        <v>123</v>
      </c>
      <c r="AI127" s="123">
        <v>1</v>
      </c>
      <c r="AJ127" s="131">
        <v>2</v>
      </c>
      <c r="AK127" s="255">
        <v>0</v>
      </c>
      <c r="AL127" s="68">
        <v>0</v>
      </c>
      <c r="AM127" s="296" t="s">
        <v>642</v>
      </c>
      <c r="AN127" s="404" t="s">
        <v>684</v>
      </c>
      <c r="AO127" s="231">
        <v>0</v>
      </c>
      <c r="AP127" s="338">
        <v>0</v>
      </c>
      <c r="AR127" s="68">
        <v>123</v>
      </c>
      <c r="AS127" s="260" t="s">
        <v>480</v>
      </c>
      <c r="AT127" s="255">
        <v>0</v>
      </c>
      <c r="AU127" s="354">
        <v>0</v>
      </c>
      <c r="AV127" s="392">
        <v>0</v>
      </c>
      <c r="AW127" s="406">
        <v>0</v>
      </c>
      <c r="AX127" s="338" t="s">
        <v>553</v>
      </c>
      <c r="AZ127" s="68">
        <v>123</v>
      </c>
      <c r="BA127" s="131">
        <v>4</v>
      </c>
      <c r="BB127" s="357">
        <v>2</v>
      </c>
      <c r="BC127" s="123">
        <v>1</v>
      </c>
      <c r="BD127" s="131">
        <v>7</v>
      </c>
      <c r="BE127" s="319">
        <v>2</v>
      </c>
      <c r="BG127" s="68">
        <v>123</v>
      </c>
      <c r="BH127" s="231">
        <v>2</v>
      </c>
      <c r="BI127" s="213"/>
      <c r="BJ127" s="123">
        <v>2</v>
      </c>
      <c r="BK127" s="211"/>
      <c r="BL127" s="64">
        <v>25</v>
      </c>
      <c r="BO127" s="68">
        <v>123</v>
      </c>
      <c r="BP127" s="323">
        <v>20</v>
      </c>
      <c r="BQ127" s="319">
        <v>6</v>
      </c>
      <c r="BR127" s="248"/>
    </row>
    <row r="128" spans="1:70" x14ac:dyDescent="0.2">
      <c r="A128" s="64">
        <v>124</v>
      </c>
      <c r="B128" s="8" t="s">
        <v>260</v>
      </c>
      <c r="C128" s="500" t="s">
        <v>553</v>
      </c>
      <c r="D128" s="452">
        <v>0</v>
      </c>
      <c r="E128" s="131">
        <v>6</v>
      </c>
      <c r="F128" s="204">
        <v>0</v>
      </c>
      <c r="G128" s="357">
        <v>5</v>
      </c>
      <c r="H128" s="354">
        <v>5</v>
      </c>
      <c r="I128" s="231">
        <v>6</v>
      </c>
      <c r="J128" s="208">
        <v>2</v>
      </c>
      <c r="K128" s="202">
        <v>2</v>
      </c>
      <c r="L128" s="37">
        <v>0</v>
      </c>
      <c r="M128" s="64">
        <v>3</v>
      </c>
      <c r="N128" s="123">
        <v>1</v>
      </c>
      <c r="O128" s="131">
        <v>0</v>
      </c>
      <c r="P128" s="260">
        <v>0</v>
      </c>
      <c r="Q128" s="260" t="s">
        <v>571</v>
      </c>
      <c r="R128" s="255" t="s">
        <v>545</v>
      </c>
      <c r="S128" s="255" t="s">
        <v>555</v>
      </c>
      <c r="T128" s="68">
        <v>0</v>
      </c>
      <c r="U128" s="296" t="s">
        <v>632</v>
      </c>
      <c r="V128" s="131">
        <v>70</v>
      </c>
      <c r="W128" s="430" t="s">
        <v>744</v>
      </c>
      <c r="X128" s="354" t="s">
        <v>476</v>
      </c>
      <c r="Y128" s="354" t="s">
        <v>476</v>
      </c>
      <c r="Z128" s="354">
        <v>0</v>
      </c>
      <c r="AA128" s="437">
        <v>0</v>
      </c>
      <c r="AB128" s="401" t="s">
        <v>555</v>
      </c>
      <c r="AC128" s="406" t="s">
        <v>704</v>
      </c>
      <c r="AD128" s="231" t="s">
        <v>482</v>
      </c>
      <c r="AE128" s="339" t="s">
        <v>544</v>
      </c>
      <c r="AF128" s="292"/>
      <c r="AH128" s="68">
        <v>124</v>
      </c>
      <c r="AI128" s="123">
        <v>1</v>
      </c>
      <c r="AJ128" s="131">
        <v>2</v>
      </c>
      <c r="AK128" s="255" t="s">
        <v>477</v>
      </c>
      <c r="AL128" s="68">
        <v>0</v>
      </c>
      <c r="AM128" s="298" t="s">
        <v>641</v>
      </c>
      <c r="AN128" s="404" t="s">
        <v>700</v>
      </c>
      <c r="AO128" s="231">
        <v>0</v>
      </c>
      <c r="AP128" s="338" t="s">
        <v>657</v>
      </c>
      <c r="AR128" s="68">
        <v>124</v>
      </c>
      <c r="AS128" s="260">
        <v>0</v>
      </c>
      <c r="AT128" s="255">
        <v>0</v>
      </c>
      <c r="AU128" s="354">
        <v>0</v>
      </c>
      <c r="AV128" s="392">
        <v>0</v>
      </c>
      <c r="AW128" s="406" t="s">
        <v>477</v>
      </c>
      <c r="AX128" s="338" t="s">
        <v>476</v>
      </c>
      <c r="AZ128" s="68">
        <v>124</v>
      </c>
      <c r="BA128" s="131">
        <v>5</v>
      </c>
      <c r="BB128" s="357">
        <v>2</v>
      </c>
      <c r="BC128" s="123">
        <v>1</v>
      </c>
      <c r="BD128" s="131">
        <v>3</v>
      </c>
      <c r="BE128" s="319">
        <v>1</v>
      </c>
      <c r="BG128" s="68">
        <v>124</v>
      </c>
      <c r="BH128" s="231">
        <v>3</v>
      </c>
      <c r="BI128" s="213"/>
      <c r="BJ128" s="123">
        <v>1.5</v>
      </c>
      <c r="BK128" s="211"/>
      <c r="BL128" s="64">
        <v>20</v>
      </c>
      <c r="BO128" s="68">
        <v>124</v>
      </c>
      <c r="BP128" s="323">
        <v>60</v>
      </c>
      <c r="BQ128" s="319">
        <v>7</v>
      </c>
      <c r="BR128" s="248"/>
    </row>
    <row r="129" spans="1:70" x14ac:dyDescent="0.2">
      <c r="A129" s="64">
        <v>125</v>
      </c>
      <c r="B129" s="8" t="s">
        <v>263</v>
      </c>
      <c r="C129" s="500" t="s">
        <v>540</v>
      </c>
      <c r="D129" s="452" t="s">
        <v>543</v>
      </c>
      <c r="E129" s="131">
        <v>3</v>
      </c>
      <c r="F129" s="204">
        <v>0</v>
      </c>
      <c r="G129" s="357">
        <v>2</v>
      </c>
      <c r="H129" s="354">
        <v>2</v>
      </c>
      <c r="I129" s="231">
        <v>3</v>
      </c>
      <c r="J129" s="208">
        <v>1</v>
      </c>
      <c r="K129" s="202">
        <v>2</v>
      </c>
      <c r="L129" s="37">
        <v>0</v>
      </c>
      <c r="M129" s="64">
        <v>0</v>
      </c>
      <c r="N129" s="123">
        <v>1</v>
      </c>
      <c r="O129" s="131">
        <v>0</v>
      </c>
      <c r="P129" s="260" t="s">
        <v>539</v>
      </c>
      <c r="Q129" s="260" t="s">
        <v>554</v>
      </c>
      <c r="R129" s="255" t="s">
        <v>543</v>
      </c>
      <c r="S129" s="255" t="s">
        <v>567</v>
      </c>
      <c r="T129" s="68" t="s">
        <v>619</v>
      </c>
      <c r="U129" s="296" t="s">
        <v>624</v>
      </c>
      <c r="V129" s="131">
        <v>90</v>
      </c>
      <c r="W129" s="430" t="s">
        <v>542</v>
      </c>
      <c r="X129" s="354">
        <v>0</v>
      </c>
      <c r="Y129" s="354">
        <v>0</v>
      </c>
      <c r="Z129" s="354" t="s">
        <v>554</v>
      </c>
      <c r="AA129" s="437" t="s">
        <v>545</v>
      </c>
      <c r="AB129" s="401" t="s">
        <v>542</v>
      </c>
      <c r="AC129" s="406" t="s">
        <v>538</v>
      </c>
      <c r="AD129" s="231" t="s">
        <v>545</v>
      </c>
      <c r="AE129" s="339">
        <v>0</v>
      </c>
      <c r="AF129" s="292"/>
      <c r="AH129" s="68">
        <v>125</v>
      </c>
      <c r="AI129" s="123">
        <v>1</v>
      </c>
      <c r="AJ129" s="131">
        <v>3</v>
      </c>
      <c r="AK129" s="255">
        <v>0</v>
      </c>
      <c r="AL129" s="68">
        <v>0</v>
      </c>
      <c r="AM129" s="296" t="s">
        <v>642</v>
      </c>
      <c r="AN129" s="404" t="s">
        <v>480</v>
      </c>
      <c r="AO129" s="231">
        <v>0</v>
      </c>
      <c r="AP129" s="338" t="s">
        <v>553</v>
      </c>
      <c r="AR129" s="68">
        <v>125</v>
      </c>
      <c r="AS129" s="260" t="s">
        <v>477</v>
      </c>
      <c r="AT129" s="255">
        <v>0</v>
      </c>
      <c r="AU129" s="354" t="s">
        <v>554</v>
      </c>
      <c r="AV129" s="392" t="s">
        <v>477</v>
      </c>
      <c r="AW129" s="406">
        <v>0</v>
      </c>
      <c r="AX129" s="338" t="s">
        <v>476</v>
      </c>
      <c r="AZ129" s="68">
        <v>125</v>
      </c>
      <c r="BA129" s="131">
        <v>2</v>
      </c>
      <c r="BB129" s="357">
        <v>2</v>
      </c>
      <c r="BC129" s="123">
        <v>3</v>
      </c>
      <c r="BD129" s="131">
        <v>7</v>
      </c>
      <c r="BE129" s="319">
        <v>3</v>
      </c>
      <c r="BG129" s="68">
        <v>125</v>
      </c>
      <c r="BH129" s="231">
        <v>3</v>
      </c>
      <c r="BI129" s="213"/>
      <c r="BJ129" s="123">
        <v>1.5</v>
      </c>
      <c r="BK129" s="211"/>
      <c r="BL129" s="64">
        <v>0</v>
      </c>
      <c r="BO129" s="68">
        <v>125</v>
      </c>
      <c r="BP129" s="323">
        <v>60</v>
      </c>
      <c r="BQ129" s="319">
        <v>7</v>
      </c>
      <c r="BR129" s="248"/>
    </row>
    <row r="130" spans="1:70" x14ac:dyDescent="0.2">
      <c r="A130" s="64">
        <v>126</v>
      </c>
      <c r="B130" s="8" t="s">
        <v>253</v>
      </c>
      <c r="C130" s="500" t="s">
        <v>541</v>
      </c>
      <c r="D130" s="452" t="s">
        <v>543</v>
      </c>
      <c r="E130" s="131">
        <v>3</v>
      </c>
      <c r="F130" s="204">
        <v>0</v>
      </c>
      <c r="G130" s="357">
        <v>3</v>
      </c>
      <c r="H130" s="354">
        <v>2</v>
      </c>
      <c r="I130" s="231">
        <v>2</v>
      </c>
      <c r="J130" s="208">
        <v>1</v>
      </c>
      <c r="K130" s="202">
        <v>4</v>
      </c>
      <c r="L130" s="37">
        <v>0</v>
      </c>
      <c r="M130" s="64">
        <v>0</v>
      </c>
      <c r="N130" s="123">
        <v>1</v>
      </c>
      <c r="O130" s="131">
        <v>0</v>
      </c>
      <c r="P130" s="260">
        <v>0</v>
      </c>
      <c r="Q130" s="260" t="s">
        <v>555</v>
      </c>
      <c r="R130" s="255" t="s">
        <v>537</v>
      </c>
      <c r="S130" s="255" t="s">
        <v>561</v>
      </c>
      <c r="T130" s="68">
        <v>0</v>
      </c>
      <c r="U130" s="297" t="s">
        <v>624</v>
      </c>
      <c r="V130" s="131">
        <v>90</v>
      </c>
      <c r="W130" s="430" t="s">
        <v>543</v>
      </c>
      <c r="X130" s="354">
        <v>0</v>
      </c>
      <c r="Y130" s="354">
        <v>0</v>
      </c>
      <c r="Z130" s="354" t="s">
        <v>545</v>
      </c>
      <c r="AA130" s="437" t="s">
        <v>657</v>
      </c>
      <c r="AB130" s="401" t="s">
        <v>542</v>
      </c>
      <c r="AC130" s="406" t="s">
        <v>570</v>
      </c>
      <c r="AD130" s="231" t="s">
        <v>541</v>
      </c>
      <c r="AE130" s="339">
        <v>0</v>
      </c>
      <c r="AF130" s="292"/>
      <c r="AH130" s="68">
        <v>126</v>
      </c>
      <c r="AI130" s="123">
        <v>1</v>
      </c>
      <c r="AJ130" s="131">
        <v>3</v>
      </c>
      <c r="AK130" s="255">
        <v>0</v>
      </c>
      <c r="AL130" s="68">
        <v>0</v>
      </c>
      <c r="AM130" s="296" t="s">
        <v>624</v>
      </c>
      <c r="AN130" s="404" t="s">
        <v>710</v>
      </c>
      <c r="AO130" s="231">
        <v>0</v>
      </c>
      <c r="AP130" s="338">
        <v>0</v>
      </c>
      <c r="AR130" s="68">
        <v>126</v>
      </c>
      <c r="AS130" s="64" t="s">
        <v>477</v>
      </c>
      <c r="AT130" s="255">
        <v>0</v>
      </c>
      <c r="AU130" s="354" t="s">
        <v>555</v>
      </c>
      <c r="AV130" s="392">
        <v>0</v>
      </c>
      <c r="AW130" s="406">
        <v>0</v>
      </c>
      <c r="AX130" s="338" t="s">
        <v>656</v>
      </c>
      <c r="AZ130" s="68">
        <v>126</v>
      </c>
      <c r="BA130" s="131">
        <v>2</v>
      </c>
      <c r="BB130" s="357">
        <v>2</v>
      </c>
      <c r="BC130" s="123">
        <v>1</v>
      </c>
      <c r="BD130" s="131">
        <v>7</v>
      </c>
      <c r="BE130" s="319">
        <v>2</v>
      </c>
      <c r="BG130" s="68">
        <v>126</v>
      </c>
      <c r="BH130" s="231">
        <v>4</v>
      </c>
      <c r="BI130" s="213"/>
      <c r="BJ130" s="123">
        <v>1.5</v>
      </c>
      <c r="BK130" s="211"/>
      <c r="BL130" s="64">
        <v>0</v>
      </c>
      <c r="BO130" s="68">
        <v>126</v>
      </c>
      <c r="BP130" s="323">
        <v>40</v>
      </c>
      <c r="BQ130" s="319">
        <v>7</v>
      </c>
      <c r="BR130" s="248"/>
    </row>
    <row r="131" spans="1:70" x14ac:dyDescent="0.2">
      <c r="A131" s="64">
        <v>127</v>
      </c>
      <c r="B131" s="8" t="s">
        <v>265</v>
      </c>
      <c r="C131" s="500" t="s">
        <v>541</v>
      </c>
      <c r="D131" s="452" t="s">
        <v>572</v>
      </c>
      <c r="E131" s="131">
        <v>2</v>
      </c>
      <c r="F131" s="204">
        <v>0</v>
      </c>
      <c r="G131" s="357">
        <v>3</v>
      </c>
      <c r="H131" s="354">
        <v>2</v>
      </c>
      <c r="I131" s="231">
        <v>3</v>
      </c>
      <c r="J131" s="208">
        <v>1</v>
      </c>
      <c r="K131" s="202">
        <v>6</v>
      </c>
      <c r="L131" s="37">
        <v>0</v>
      </c>
      <c r="M131" s="64">
        <v>0</v>
      </c>
      <c r="N131" s="123">
        <v>1</v>
      </c>
      <c r="O131" s="131">
        <v>0</v>
      </c>
      <c r="P131" s="260">
        <v>0</v>
      </c>
      <c r="Q131" s="260" t="s">
        <v>553</v>
      </c>
      <c r="R131" s="255" t="s">
        <v>543</v>
      </c>
      <c r="S131" s="255" t="s">
        <v>567</v>
      </c>
      <c r="T131" s="68" t="s">
        <v>555</v>
      </c>
      <c r="U131" s="296" t="s">
        <v>623</v>
      </c>
      <c r="V131" s="131">
        <v>90</v>
      </c>
      <c r="W131" s="430" t="s">
        <v>543</v>
      </c>
      <c r="X131" s="354">
        <v>0</v>
      </c>
      <c r="Y131" s="354">
        <v>0</v>
      </c>
      <c r="Z131" s="354" t="s">
        <v>700</v>
      </c>
      <c r="AA131" s="397" t="s">
        <v>476</v>
      </c>
      <c r="AB131" s="401" t="s">
        <v>555</v>
      </c>
      <c r="AC131" s="406" t="s">
        <v>717</v>
      </c>
      <c r="AD131" s="231" t="s">
        <v>543</v>
      </c>
      <c r="AE131" s="339">
        <v>0</v>
      </c>
      <c r="AF131" s="292"/>
      <c r="AH131" s="68">
        <v>127</v>
      </c>
      <c r="AI131" s="123">
        <v>1</v>
      </c>
      <c r="AJ131" s="131">
        <v>4</v>
      </c>
      <c r="AK131" s="255">
        <v>0</v>
      </c>
      <c r="AL131" s="68">
        <v>0</v>
      </c>
      <c r="AM131" s="296" t="s">
        <v>642</v>
      </c>
      <c r="AN131" s="404" t="s">
        <v>719</v>
      </c>
      <c r="AO131" s="231">
        <v>0</v>
      </c>
      <c r="AP131" s="338">
        <v>0</v>
      </c>
      <c r="AR131" s="68">
        <v>127</v>
      </c>
      <c r="AS131" s="260" t="s">
        <v>482</v>
      </c>
      <c r="AT131" s="255">
        <v>0</v>
      </c>
      <c r="AU131" s="354" t="s">
        <v>553</v>
      </c>
      <c r="AV131" s="392">
        <v>0</v>
      </c>
      <c r="AW131" s="406">
        <v>0</v>
      </c>
      <c r="AX131" s="338" t="s">
        <v>656</v>
      </c>
      <c r="AZ131" s="68">
        <v>127</v>
      </c>
      <c r="BA131" s="131">
        <v>2</v>
      </c>
      <c r="BB131" s="357">
        <v>2</v>
      </c>
      <c r="BC131" s="123">
        <v>2</v>
      </c>
      <c r="BD131" s="131">
        <v>5</v>
      </c>
      <c r="BE131" s="319">
        <v>2</v>
      </c>
      <c r="BG131" s="68">
        <v>127</v>
      </c>
      <c r="BH131" s="231">
        <v>4</v>
      </c>
      <c r="BI131" s="213"/>
      <c r="BJ131" s="123">
        <v>1.5</v>
      </c>
      <c r="BK131" s="211"/>
      <c r="BL131" s="64">
        <v>0</v>
      </c>
      <c r="BO131" s="68">
        <v>127</v>
      </c>
      <c r="BP131" s="323">
        <v>40</v>
      </c>
      <c r="BQ131" s="319">
        <v>7</v>
      </c>
      <c r="BR131" s="123"/>
    </row>
    <row r="132" spans="1:70" x14ac:dyDescent="0.2">
      <c r="A132" s="64">
        <v>128</v>
      </c>
      <c r="B132" s="8" t="s">
        <v>267</v>
      </c>
      <c r="C132" s="500" t="s">
        <v>541</v>
      </c>
      <c r="D132" s="452" t="s">
        <v>710</v>
      </c>
      <c r="E132" s="131">
        <v>4</v>
      </c>
      <c r="F132" s="204">
        <v>0</v>
      </c>
      <c r="G132" s="357">
        <v>7</v>
      </c>
      <c r="H132" s="354">
        <v>7</v>
      </c>
      <c r="I132" s="231">
        <v>6</v>
      </c>
      <c r="J132" s="208">
        <v>6</v>
      </c>
      <c r="K132" s="202">
        <v>9</v>
      </c>
      <c r="L132" s="37">
        <v>0</v>
      </c>
      <c r="M132" s="64">
        <v>7</v>
      </c>
      <c r="N132" s="123">
        <v>1</v>
      </c>
      <c r="O132" s="131">
        <v>2</v>
      </c>
      <c r="P132" s="260">
        <v>0</v>
      </c>
      <c r="Q132" s="260" t="s">
        <v>557</v>
      </c>
      <c r="R132" s="255" t="s">
        <v>546</v>
      </c>
      <c r="S132" s="255">
        <v>0</v>
      </c>
      <c r="T132" s="68">
        <v>0</v>
      </c>
      <c r="U132" s="296" t="s">
        <v>622</v>
      </c>
      <c r="V132" s="131">
        <v>60</v>
      </c>
      <c r="W132" s="430" t="s">
        <v>727</v>
      </c>
      <c r="X132" s="354" t="s">
        <v>476</v>
      </c>
      <c r="Y132" s="354" t="s">
        <v>476</v>
      </c>
      <c r="Z132" s="354">
        <v>0</v>
      </c>
      <c r="AA132" s="397" t="s">
        <v>544</v>
      </c>
      <c r="AB132" s="401" t="s">
        <v>553</v>
      </c>
      <c r="AC132" s="406" t="s">
        <v>705</v>
      </c>
      <c r="AD132" s="231" t="s">
        <v>540</v>
      </c>
      <c r="AE132" s="340" t="s">
        <v>544</v>
      </c>
      <c r="AF132" s="292"/>
      <c r="AH132" s="68">
        <v>128</v>
      </c>
      <c r="AI132" s="123">
        <v>1</v>
      </c>
      <c r="AJ132" s="131">
        <v>0</v>
      </c>
      <c r="AK132" s="255">
        <v>0</v>
      </c>
      <c r="AL132" s="68">
        <v>0</v>
      </c>
      <c r="AM132" s="296" t="s">
        <v>644</v>
      </c>
      <c r="AN132" s="404" t="s">
        <v>719</v>
      </c>
      <c r="AO132" s="231">
        <v>0</v>
      </c>
      <c r="AP132" s="338">
        <v>0</v>
      </c>
      <c r="AR132" s="68">
        <v>128</v>
      </c>
      <c r="AS132" s="260" t="s">
        <v>596</v>
      </c>
      <c r="AT132" s="255">
        <v>0</v>
      </c>
      <c r="AU132" s="354">
        <v>0</v>
      </c>
      <c r="AV132" s="392">
        <v>0</v>
      </c>
      <c r="AW132" s="406">
        <v>0</v>
      </c>
      <c r="AX132" s="338" t="s">
        <v>553</v>
      </c>
      <c r="AZ132" s="68">
        <v>128</v>
      </c>
      <c r="BA132" s="131">
        <v>2</v>
      </c>
      <c r="BB132" s="357">
        <v>2</v>
      </c>
      <c r="BC132" s="123">
        <v>3</v>
      </c>
      <c r="BD132" s="131">
        <v>3</v>
      </c>
      <c r="BE132" s="319">
        <v>2</v>
      </c>
      <c r="BG132" s="68">
        <v>128</v>
      </c>
      <c r="BH132" s="231">
        <v>4</v>
      </c>
      <c r="BI132" s="213"/>
      <c r="BJ132" s="123">
        <v>2</v>
      </c>
      <c r="BK132" s="211"/>
      <c r="BL132" s="64">
        <v>20</v>
      </c>
      <c r="BO132" s="68">
        <v>128</v>
      </c>
      <c r="BP132" s="323">
        <v>50</v>
      </c>
      <c r="BQ132" s="319">
        <v>6</v>
      </c>
      <c r="BR132" s="123"/>
    </row>
    <row r="133" spans="1:70" x14ac:dyDescent="0.2">
      <c r="A133" s="64">
        <v>129</v>
      </c>
      <c r="B133" s="8" t="s">
        <v>268</v>
      </c>
      <c r="C133" s="500" t="s">
        <v>480</v>
      </c>
      <c r="D133" s="452">
        <v>0</v>
      </c>
      <c r="E133" s="131">
        <v>2</v>
      </c>
      <c r="F133" s="204">
        <v>0</v>
      </c>
      <c r="G133" s="357">
        <v>4</v>
      </c>
      <c r="H133" s="354">
        <v>5</v>
      </c>
      <c r="I133" s="231">
        <v>4</v>
      </c>
      <c r="J133" s="208">
        <v>7</v>
      </c>
      <c r="K133" s="202">
        <v>3</v>
      </c>
      <c r="L133" s="37">
        <v>0</v>
      </c>
      <c r="M133" s="64">
        <v>3</v>
      </c>
      <c r="N133" s="123">
        <v>2</v>
      </c>
      <c r="O133" s="131">
        <v>0</v>
      </c>
      <c r="P133" s="260">
        <v>0</v>
      </c>
      <c r="Q133" s="260" t="s">
        <v>575</v>
      </c>
      <c r="R133" s="255">
        <v>0</v>
      </c>
      <c r="S133" s="255">
        <v>0</v>
      </c>
      <c r="T133" s="68">
        <v>0</v>
      </c>
      <c r="U133" s="296" t="s">
        <v>624</v>
      </c>
      <c r="V133" s="131">
        <v>10</v>
      </c>
      <c r="W133" s="430" t="s">
        <v>705</v>
      </c>
      <c r="X133" s="354">
        <v>0</v>
      </c>
      <c r="Y133" s="354">
        <v>0</v>
      </c>
      <c r="Z133" s="354">
        <v>0</v>
      </c>
      <c r="AA133" s="397">
        <v>0</v>
      </c>
      <c r="AB133" s="401" t="s">
        <v>701</v>
      </c>
      <c r="AC133" s="406" t="s">
        <v>718</v>
      </c>
      <c r="AD133" s="231" t="s">
        <v>481</v>
      </c>
      <c r="AE133" s="340">
        <v>0</v>
      </c>
      <c r="AF133" s="292"/>
      <c r="AH133" s="68">
        <v>129</v>
      </c>
      <c r="AI133" s="123">
        <v>1</v>
      </c>
      <c r="AJ133" s="131">
        <v>1</v>
      </c>
      <c r="AK133" s="255">
        <v>0</v>
      </c>
      <c r="AL133" s="68">
        <v>0</v>
      </c>
      <c r="AM133" s="296" t="s">
        <v>641</v>
      </c>
      <c r="AN133" s="404" t="s">
        <v>544</v>
      </c>
      <c r="AO133" s="231">
        <v>0</v>
      </c>
      <c r="AP133" s="338">
        <v>0</v>
      </c>
      <c r="AR133" s="68">
        <v>129</v>
      </c>
      <c r="AS133" s="64" t="s">
        <v>539</v>
      </c>
      <c r="AT133" s="255">
        <v>0</v>
      </c>
      <c r="AU133" s="354">
        <v>0</v>
      </c>
      <c r="AV133" s="392">
        <v>0</v>
      </c>
      <c r="AW133" s="406">
        <v>0</v>
      </c>
      <c r="AX133" s="339" t="s">
        <v>542</v>
      </c>
      <c r="AZ133" s="68">
        <v>129</v>
      </c>
      <c r="BA133" s="131">
        <v>3</v>
      </c>
      <c r="BB133" s="357">
        <v>2</v>
      </c>
      <c r="BC133" s="123">
        <v>1</v>
      </c>
      <c r="BD133" s="131">
        <v>3</v>
      </c>
      <c r="BE133" s="319">
        <v>2</v>
      </c>
      <c r="BG133" s="68">
        <v>129</v>
      </c>
      <c r="BH133" s="231">
        <v>4</v>
      </c>
      <c r="BI133" s="213"/>
      <c r="BJ133" s="123">
        <v>2</v>
      </c>
      <c r="BK133" s="211"/>
      <c r="BL133" s="64">
        <v>25</v>
      </c>
      <c r="BO133" s="68">
        <v>129</v>
      </c>
      <c r="BP133" s="323">
        <v>20</v>
      </c>
      <c r="BQ133" s="319">
        <v>6</v>
      </c>
      <c r="BR133" s="123"/>
    </row>
    <row r="134" spans="1:70" x14ac:dyDescent="0.2">
      <c r="A134" s="64">
        <v>130</v>
      </c>
      <c r="B134" s="8" t="s">
        <v>269</v>
      </c>
      <c r="C134" s="500" t="s">
        <v>565</v>
      </c>
      <c r="D134" s="452">
        <v>0</v>
      </c>
      <c r="E134" s="132">
        <v>8</v>
      </c>
      <c r="F134" s="205" t="s">
        <v>476</v>
      </c>
      <c r="G134" s="358">
        <v>4</v>
      </c>
      <c r="H134" s="355">
        <v>6</v>
      </c>
      <c r="I134" s="232">
        <v>5</v>
      </c>
      <c r="J134" s="229">
        <v>7</v>
      </c>
      <c r="K134" s="207">
        <v>9</v>
      </c>
      <c r="L134" s="102">
        <v>0</v>
      </c>
      <c r="M134" s="65">
        <v>5</v>
      </c>
      <c r="N134" s="124">
        <v>1</v>
      </c>
      <c r="O134" s="132">
        <v>5</v>
      </c>
      <c r="P134" s="261">
        <v>0</v>
      </c>
      <c r="Q134" s="261" t="s">
        <v>570</v>
      </c>
      <c r="R134" s="256" t="s">
        <v>538</v>
      </c>
      <c r="S134" s="256">
        <v>0</v>
      </c>
      <c r="T134" s="81">
        <v>0</v>
      </c>
      <c r="U134" s="299" t="s">
        <v>624</v>
      </c>
      <c r="V134" s="132">
        <v>70</v>
      </c>
      <c r="W134" s="431" t="s">
        <v>744</v>
      </c>
      <c r="X134" s="355" t="s">
        <v>541</v>
      </c>
      <c r="Y134" s="355" t="s">
        <v>541</v>
      </c>
      <c r="Z134" s="355" t="s">
        <v>555</v>
      </c>
      <c r="AA134" s="409" t="s">
        <v>545</v>
      </c>
      <c r="AB134" s="410" t="s">
        <v>476</v>
      </c>
      <c r="AC134" s="411" t="s">
        <v>540</v>
      </c>
      <c r="AD134" s="232" t="s">
        <v>541</v>
      </c>
      <c r="AE134" s="412" t="s">
        <v>476</v>
      </c>
      <c r="AF134" s="292"/>
      <c r="AH134" s="68">
        <v>130</v>
      </c>
      <c r="AI134" s="123">
        <v>1</v>
      </c>
      <c r="AJ134" s="131"/>
      <c r="AK134" s="255">
        <v>0</v>
      </c>
      <c r="AL134" s="68">
        <v>0</v>
      </c>
      <c r="AM134" s="296" t="s">
        <v>624</v>
      </c>
      <c r="AN134" s="404" t="s">
        <v>719</v>
      </c>
      <c r="AO134" s="231">
        <v>0</v>
      </c>
      <c r="AP134" s="338">
        <v>0</v>
      </c>
      <c r="AR134" s="68">
        <v>130</v>
      </c>
      <c r="AS134" s="260" t="s">
        <v>482</v>
      </c>
      <c r="AT134" s="255">
        <v>0</v>
      </c>
      <c r="AU134" s="354">
        <v>0</v>
      </c>
      <c r="AV134" s="392" t="s">
        <v>478</v>
      </c>
      <c r="AW134" s="406">
        <v>0</v>
      </c>
      <c r="AX134" s="339" t="s">
        <v>657</v>
      </c>
      <c r="AZ134" s="68">
        <v>130</v>
      </c>
      <c r="BA134" s="131">
        <v>5</v>
      </c>
      <c r="BB134" s="357">
        <v>2</v>
      </c>
      <c r="BC134" s="123">
        <v>1</v>
      </c>
      <c r="BD134" s="131">
        <v>5</v>
      </c>
      <c r="BE134" s="319">
        <v>4</v>
      </c>
      <c r="BG134" s="68">
        <v>130</v>
      </c>
      <c r="BH134" s="231">
        <v>5</v>
      </c>
      <c r="BI134" s="213">
        <v>3</v>
      </c>
      <c r="BJ134" s="123">
        <v>3</v>
      </c>
      <c r="BK134" s="211"/>
      <c r="BL134" s="64">
        <v>40</v>
      </c>
      <c r="BO134" s="68">
        <v>130</v>
      </c>
      <c r="BP134" s="325">
        <v>40</v>
      </c>
      <c r="BQ134" s="321">
        <v>8</v>
      </c>
      <c r="BR134" s="124"/>
    </row>
    <row r="135" spans="1:70" x14ac:dyDescent="0.2">
      <c r="A135" s="74">
        <v>131</v>
      </c>
      <c r="B135" s="113" t="s">
        <v>253</v>
      </c>
      <c r="C135" s="502" t="s">
        <v>553</v>
      </c>
      <c r="D135" s="454">
        <v>0</v>
      </c>
      <c r="E135" s="130">
        <v>3</v>
      </c>
      <c r="F135" s="203">
        <v>0</v>
      </c>
      <c r="G135" s="356">
        <v>2</v>
      </c>
      <c r="H135" s="353">
        <v>2</v>
      </c>
      <c r="I135" s="230">
        <v>3</v>
      </c>
      <c r="J135" s="228">
        <v>1</v>
      </c>
      <c r="K135" s="206">
        <v>3</v>
      </c>
      <c r="L135" s="97">
        <v>0</v>
      </c>
      <c r="M135" s="74">
        <v>0</v>
      </c>
      <c r="N135" s="122">
        <v>1</v>
      </c>
      <c r="O135" s="130">
        <v>0</v>
      </c>
      <c r="P135" s="259">
        <v>0</v>
      </c>
      <c r="Q135" s="259" t="s">
        <v>553</v>
      </c>
      <c r="R135" s="254" t="s">
        <v>482</v>
      </c>
      <c r="S135" s="254">
        <v>0</v>
      </c>
      <c r="T135" s="73">
        <v>0</v>
      </c>
      <c r="U135" s="295" t="s">
        <v>622</v>
      </c>
      <c r="V135" s="130">
        <v>70</v>
      </c>
      <c r="W135" s="347" t="s">
        <v>745</v>
      </c>
      <c r="X135" s="353">
        <v>0</v>
      </c>
      <c r="Y135" s="353">
        <v>0</v>
      </c>
      <c r="Z135" s="353" t="s">
        <v>735</v>
      </c>
      <c r="AA135" s="436">
        <v>0</v>
      </c>
      <c r="AB135" s="400">
        <v>0</v>
      </c>
      <c r="AC135" s="405" t="s">
        <v>684</v>
      </c>
      <c r="AD135" s="230" t="s">
        <v>476</v>
      </c>
      <c r="AE135" s="337" t="s">
        <v>544</v>
      </c>
      <c r="AF135" s="292"/>
      <c r="AH135" s="73">
        <v>131</v>
      </c>
      <c r="AI135" s="122">
        <v>1</v>
      </c>
      <c r="AJ135" s="130">
        <v>4</v>
      </c>
      <c r="AK135" s="254" t="s">
        <v>477</v>
      </c>
      <c r="AL135" s="73">
        <v>0</v>
      </c>
      <c r="AM135" s="295" t="s">
        <v>641</v>
      </c>
      <c r="AN135" s="416" t="s">
        <v>719</v>
      </c>
      <c r="AO135" s="230">
        <v>0</v>
      </c>
      <c r="AP135" s="337" t="s">
        <v>553</v>
      </c>
      <c r="AR135" s="73">
        <v>131</v>
      </c>
      <c r="AS135" s="259" t="s">
        <v>553</v>
      </c>
      <c r="AT135" s="254">
        <v>0</v>
      </c>
      <c r="AU135" s="353" t="s">
        <v>555</v>
      </c>
      <c r="AV135" s="407" t="s">
        <v>484</v>
      </c>
      <c r="AW135" s="405">
        <v>0</v>
      </c>
      <c r="AX135" s="418" t="s">
        <v>657</v>
      </c>
      <c r="AZ135" s="73">
        <v>131</v>
      </c>
      <c r="BA135" s="130">
        <v>5</v>
      </c>
      <c r="BB135" s="356">
        <v>4</v>
      </c>
      <c r="BC135" s="122">
        <v>1</v>
      </c>
      <c r="BD135" s="130">
        <v>5</v>
      </c>
      <c r="BE135" s="318">
        <v>5</v>
      </c>
      <c r="BG135" s="73">
        <v>131</v>
      </c>
      <c r="BH135" s="230">
        <v>2</v>
      </c>
      <c r="BI135" s="244"/>
      <c r="BJ135" s="122">
        <v>3</v>
      </c>
      <c r="BK135" s="250"/>
      <c r="BL135" s="74">
        <v>40</v>
      </c>
      <c r="BO135" s="73">
        <v>131</v>
      </c>
      <c r="BP135" s="323">
        <v>40</v>
      </c>
      <c r="BQ135" s="319">
        <v>7</v>
      </c>
      <c r="BR135" s="551"/>
    </row>
    <row r="136" spans="1:70" x14ac:dyDescent="0.2">
      <c r="A136" s="64">
        <v>132</v>
      </c>
      <c r="B136" s="8" t="s">
        <v>271</v>
      </c>
      <c r="C136" s="500" t="s">
        <v>545</v>
      </c>
      <c r="D136" s="452">
        <v>0</v>
      </c>
      <c r="E136" s="131">
        <v>7</v>
      </c>
      <c r="F136" s="204">
        <v>0</v>
      </c>
      <c r="G136" s="357">
        <v>6</v>
      </c>
      <c r="H136" s="354">
        <v>7</v>
      </c>
      <c r="I136" s="231">
        <v>8</v>
      </c>
      <c r="J136" s="208">
        <v>8</v>
      </c>
      <c r="K136" s="202">
        <v>8</v>
      </c>
      <c r="L136" s="37">
        <v>3</v>
      </c>
      <c r="M136" s="64">
        <v>8</v>
      </c>
      <c r="N136" s="123">
        <v>1</v>
      </c>
      <c r="O136" s="131">
        <v>7</v>
      </c>
      <c r="P136" s="260">
        <v>0</v>
      </c>
      <c r="Q136" s="260" t="s">
        <v>576</v>
      </c>
      <c r="R136" s="255" t="s">
        <v>541</v>
      </c>
      <c r="S136" s="255" t="s">
        <v>565</v>
      </c>
      <c r="T136" s="68">
        <v>0</v>
      </c>
      <c r="U136" s="296" t="s">
        <v>632</v>
      </c>
      <c r="V136" s="131">
        <v>90</v>
      </c>
      <c r="W136" s="430" t="s">
        <v>542</v>
      </c>
      <c r="X136" s="354" t="s">
        <v>555</v>
      </c>
      <c r="Y136" s="354" t="s">
        <v>555</v>
      </c>
      <c r="Z136" s="354" t="s">
        <v>555</v>
      </c>
      <c r="AA136" s="437" t="s">
        <v>545</v>
      </c>
      <c r="AB136" s="401" t="s">
        <v>543</v>
      </c>
      <c r="AC136" s="406" t="s">
        <v>537</v>
      </c>
      <c r="AD136" s="231" t="s">
        <v>480</v>
      </c>
      <c r="AE136" s="338" t="s">
        <v>553</v>
      </c>
      <c r="AF136" s="292"/>
      <c r="AH136" s="68">
        <v>132</v>
      </c>
      <c r="AI136" s="123">
        <v>1</v>
      </c>
      <c r="AJ136" s="131">
        <v>5</v>
      </c>
      <c r="AK136" s="255" t="s">
        <v>477</v>
      </c>
      <c r="AL136" s="68">
        <v>0</v>
      </c>
      <c r="AM136" s="296" t="s">
        <v>641</v>
      </c>
      <c r="AN136" s="404" t="s">
        <v>719</v>
      </c>
      <c r="AO136" s="231" t="s">
        <v>545</v>
      </c>
      <c r="AP136" s="338">
        <v>0</v>
      </c>
      <c r="AR136" s="68">
        <v>132</v>
      </c>
      <c r="AS136" s="260" t="s">
        <v>482</v>
      </c>
      <c r="AT136" s="255">
        <v>0</v>
      </c>
      <c r="AU136" s="354" t="s">
        <v>553</v>
      </c>
      <c r="AV136" s="397" t="s">
        <v>476</v>
      </c>
      <c r="AW136" s="406">
        <v>0</v>
      </c>
      <c r="AX136" s="338" t="s">
        <v>656</v>
      </c>
      <c r="AZ136" s="68">
        <v>132</v>
      </c>
      <c r="BA136" s="131">
        <v>5</v>
      </c>
      <c r="BB136" s="357">
        <v>2</v>
      </c>
      <c r="BC136" s="123">
        <v>4</v>
      </c>
      <c r="BD136" s="131">
        <v>5</v>
      </c>
      <c r="BE136" s="319">
        <v>3</v>
      </c>
      <c r="BG136" s="68">
        <v>132</v>
      </c>
      <c r="BH136" s="231">
        <v>3</v>
      </c>
      <c r="BI136" s="213"/>
      <c r="BJ136" s="123">
        <v>3</v>
      </c>
      <c r="BK136" s="211"/>
      <c r="BL136" s="64">
        <v>60</v>
      </c>
      <c r="BO136" s="68">
        <v>132</v>
      </c>
      <c r="BP136" s="323">
        <v>20</v>
      </c>
      <c r="BQ136" s="319">
        <v>8</v>
      </c>
      <c r="BR136" s="248"/>
    </row>
    <row r="137" spans="1:70" x14ac:dyDescent="0.2">
      <c r="A137" s="64">
        <v>133</v>
      </c>
      <c r="B137" s="9" t="s">
        <v>273</v>
      </c>
      <c r="C137" s="248">
        <v>0</v>
      </c>
      <c r="D137" s="448">
        <v>0</v>
      </c>
      <c r="E137" s="131">
        <v>5</v>
      </c>
      <c r="F137" s="204">
        <v>0</v>
      </c>
      <c r="G137" s="357">
        <v>6</v>
      </c>
      <c r="H137" s="354">
        <v>7</v>
      </c>
      <c r="I137" s="231">
        <v>7</v>
      </c>
      <c r="J137" s="208">
        <v>7</v>
      </c>
      <c r="K137" s="202">
        <v>9</v>
      </c>
      <c r="L137" s="37">
        <v>0</v>
      </c>
      <c r="M137" s="64">
        <v>7</v>
      </c>
      <c r="N137" s="123">
        <v>3</v>
      </c>
      <c r="O137" s="131">
        <v>6</v>
      </c>
      <c r="P137" s="260">
        <v>0</v>
      </c>
      <c r="Q137" s="260">
        <v>0</v>
      </c>
      <c r="R137" s="255" t="s">
        <v>482</v>
      </c>
      <c r="S137" s="255">
        <v>0</v>
      </c>
      <c r="T137" s="68">
        <v>0</v>
      </c>
      <c r="U137" s="296" t="s">
        <v>634</v>
      </c>
      <c r="V137" s="131">
        <v>40</v>
      </c>
      <c r="W137" s="430" t="s">
        <v>540</v>
      </c>
      <c r="X137" s="354"/>
      <c r="Y137" s="354"/>
      <c r="Z137" s="354"/>
      <c r="AA137" s="437"/>
      <c r="AB137" s="401"/>
      <c r="AC137" s="406"/>
      <c r="AD137" s="231" t="s">
        <v>540</v>
      </c>
      <c r="AE137" s="339">
        <v>0</v>
      </c>
      <c r="AF137" s="292"/>
      <c r="AH137" s="68">
        <v>133</v>
      </c>
      <c r="AI137" s="123">
        <v>1</v>
      </c>
      <c r="AJ137" s="131">
        <v>6</v>
      </c>
      <c r="AK137" s="255">
        <v>0</v>
      </c>
      <c r="AL137" s="68">
        <v>0</v>
      </c>
      <c r="AM137" s="296" t="s">
        <v>642</v>
      </c>
      <c r="AN137" s="296"/>
      <c r="AO137" s="231" t="s">
        <v>484</v>
      </c>
      <c r="AP137" s="338">
        <v>0</v>
      </c>
      <c r="AR137" s="68">
        <v>133</v>
      </c>
      <c r="AS137" s="64" t="s">
        <v>480</v>
      </c>
      <c r="AT137" s="255">
        <v>0</v>
      </c>
      <c r="AU137" s="255"/>
      <c r="AV137" s="208"/>
      <c r="AW137" s="255"/>
      <c r="AX137" s="338" t="s">
        <v>656</v>
      </c>
      <c r="AZ137" s="68">
        <v>133</v>
      </c>
      <c r="BA137" s="131">
        <v>4</v>
      </c>
      <c r="BB137" s="357">
        <v>2</v>
      </c>
      <c r="BC137" s="123">
        <v>1</v>
      </c>
      <c r="BD137" s="131">
        <v>7</v>
      </c>
      <c r="BE137" s="319"/>
      <c r="BG137" s="68">
        <v>133</v>
      </c>
      <c r="BH137" s="231">
        <v>7</v>
      </c>
      <c r="BI137" s="213">
        <v>3</v>
      </c>
      <c r="BJ137" s="123">
        <v>4.5</v>
      </c>
      <c r="BK137" s="211"/>
      <c r="BL137" s="64">
        <v>40</v>
      </c>
      <c r="BO137" s="68">
        <v>133</v>
      </c>
      <c r="BP137" s="323">
        <v>30</v>
      </c>
      <c r="BQ137" s="319"/>
      <c r="BR137" s="248"/>
    </row>
    <row r="138" spans="1:70" x14ac:dyDescent="0.2">
      <c r="A138" s="64">
        <v>134</v>
      </c>
      <c r="B138" s="9" t="s">
        <v>277</v>
      </c>
      <c r="C138" s="248">
        <v>0</v>
      </c>
      <c r="D138" s="448">
        <v>0</v>
      </c>
      <c r="E138" s="131">
        <v>2</v>
      </c>
      <c r="F138" s="204" t="s">
        <v>478</v>
      </c>
      <c r="G138" s="357">
        <v>3</v>
      </c>
      <c r="H138" s="354">
        <v>2</v>
      </c>
      <c r="I138" s="231">
        <v>2</v>
      </c>
      <c r="J138" s="208">
        <v>2</v>
      </c>
      <c r="K138" s="202">
        <v>6</v>
      </c>
      <c r="L138" s="37">
        <v>0</v>
      </c>
      <c r="M138" s="64">
        <v>0</v>
      </c>
      <c r="N138" s="123">
        <v>1</v>
      </c>
      <c r="O138" s="131">
        <v>7</v>
      </c>
      <c r="P138" s="260">
        <v>0</v>
      </c>
      <c r="Q138" s="260">
        <v>0</v>
      </c>
      <c r="R138" s="255">
        <v>0</v>
      </c>
      <c r="S138" s="255">
        <v>0</v>
      </c>
      <c r="T138" s="68">
        <v>0</v>
      </c>
      <c r="U138" s="296" t="s">
        <v>622</v>
      </c>
      <c r="V138" s="131">
        <v>80</v>
      </c>
      <c r="W138" s="430" t="s">
        <v>554</v>
      </c>
      <c r="X138" s="354"/>
      <c r="Y138" s="354"/>
      <c r="Z138" s="354"/>
      <c r="AA138" s="437"/>
      <c r="AB138" s="401"/>
      <c r="AC138" s="406"/>
      <c r="AD138" s="231" t="s">
        <v>686</v>
      </c>
      <c r="AE138" s="339">
        <v>0</v>
      </c>
      <c r="AF138" s="292"/>
      <c r="AH138" s="68">
        <v>134</v>
      </c>
      <c r="AI138" s="123">
        <v>1</v>
      </c>
      <c r="AJ138" s="131"/>
      <c r="AK138" s="255" t="s">
        <v>477</v>
      </c>
      <c r="AL138" s="68">
        <v>0</v>
      </c>
      <c r="AM138" s="296" t="s">
        <v>636</v>
      </c>
      <c r="AN138" s="296"/>
      <c r="AO138" s="231" t="s">
        <v>482</v>
      </c>
      <c r="AP138" s="338">
        <v>0</v>
      </c>
      <c r="AR138" s="68">
        <v>134</v>
      </c>
      <c r="AS138" s="260" t="s">
        <v>482</v>
      </c>
      <c r="AT138" s="255">
        <v>0</v>
      </c>
      <c r="AU138" s="255"/>
      <c r="AV138" s="208"/>
      <c r="AW138" s="255"/>
      <c r="AX138" s="339" t="s">
        <v>657</v>
      </c>
      <c r="AZ138" s="68">
        <v>134</v>
      </c>
      <c r="BA138" s="131">
        <v>3</v>
      </c>
      <c r="BB138" s="357">
        <v>2</v>
      </c>
      <c r="BC138" s="123">
        <v>4</v>
      </c>
      <c r="BD138" s="131">
        <v>3</v>
      </c>
      <c r="BE138" s="319"/>
      <c r="BG138" s="68">
        <v>134</v>
      </c>
      <c r="BH138" s="231">
        <v>6</v>
      </c>
      <c r="BI138" s="213"/>
      <c r="BJ138" s="123">
        <v>4.5</v>
      </c>
      <c r="BK138" s="211"/>
      <c r="BL138" s="64">
        <v>40</v>
      </c>
      <c r="BO138" s="68">
        <v>134</v>
      </c>
      <c r="BP138" s="323">
        <v>20</v>
      </c>
      <c r="BQ138" s="319"/>
      <c r="BR138" s="248"/>
    </row>
    <row r="139" spans="1:70" x14ac:dyDescent="0.2">
      <c r="A139" s="64">
        <v>135</v>
      </c>
      <c r="B139" s="9" t="s">
        <v>280</v>
      </c>
      <c r="C139" s="248">
        <v>0</v>
      </c>
      <c r="D139" s="448">
        <v>0</v>
      </c>
      <c r="E139" s="131">
        <v>6</v>
      </c>
      <c r="F139" s="204">
        <v>0</v>
      </c>
      <c r="G139" s="357">
        <v>3</v>
      </c>
      <c r="H139" s="354">
        <v>5</v>
      </c>
      <c r="I139" s="231">
        <v>6</v>
      </c>
      <c r="J139" s="208">
        <v>4</v>
      </c>
      <c r="K139" s="202">
        <v>7</v>
      </c>
      <c r="L139" s="37">
        <v>0</v>
      </c>
      <c r="M139" s="64">
        <v>5</v>
      </c>
      <c r="N139" s="123">
        <v>1</v>
      </c>
      <c r="O139" s="131">
        <v>3</v>
      </c>
      <c r="P139" s="260">
        <v>0</v>
      </c>
      <c r="Q139" s="260" t="s">
        <v>546</v>
      </c>
      <c r="R139" s="255" t="s">
        <v>480</v>
      </c>
      <c r="S139" s="255" t="s">
        <v>557</v>
      </c>
      <c r="T139" s="68">
        <v>0</v>
      </c>
      <c r="U139" s="296" t="s">
        <v>629</v>
      </c>
      <c r="V139" s="131">
        <v>90</v>
      </c>
      <c r="W139" s="430" t="s">
        <v>745</v>
      </c>
      <c r="X139" s="354"/>
      <c r="Y139" s="354"/>
      <c r="Z139" s="354"/>
      <c r="AA139" s="437"/>
      <c r="AB139" s="401"/>
      <c r="AC139" s="406"/>
      <c r="AD139" s="231" t="s">
        <v>482</v>
      </c>
      <c r="AE139" s="339">
        <v>0</v>
      </c>
      <c r="AF139" s="292"/>
      <c r="AH139" s="68">
        <v>135</v>
      </c>
      <c r="AI139" s="123">
        <v>1</v>
      </c>
      <c r="AJ139" s="131">
        <v>3</v>
      </c>
      <c r="AK139" s="255">
        <v>0</v>
      </c>
      <c r="AL139" s="68">
        <v>0</v>
      </c>
      <c r="AM139" s="296" t="s">
        <v>638</v>
      </c>
      <c r="AN139" s="296"/>
      <c r="AO139" s="231" t="s">
        <v>539</v>
      </c>
      <c r="AP139" s="338">
        <v>0</v>
      </c>
      <c r="AR139" s="68">
        <v>135</v>
      </c>
      <c r="AS139" s="260" t="s">
        <v>476</v>
      </c>
      <c r="AT139" s="255">
        <v>0</v>
      </c>
      <c r="AU139" s="255"/>
      <c r="AV139" s="208"/>
      <c r="AW139" s="255"/>
      <c r="AX139" s="338" t="s">
        <v>656</v>
      </c>
      <c r="AZ139" s="68">
        <v>135</v>
      </c>
      <c r="BA139" s="131">
        <v>5</v>
      </c>
      <c r="BB139" s="357">
        <v>2</v>
      </c>
      <c r="BC139" s="123">
        <v>2</v>
      </c>
      <c r="BD139" s="131">
        <v>5</v>
      </c>
      <c r="BE139" s="319">
        <v>4</v>
      </c>
      <c r="BG139" s="68">
        <v>135</v>
      </c>
      <c r="BH139" s="231">
        <v>4</v>
      </c>
      <c r="BI139" s="213">
        <v>3</v>
      </c>
      <c r="BJ139" s="123">
        <v>3</v>
      </c>
      <c r="BK139" s="211"/>
      <c r="BL139" s="64">
        <v>40</v>
      </c>
      <c r="BO139" s="68">
        <v>135</v>
      </c>
      <c r="BP139" s="323">
        <v>10</v>
      </c>
      <c r="BQ139" s="319">
        <v>6</v>
      </c>
      <c r="BR139" s="248"/>
    </row>
    <row r="140" spans="1:70" x14ac:dyDescent="0.2">
      <c r="A140" s="64">
        <v>136</v>
      </c>
      <c r="B140" s="9" t="s">
        <v>281</v>
      </c>
      <c r="C140" s="248" t="s">
        <v>20</v>
      </c>
      <c r="D140" s="448">
        <v>0</v>
      </c>
      <c r="E140" s="131">
        <v>3</v>
      </c>
      <c r="F140" s="204">
        <v>0</v>
      </c>
      <c r="G140" s="357">
        <v>1</v>
      </c>
      <c r="H140" s="354">
        <v>1</v>
      </c>
      <c r="I140" s="231">
        <v>4</v>
      </c>
      <c r="J140" s="208">
        <v>1</v>
      </c>
      <c r="K140" s="202">
        <v>7</v>
      </c>
      <c r="L140" s="37">
        <v>0</v>
      </c>
      <c r="M140" s="64">
        <v>0</v>
      </c>
      <c r="N140" s="123">
        <v>1</v>
      </c>
      <c r="O140" s="131">
        <v>0</v>
      </c>
      <c r="P140" s="260">
        <v>0</v>
      </c>
      <c r="Q140" s="260" t="s">
        <v>558</v>
      </c>
      <c r="R140" s="255" t="s">
        <v>477</v>
      </c>
      <c r="S140" s="255">
        <v>0</v>
      </c>
      <c r="T140" s="68">
        <v>0</v>
      </c>
      <c r="U140" s="297" t="s">
        <v>624</v>
      </c>
      <c r="V140" s="131">
        <v>60</v>
      </c>
      <c r="W140" s="430" t="s">
        <v>540</v>
      </c>
      <c r="X140" s="354"/>
      <c r="Y140" s="354"/>
      <c r="Z140" s="354"/>
      <c r="AA140" s="437"/>
      <c r="AB140" s="401"/>
      <c r="AC140" s="406"/>
      <c r="AD140" s="231" t="s">
        <v>480</v>
      </c>
      <c r="AE140" s="339">
        <v>0</v>
      </c>
      <c r="AF140" s="292"/>
      <c r="AH140" s="68">
        <v>136</v>
      </c>
      <c r="AI140" s="123">
        <v>1</v>
      </c>
      <c r="AJ140" s="131">
        <v>4</v>
      </c>
      <c r="AK140" s="255" t="s">
        <v>477</v>
      </c>
      <c r="AL140" s="68">
        <v>0</v>
      </c>
      <c r="AM140" s="296" t="s">
        <v>624</v>
      </c>
      <c r="AN140" s="296"/>
      <c r="AO140" s="231" t="s">
        <v>538</v>
      </c>
      <c r="AP140" s="338" t="s">
        <v>657</v>
      </c>
      <c r="AR140" s="68">
        <v>136</v>
      </c>
      <c r="AS140" s="64" t="s">
        <v>482</v>
      </c>
      <c r="AT140" s="255">
        <v>0</v>
      </c>
      <c r="AU140" s="255"/>
      <c r="AV140" s="208"/>
      <c r="AW140" s="255"/>
      <c r="AX140" s="339" t="s">
        <v>542</v>
      </c>
      <c r="AZ140" s="68">
        <v>136</v>
      </c>
      <c r="BA140" s="131">
        <v>4</v>
      </c>
      <c r="BB140" s="357">
        <v>2</v>
      </c>
      <c r="BC140" s="123">
        <v>3</v>
      </c>
      <c r="BD140" s="131">
        <v>7</v>
      </c>
      <c r="BE140" s="319"/>
      <c r="BG140" s="68">
        <v>136</v>
      </c>
      <c r="BH140" s="231">
        <v>6</v>
      </c>
      <c r="BI140" s="213"/>
      <c r="BJ140" s="123">
        <v>4</v>
      </c>
      <c r="BK140" s="211"/>
      <c r="BL140" s="64">
        <v>40</v>
      </c>
      <c r="BO140" s="68">
        <v>136</v>
      </c>
      <c r="BP140" s="323">
        <v>60</v>
      </c>
      <c r="BQ140" s="319"/>
      <c r="BR140" s="248"/>
    </row>
    <row r="141" spans="1:70" x14ac:dyDescent="0.2">
      <c r="A141" s="64">
        <v>137</v>
      </c>
      <c r="B141" s="9" t="s">
        <v>284</v>
      </c>
      <c r="C141" s="248">
        <v>0</v>
      </c>
      <c r="D141" s="448">
        <v>0</v>
      </c>
      <c r="E141" s="131">
        <v>7</v>
      </c>
      <c r="F141" s="204">
        <v>0</v>
      </c>
      <c r="G141" s="357">
        <v>6</v>
      </c>
      <c r="H141" s="354">
        <v>8</v>
      </c>
      <c r="I141" s="231">
        <v>8</v>
      </c>
      <c r="J141" s="208">
        <v>8</v>
      </c>
      <c r="K141" s="202">
        <v>9</v>
      </c>
      <c r="L141" s="37">
        <v>0</v>
      </c>
      <c r="M141" s="64">
        <v>7</v>
      </c>
      <c r="N141" s="123">
        <v>3</v>
      </c>
      <c r="O141" s="131">
        <v>6</v>
      </c>
      <c r="P141" s="260">
        <v>0</v>
      </c>
      <c r="Q141" s="260">
        <v>0</v>
      </c>
      <c r="R141" s="255" t="s">
        <v>480</v>
      </c>
      <c r="S141" s="255">
        <v>0</v>
      </c>
      <c r="T141" s="68">
        <v>0</v>
      </c>
      <c r="U141" s="296" t="s">
        <v>635</v>
      </c>
      <c r="V141" s="131">
        <v>40</v>
      </c>
      <c r="W141" s="430" t="s">
        <v>705</v>
      </c>
      <c r="X141" s="354"/>
      <c r="Y141" s="354"/>
      <c r="Z141" s="354"/>
      <c r="AA141" s="397"/>
      <c r="AB141" s="401"/>
      <c r="AC141" s="406"/>
      <c r="AD141" s="231" t="s">
        <v>544</v>
      </c>
      <c r="AE141" s="339" t="s">
        <v>544</v>
      </c>
      <c r="AF141" s="292"/>
      <c r="AH141" s="68">
        <v>137</v>
      </c>
      <c r="AI141" s="123">
        <v>1</v>
      </c>
      <c r="AJ141" s="131"/>
      <c r="AK141" s="255" t="s">
        <v>541</v>
      </c>
      <c r="AL141" s="68">
        <v>0</v>
      </c>
      <c r="AM141" s="296" t="s">
        <v>645</v>
      </c>
      <c r="AN141" s="296"/>
      <c r="AO141" s="231" t="s">
        <v>482</v>
      </c>
      <c r="AP141" s="338" t="s">
        <v>538</v>
      </c>
      <c r="AR141" s="68">
        <v>137</v>
      </c>
      <c r="AS141" s="260" t="s">
        <v>482</v>
      </c>
      <c r="AT141" s="255">
        <v>0</v>
      </c>
      <c r="AU141" s="255"/>
      <c r="AV141" s="208"/>
      <c r="AW141" s="255"/>
      <c r="AX141" s="338" t="s">
        <v>476</v>
      </c>
      <c r="AZ141" s="68">
        <v>137</v>
      </c>
      <c r="BA141" s="131">
        <v>4</v>
      </c>
      <c r="BB141" s="357">
        <v>2</v>
      </c>
      <c r="BC141" s="123">
        <v>4</v>
      </c>
      <c r="BD141" s="131">
        <v>9</v>
      </c>
      <c r="BE141" s="319"/>
      <c r="BG141" s="68">
        <v>137</v>
      </c>
      <c r="BH141" s="231">
        <v>6</v>
      </c>
      <c r="BI141" s="213"/>
      <c r="BJ141" s="123">
        <v>6</v>
      </c>
      <c r="BK141" s="211"/>
      <c r="BL141" s="64">
        <v>40</v>
      </c>
      <c r="BO141" s="68">
        <v>137</v>
      </c>
      <c r="BP141" s="323">
        <v>40</v>
      </c>
      <c r="BQ141" s="319"/>
      <c r="BR141" s="123"/>
    </row>
    <row r="142" spans="1:70" x14ac:dyDescent="0.2">
      <c r="A142" s="64">
        <v>138</v>
      </c>
      <c r="B142" s="9" t="s">
        <v>287</v>
      </c>
      <c r="C142" s="248">
        <v>0</v>
      </c>
      <c r="D142" s="448">
        <v>0</v>
      </c>
      <c r="E142" s="131">
        <v>2</v>
      </c>
      <c r="F142" s="204">
        <v>0</v>
      </c>
      <c r="G142" s="357">
        <v>1</v>
      </c>
      <c r="H142" s="354">
        <v>3</v>
      </c>
      <c r="I142" s="231">
        <v>2</v>
      </c>
      <c r="J142" s="208">
        <v>1</v>
      </c>
      <c r="K142" s="202">
        <v>6</v>
      </c>
      <c r="L142" s="37">
        <v>0</v>
      </c>
      <c r="M142" s="64">
        <v>0</v>
      </c>
      <c r="N142" s="123">
        <v>1</v>
      </c>
      <c r="O142" s="131">
        <v>2</v>
      </c>
      <c r="P142" s="260">
        <v>0</v>
      </c>
      <c r="Q142" s="260" t="s">
        <v>557</v>
      </c>
      <c r="R142" s="255">
        <v>0</v>
      </c>
      <c r="S142" s="255">
        <v>0</v>
      </c>
      <c r="T142" s="68">
        <v>0</v>
      </c>
      <c r="U142" s="296" t="s">
        <v>624</v>
      </c>
      <c r="V142" s="131">
        <v>5</v>
      </c>
      <c r="W142" s="430" t="s">
        <v>710</v>
      </c>
      <c r="X142" s="354"/>
      <c r="Y142" s="354"/>
      <c r="Z142" s="354"/>
      <c r="AA142" s="397"/>
      <c r="AB142" s="401"/>
      <c r="AC142" s="406"/>
      <c r="AD142" s="231" t="s">
        <v>481</v>
      </c>
      <c r="AE142" s="340">
        <v>0</v>
      </c>
      <c r="AF142" s="292"/>
      <c r="AH142" s="68">
        <v>138</v>
      </c>
      <c r="AI142" s="123">
        <v>1</v>
      </c>
      <c r="AJ142" s="131">
        <v>1</v>
      </c>
      <c r="AK142" s="255">
        <v>0</v>
      </c>
      <c r="AL142" s="68">
        <v>0</v>
      </c>
      <c r="AM142" s="296" t="s">
        <v>630</v>
      </c>
      <c r="AN142" s="296"/>
      <c r="AO142" s="231">
        <v>0</v>
      </c>
      <c r="AP142" s="343">
        <v>0</v>
      </c>
      <c r="AR142" s="68">
        <v>138</v>
      </c>
      <c r="AS142" s="64" t="s">
        <v>482</v>
      </c>
      <c r="AT142" s="255">
        <v>0</v>
      </c>
      <c r="AU142" s="255"/>
      <c r="AV142" s="208"/>
      <c r="AW142" s="255"/>
      <c r="AX142" s="339" t="s">
        <v>542</v>
      </c>
      <c r="AZ142" s="68">
        <v>138</v>
      </c>
      <c r="BA142" s="131">
        <v>5</v>
      </c>
      <c r="BB142" s="357">
        <v>2</v>
      </c>
      <c r="BC142" s="123">
        <v>4</v>
      </c>
      <c r="BD142" s="131">
        <v>7</v>
      </c>
      <c r="BE142" s="319"/>
      <c r="BG142" s="68">
        <v>138</v>
      </c>
      <c r="BH142" s="231">
        <v>4</v>
      </c>
      <c r="BI142" s="213">
        <v>4</v>
      </c>
      <c r="BJ142" s="123">
        <v>2.5</v>
      </c>
      <c r="BK142" s="211"/>
      <c r="BL142" s="64">
        <v>60</v>
      </c>
      <c r="BO142" s="68">
        <v>138</v>
      </c>
      <c r="BP142" s="323">
        <v>40</v>
      </c>
      <c r="BQ142" s="319"/>
      <c r="BR142" s="123"/>
    </row>
    <row r="143" spans="1:70" x14ac:dyDescent="0.2">
      <c r="A143" s="64">
        <v>139</v>
      </c>
      <c r="B143" s="9" t="s">
        <v>290</v>
      </c>
      <c r="C143" s="248">
        <v>0</v>
      </c>
      <c r="D143" s="448">
        <v>0</v>
      </c>
      <c r="E143" s="131">
        <v>5</v>
      </c>
      <c r="F143" s="204" t="s">
        <v>477</v>
      </c>
      <c r="G143" s="357">
        <v>6</v>
      </c>
      <c r="H143" s="354">
        <v>7</v>
      </c>
      <c r="I143" s="231">
        <v>7</v>
      </c>
      <c r="J143" s="208">
        <v>8</v>
      </c>
      <c r="K143" s="202">
        <v>8</v>
      </c>
      <c r="L143" s="37">
        <v>0</v>
      </c>
      <c r="M143" s="64">
        <v>6</v>
      </c>
      <c r="N143" s="123">
        <v>1</v>
      </c>
      <c r="O143" s="131">
        <v>1</v>
      </c>
      <c r="P143" s="260">
        <v>0</v>
      </c>
      <c r="Q143" s="260">
        <v>0</v>
      </c>
      <c r="R143" s="255">
        <v>0</v>
      </c>
      <c r="S143" s="255">
        <v>0</v>
      </c>
      <c r="T143" s="68">
        <v>0</v>
      </c>
      <c r="U143" s="296" t="s">
        <v>624</v>
      </c>
      <c r="V143" s="131">
        <v>10</v>
      </c>
      <c r="W143" s="430" t="s">
        <v>684</v>
      </c>
      <c r="X143" s="354"/>
      <c r="Y143" s="354"/>
      <c r="Z143" s="354"/>
      <c r="AA143" s="397"/>
      <c r="AB143" s="401"/>
      <c r="AC143" s="406"/>
      <c r="AD143" s="231" t="s">
        <v>481</v>
      </c>
      <c r="AE143" s="340" t="s">
        <v>544</v>
      </c>
      <c r="AF143" s="292"/>
      <c r="AH143" s="68">
        <v>139</v>
      </c>
      <c r="AI143" s="123">
        <v>1</v>
      </c>
      <c r="AJ143" s="131"/>
      <c r="AK143" s="255" t="s">
        <v>482</v>
      </c>
      <c r="AL143" s="68">
        <v>0</v>
      </c>
      <c r="AM143" s="296" t="s">
        <v>624</v>
      </c>
      <c r="AN143" s="296"/>
      <c r="AO143" s="231" t="s">
        <v>538</v>
      </c>
      <c r="AP143" s="338" t="s">
        <v>661</v>
      </c>
      <c r="AR143" s="68">
        <v>139</v>
      </c>
      <c r="AS143" s="260" t="s">
        <v>480</v>
      </c>
      <c r="AT143" s="255">
        <v>0</v>
      </c>
      <c r="AU143" s="255"/>
      <c r="AV143" s="208"/>
      <c r="AW143" s="255"/>
      <c r="AX143" s="338" t="s">
        <v>476</v>
      </c>
      <c r="AZ143" s="68">
        <v>139</v>
      </c>
      <c r="BA143" s="131">
        <v>4</v>
      </c>
      <c r="BB143" s="357">
        <v>2</v>
      </c>
      <c r="BC143" s="123">
        <v>4</v>
      </c>
      <c r="BD143" s="131">
        <v>3</v>
      </c>
      <c r="BE143" s="319"/>
      <c r="BG143" s="68">
        <v>139</v>
      </c>
      <c r="BH143" s="231">
        <v>7</v>
      </c>
      <c r="BI143" s="213"/>
      <c r="BJ143" s="123">
        <v>3.5</v>
      </c>
      <c r="BK143" s="211"/>
      <c r="BL143" s="64">
        <v>10</v>
      </c>
      <c r="BO143" s="68">
        <v>139</v>
      </c>
      <c r="BP143" s="323">
        <v>50</v>
      </c>
      <c r="BQ143" s="319"/>
      <c r="BR143" s="123"/>
    </row>
    <row r="144" spans="1:70" x14ac:dyDescent="0.2">
      <c r="A144" s="65">
        <v>140</v>
      </c>
      <c r="B144" s="90" t="s">
        <v>15</v>
      </c>
      <c r="C144" s="493">
        <v>0</v>
      </c>
      <c r="D144" s="443" t="s">
        <v>543</v>
      </c>
      <c r="E144" s="132">
        <v>3</v>
      </c>
      <c r="F144" s="205">
        <v>0</v>
      </c>
      <c r="G144" s="358">
        <v>2</v>
      </c>
      <c r="H144" s="355">
        <v>3</v>
      </c>
      <c r="I144" s="232">
        <v>3</v>
      </c>
      <c r="J144" s="229">
        <v>1</v>
      </c>
      <c r="K144" s="207">
        <v>2</v>
      </c>
      <c r="L144" s="102">
        <v>0</v>
      </c>
      <c r="M144" s="65">
        <v>0</v>
      </c>
      <c r="N144" s="124">
        <v>1</v>
      </c>
      <c r="O144" s="132">
        <v>0</v>
      </c>
      <c r="P144" s="261" t="s">
        <v>484</v>
      </c>
      <c r="Q144" s="261" t="s">
        <v>540</v>
      </c>
      <c r="R144" s="256" t="s">
        <v>543</v>
      </c>
      <c r="S144" s="256" t="s">
        <v>567</v>
      </c>
      <c r="T144" s="81">
        <v>0</v>
      </c>
      <c r="U144" s="299" t="s">
        <v>635</v>
      </c>
      <c r="V144" s="132">
        <v>90</v>
      </c>
      <c r="W144" s="431" t="s">
        <v>710</v>
      </c>
      <c r="X144" s="355"/>
      <c r="Y144" s="355"/>
      <c r="Z144" s="355"/>
      <c r="AA144" s="409"/>
      <c r="AB144" s="410"/>
      <c r="AC144" s="411"/>
      <c r="AD144" s="232" t="s">
        <v>477</v>
      </c>
      <c r="AE144" s="412">
        <v>0</v>
      </c>
      <c r="AF144" s="292"/>
      <c r="AH144" s="81">
        <v>140</v>
      </c>
      <c r="AI144" s="124">
        <v>1</v>
      </c>
      <c r="AJ144" s="132">
        <v>4</v>
      </c>
      <c r="AK144" s="256">
        <v>0</v>
      </c>
      <c r="AL144" s="81">
        <v>0</v>
      </c>
      <c r="AM144" s="299" t="s">
        <v>642</v>
      </c>
      <c r="AN144" s="299"/>
      <c r="AO144" s="232" t="s">
        <v>484</v>
      </c>
      <c r="AP144" s="342" t="s">
        <v>553</v>
      </c>
      <c r="AR144" s="81">
        <v>140</v>
      </c>
      <c r="AS144" s="420" t="s">
        <v>476</v>
      </c>
      <c r="AT144" s="256">
        <v>0</v>
      </c>
      <c r="AU144" s="256"/>
      <c r="AV144" s="229"/>
      <c r="AW144" s="256"/>
      <c r="AX144" s="342" t="s">
        <v>553</v>
      </c>
      <c r="AZ144" s="81">
        <v>140</v>
      </c>
      <c r="BA144" s="132">
        <v>5</v>
      </c>
      <c r="BB144" s="358">
        <v>4</v>
      </c>
      <c r="BC144" s="124">
        <v>3</v>
      </c>
      <c r="BD144" s="132">
        <v>5</v>
      </c>
      <c r="BE144" s="321">
        <v>5</v>
      </c>
      <c r="BG144" s="81">
        <v>140</v>
      </c>
      <c r="BH144" s="232">
        <v>4</v>
      </c>
      <c r="BI144" s="245"/>
      <c r="BJ144" s="124">
        <v>3.5</v>
      </c>
      <c r="BK144" s="212"/>
      <c r="BL144" s="65">
        <v>0</v>
      </c>
      <c r="BO144" s="81">
        <v>140</v>
      </c>
      <c r="BP144" s="323">
        <v>10</v>
      </c>
      <c r="BQ144" s="319">
        <v>6</v>
      </c>
      <c r="BR144" s="124"/>
    </row>
    <row r="145" spans="1:70" x14ac:dyDescent="0.2">
      <c r="A145" s="64">
        <v>141</v>
      </c>
      <c r="B145" s="9" t="s">
        <v>293</v>
      </c>
      <c r="C145" s="248" t="s">
        <v>20</v>
      </c>
      <c r="D145" s="448">
        <v>0</v>
      </c>
      <c r="E145" s="130">
        <v>4</v>
      </c>
      <c r="F145" s="203">
        <v>0</v>
      </c>
      <c r="G145" s="356">
        <v>3</v>
      </c>
      <c r="H145" s="353">
        <v>5</v>
      </c>
      <c r="I145" s="230">
        <v>6</v>
      </c>
      <c r="J145" s="228">
        <v>4</v>
      </c>
      <c r="K145" s="206">
        <v>6</v>
      </c>
      <c r="L145" s="97">
        <v>0</v>
      </c>
      <c r="M145" s="74">
        <v>5</v>
      </c>
      <c r="N145" s="122">
        <v>1</v>
      </c>
      <c r="O145" s="130">
        <v>5</v>
      </c>
      <c r="P145" s="259">
        <v>0</v>
      </c>
      <c r="Q145" s="259">
        <v>0</v>
      </c>
      <c r="R145" s="254" t="s">
        <v>480</v>
      </c>
      <c r="S145" s="254">
        <v>0</v>
      </c>
      <c r="T145" s="73">
        <v>0</v>
      </c>
      <c r="U145" s="295" t="s">
        <v>624</v>
      </c>
      <c r="V145" s="130">
        <v>50</v>
      </c>
      <c r="W145" s="347" t="s">
        <v>748</v>
      </c>
      <c r="X145" s="353"/>
      <c r="Y145" s="353"/>
      <c r="Z145" s="353"/>
      <c r="AA145" s="436"/>
      <c r="AB145" s="400"/>
      <c r="AC145" s="405"/>
      <c r="AD145" s="230" t="s">
        <v>540</v>
      </c>
      <c r="AE145" s="337">
        <v>0</v>
      </c>
      <c r="AF145" s="292"/>
      <c r="AH145" s="68">
        <v>141</v>
      </c>
      <c r="AI145" s="123">
        <v>1</v>
      </c>
      <c r="AJ145" s="131">
        <v>0</v>
      </c>
      <c r="AK145" s="255">
        <v>0</v>
      </c>
      <c r="AL145" s="68">
        <v>0</v>
      </c>
      <c r="AM145" s="296" t="s">
        <v>624</v>
      </c>
      <c r="AN145" s="296"/>
      <c r="AO145" s="231">
        <v>0</v>
      </c>
      <c r="AP145" s="338">
        <v>0</v>
      </c>
      <c r="AR145" s="68">
        <v>141</v>
      </c>
      <c r="AS145" s="260" t="s">
        <v>477</v>
      </c>
      <c r="AT145" s="255">
        <v>0</v>
      </c>
      <c r="AU145" s="255"/>
      <c r="AV145" s="208"/>
      <c r="AW145" s="255"/>
      <c r="AX145" s="338" t="s">
        <v>656</v>
      </c>
      <c r="AZ145" s="68">
        <v>141</v>
      </c>
      <c r="BA145" s="131">
        <v>3</v>
      </c>
      <c r="BB145" s="357">
        <v>2</v>
      </c>
      <c r="BC145" s="123">
        <v>3</v>
      </c>
      <c r="BD145" s="131">
        <v>3</v>
      </c>
      <c r="BE145" s="319"/>
      <c r="BG145" s="68">
        <v>141</v>
      </c>
      <c r="BH145" s="231">
        <v>5</v>
      </c>
      <c r="BI145" s="213"/>
      <c r="BJ145" s="123">
        <v>3</v>
      </c>
      <c r="BK145" s="211"/>
      <c r="BL145" s="64">
        <v>0</v>
      </c>
      <c r="BO145" s="68">
        <v>141</v>
      </c>
      <c r="BP145" s="322">
        <v>60</v>
      </c>
      <c r="BQ145" s="318"/>
      <c r="BR145" s="551"/>
    </row>
    <row r="146" spans="1:70" x14ac:dyDescent="0.2">
      <c r="A146" s="64">
        <v>142</v>
      </c>
      <c r="B146" s="9" t="s">
        <v>296</v>
      </c>
      <c r="C146" s="248" t="s">
        <v>20</v>
      </c>
      <c r="D146" s="448" t="s">
        <v>541</v>
      </c>
      <c r="E146" s="131">
        <v>5</v>
      </c>
      <c r="F146" s="204">
        <v>0</v>
      </c>
      <c r="G146" s="357">
        <v>6</v>
      </c>
      <c r="H146" s="354">
        <v>7</v>
      </c>
      <c r="I146" s="231">
        <v>7</v>
      </c>
      <c r="J146" s="208">
        <v>8</v>
      </c>
      <c r="K146" s="202">
        <v>6</v>
      </c>
      <c r="L146" s="37">
        <v>0</v>
      </c>
      <c r="M146" s="64">
        <v>6</v>
      </c>
      <c r="N146" s="123">
        <v>5</v>
      </c>
      <c r="O146" s="131">
        <v>7</v>
      </c>
      <c r="P146" s="260">
        <v>0</v>
      </c>
      <c r="Q146" s="260" t="s">
        <v>480</v>
      </c>
      <c r="R146" s="255" t="s">
        <v>480</v>
      </c>
      <c r="S146" s="255">
        <v>0</v>
      </c>
      <c r="T146" s="68">
        <v>0</v>
      </c>
      <c r="U146" s="296" t="s">
        <v>623</v>
      </c>
      <c r="V146" s="131">
        <v>70</v>
      </c>
      <c r="W146" s="430" t="s">
        <v>745</v>
      </c>
      <c r="X146" s="354"/>
      <c r="Y146" s="354"/>
      <c r="Z146" s="354"/>
      <c r="AA146" s="437"/>
      <c r="AB146" s="401"/>
      <c r="AC146" s="406"/>
      <c r="AD146" s="231" t="s">
        <v>482</v>
      </c>
      <c r="AE146" s="338">
        <v>0</v>
      </c>
      <c r="AF146" s="292"/>
      <c r="AH146" s="68">
        <v>142</v>
      </c>
      <c r="AI146" s="123">
        <v>1</v>
      </c>
      <c r="AJ146" s="131"/>
      <c r="AK146" s="255" t="s">
        <v>482</v>
      </c>
      <c r="AL146" s="68">
        <v>0</v>
      </c>
      <c r="AM146" s="296" t="s">
        <v>641</v>
      </c>
      <c r="AN146" s="296"/>
      <c r="AO146" s="231">
        <v>0</v>
      </c>
      <c r="AP146" s="338" t="s">
        <v>656</v>
      </c>
      <c r="AR146" s="68">
        <v>142</v>
      </c>
      <c r="AS146" s="260">
        <v>0</v>
      </c>
      <c r="AT146" s="255">
        <v>0</v>
      </c>
      <c r="AU146" s="255"/>
      <c r="AV146" s="208"/>
      <c r="AW146" s="255"/>
      <c r="AX146" s="339" t="s">
        <v>542</v>
      </c>
      <c r="AZ146" s="68">
        <v>142</v>
      </c>
      <c r="BA146" s="131">
        <v>2</v>
      </c>
      <c r="BB146" s="357">
        <v>2</v>
      </c>
      <c r="BC146" s="123">
        <v>1</v>
      </c>
      <c r="BD146" s="131">
        <v>9</v>
      </c>
      <c r="BE146" s="319"/>
      <c r="BG146" s="68">
        <v>142</v>
      </c>
      <c r="BH146" s="231">
        <v>6</v>
      </c>
      <c r="BI146" s="213"/>
      <c r="BJ146" s="123">
        <v>4</v>
      </c>
      <c r="BK146" s="211"/>
      <c r="BL146" s="64">
        <v>0</v>
      </c>
      <c r="BO146" s="68">
        <v>142</v>
      </c>
      <c r="BP146" s="323">
        <v>20</v>
      </c>
      <c r="BQ146" s="319"/>
      <c r="BR146" s="248"/>
    </row>
    <row r="147" spans="1:70" x14ac:dyDescent="0.2">
      <c r="A147" s="64">
        <v>143</v>
      </c>
      <c r="B147" s="9" t="s">
        <v>299</v>
      </c>
      <c r="C147" s="248" t="s">
        <v>565</v>
      </c>
      <c r="D147" s="448" t="s">
        <v>543</v>
      </c>
      <c r="E147" s="131">
        <v>2</v>
      </c>
      <c r="F147" s="204">
        <v>0</v>
      </c>
      <c r="G147" s="357">
        <v>1</v>
      </c>
      <c r="H147" s="354">
        <v>4</v>
      </c>
      <c r="I147" s="231">
        <v>2</v>
      </c>
      <c r="J147" s="208">
        <v>1</v>
      </c>
      <c r="K147" s="202">
        <v>8</v>
      </c>
      <c r="L147" s="37">
        <v>0</v>
      </c>
      <c r="M147" s="64">
        <v>0</v>
      </c>
      <c r="N147" s="123">
        <v>1</v>
      </c>
      <c r="O147" s="131">
        <v>2</v>
      </c>
      <c r="P147" s="260">
        <v>0</v>
      </c>
      <c r="Q147" s="260">
        <v>0</v>
      </c>
      <c r="R147" s="255" t="s">
        <v>544</v>
      </c>
      <c r="S147" s="255">
        <v>0</v>
      </c>
      <c r="T147" s="68">
        <v>0</v>
      </c>
      <c r="U147" s="296" t="s">
        <v>624</v>
      </c>
      <c r="V147" s="131">
        <v>80</v>
      </c>
      <c r="W147" s="430" t="s">
        <v>540</v>
      </c>
      <c r="X147" s="354"/>
      <c r="Y147" s="354"/>
      <c r="Z147" s="354"/>
      <c r="AA147" s="437"/>
      <c r="AB147" s="401"/>
      <c r="AC147" s="406"/>
      <c r="AD147" s="231">
        <v>0</v>
      </c>
      <c r="AE147" s="339" t="s">
        <v>544</v>
      </c>
      <c r="AF147" s="292"/>
      <c r="AH147" s="68">
        <v>143</v>
      </c>
      <c r="AI147" s="123">
        <v>1</v>
      </c>
      <c r="AJ147" s="131">
        <v>0</v>
      </c>
      <c r="AK147" s="255">
        <v>0</v>
      </c>
      <c r="AL147" s="68">
        <v>0</v>
      </c>
      <c r="AM147" s="296" t="s">
        <v>625</v>
      </c>
      <c r="AN147" s="296"/>
      <c r="AO147" s="231">
        <v>0</v>
      </c>
      <c r="AP147" s="338" t="s">
        <v>544</v>
      </c>
      <c r="AR147" s="68">
        <v>143</v>
      </c>
      <c r="AS147" s="260" t="s">
        <v>482</v>
      </c>
      <c r="AT147" s="255">
        <v>0</v>
      </c>
      <c r="AU147" s="255"/>
      <c r="AV147" s="208"/>
      <c r="AW147" s="255"/>
      <c r="AX147" s="338" t="s">
        <v>476</v>
      </c>
      <c r="AZ147" s="68">
        <v>143</v>
      </c>
      <c r="BA147" s="131">
        <v>2</v>
      </c>
      <c r="BB147" s="357">
        <v>2</v>
      </c>
      <c r="BC147" s="123">
        <v>1</v>
      </c>
      <c r="BD147" s="131">
        <v>9</v>
      </c>
      <c r="BE147" s="319"/>
      <c r="BG147" s="68">
        <v>143</v>
      </c>
      <c r="BH147" s="231">
        <v>7</v>
      </c>
      <c r="BI147" s="213"/>
      <c r="BJ147" s="123">
        <v>5</v>
      </c>
      <c r="BK147" s="211"/>
      <c r="BL147" s="64">
        <v>0</v>
      </c>
      <c r="BO147" s="68">
        <v>143</v>
      </c>
      <c r="BP147" s="323">
        <v>10</v>
      </c>
      <c r="BQ147" s="319"/>
      <c r="BR147" s="248"/>
    </row>
    <row r="148" spans="1:70" x14ac:dyDescent="0.2">
      <c r="A148" s="64">
        <v>144</v>
      </c>
      <c r="B148" s="9" t="s">
        <v>302</v>
      </c>
      <c r="C148" s="248" t="s">
        <v>543</v>
      </c>
      <c r="D148" s="448" t="s">
        <v>543</v>
      </c>
      <c r="E148" s="131">
        <v>6</v>
      </c>
      <c r="F148" s="204">
        <v>0</v>
      </c>
      <c r="G148" s="357">
        <v>5</v>
      </c>
      <c r="H148" s="354">
        <v>9</v>
      </c>
      <c r="I148" s="231">
        <v>9</v>
      </c>
      <c r="J148" s="208">
        <v>8</v>
      </c>
      <c r="K148" s="202">
        <v>7</v>
      </c>
      <c r="L148" s="37">
        <v>0</v>
      </c>
      <c r="M148" s="64">
        <v>7</v>
      </c>
      <c r="N148" s="123">
        <v>6</v>
      </c>
      <c r="O148" s="131">
        <v>1</v>
      </c>
      <c r="P148" s="260">
        <v>0</v>
      </c>
      <c r="Q148" s="260">
        <v>0</v>
      </c>
      <c r="R148" s="255" t="s">
        <v>482</v>
      </c>
      <c r="S148" s="255">
        <v>0</v>
      </c>
      <c r="T148" s="68">
        <v>0</v>
      </c>
      <c r="U148" s="296" t="s">
        <v>636</v>
      </c>
      <c r="V148" s="131">
        <v>80</v>
      </c>
      <c r="W148" s="430" t="s">
        <v>744</v>
      </c>
      <c r="X148" s="354"/>
      <c r="Y148" s="354"/>
      <c r="Z148" s="354"/>
      <c r="AA148" s="437"/>
      <c r="AB148" s="401"/>
      <c r="AC148" s="406"/>
      <c r="AD148" s="231" t="s">
        <v>545</v>
      </c>
      <c r="AE148" s="339">
        <v>0</v>
      </c>
      <c r="AF148" s="292"/>
      <c r="AH148" s="68">
        <v>144</v>
      </c>
      <c r="AI148" s="123">
        <v>1</v>
      </c>
      <c r="AJ148" s="131">
        <v>3</v>
      </c>
      <c r="AK148" s="255" t="s">
        <v>477</v>
      </c>
      <c r="AL148" s="68">
        <v>0</v>
      </c>
      <c r="AM148" s="296" t="s">
        <v>628</v>
      </c>
      <c r="AN148" s="296"/>
      <c r="AO148" s="231">
        <v>0</v>
      </c>
      <c r="AP148" s="338" t="s">
        <v>657</v>
      </c>
      <c r="AR148" s="68">
        <v>144</v>
      </c>
      <c r="AS148" s="260" t="s">
        <v>484</v>
      </c>
      <c r="AT148" s="255">
        <v>0</v>
      </c>
      <c r="AU148" s="255"/>
      <c r="AV148" s="208"/>
      <c r="AW148" s="255"/>
      <c r="AX148" s="339" t="s">
        <v>542</v>
      </c>
      <c r="AZ148" s="68">
        <v>144</v>
      </c>
      <c r="BA148" s="131">
        <v>4</v>
      </c>
      <c r="BB148" s="357">
        <v>2</v>
      </c>
      <c r="BC148" s="123">
        <v>4</v>
      </c>
      <c r="BD148" s="131">
        <v>5</v>
      </c>
      <c r="BE148" s="319"/>
      <c r="BG148" s="68">
        <v>144</v>
      </c>
      <c r="BH148" s="231">
        <v>5</v>
      </c>
      <c r="BI148" s="213"/>
      <c r="BJ148" s="123">
        <v>3</v>
      </c>
      <c r="BK148" s="211"/>
      <c r="BL148" s="64">
        <v>0</v>
      </c>
      <c r="BO148" s="68">
        <v>144</v>
      </c>
      <c r="BP148" s="323">
        <v>10</v>
      </c>
      <c r="BQ148" s="319"/>
      <c r="BR148" s="248"/>
    </row>
    <row r="149" spans="1:70" x14ac:dyDescent="0.2">
      <c r="A149" s="64">
        <v>145</v>
      </c>
      <c r="B149" s="9" t="s">
        <v>302</v>
      </c>
      <c r="C149" s="248" t="s">
        <v>543</v>
      </c>
      <c r="D149" s="448" t="s">
        <v>543</v>
      </c>
      <c r="E149" s="131">
        <v>8</v>
      </c>
      <c r="F149" s="204">
        <v>0</v>
      </c>
      <c r="G149" s="357">
        <v>5</v>
      </c>
      <c r="H149" s="354">
        <v>9</v>
      </c>
      <c r="I149" s="231">
        <v>9</v>
      </c>
      <c r="J149" s="208">
        <v>9</v>
      </c>
      <c r="K149" s="202">
        <v>9</v>
      </c>
      <c r="L149" s="37">
        <v>5</v>
      </c>
      <c r="M149" s="64">
        <v>7</v>
      </c>
      <c r="N149" s="123">
        <v>1</v>
      </c>
      <c r="O149" s="131">
        <v>7</v>
      </c>
      <c r="P149" s="260">
        <v>0</v>
      </c>
      <c r="Q149" s="260" t="s">
        <v>557</v>
      </c>
      <c r="R149" s="255" t="s">
        <v>543</v>
      </c>
      <c r="S149" s="255" t="s">
        <v>587</v>
      </c>
      <c r="T149" s="68" t="s">
        <v>619</v>
      </c>
      <c r="U149" s="296" t="s">
        <v>624</v>
      </c>
      <c r="V149" s="131">
        <v>80</v>
      </c>
      <c r="W149" s="430" t="s">
        <v>744</v>
      </c>
      <c r="X149" s="354"/>
      <c r="Y149" s="354"/>
      <c r="Z149" s="354"/>
      <c r="AA149" s="437"/>
      <c r="AB149" s="401"/>
      <c r="AC149" s="406"/>
      <c r="AD149" s="231" t="s">
        <v>545</v>
      </c>
      <c r="AE149" s="339">
        <v>0</v>
      </c>
      <c r="AF149" s="292"/>
      <c r="AH149" s="68">
        <v>145</v>
      </c>
      <c r="AI149" s="123">
        <v>1</v>
      </c>
      <c r="AJ149" s="131">
        <v>2</v>
      </c>
      <c r="AK149" s="255" t="s">
        <v>482</v>
      </c>
      <c r="AL149" s="68">
        <v>0</v>
      </c>
      <c r="AM149" s="296" t="s">
        <v>624</v>
      </c>
      <c r="AN149" s="296"/>
      <c r="AO149" s="231">
        <v>0</v>
      </c>
      <c r="AP149" s="338" t="s">
        <v>657</v>
      </c>
      <c r="AR149" s="68">
        <v>145</v>
      </c>
      <c r="AS149" s="260" t="s">
        <v>543</v>
      </c>
      <c r="AT149" s="255">
        <v>0</v>
      </c>
      <c r="AU149" s="255"/>
      <c r="AV149" s="208"/>
      <c r="AW149" s="255"/>
      <c r="AX149" s="339" t="s">
        <v>542</v>
      </c>
      <c r="AZ149" s="68">
        <v>145</v>
      </c>
      <c r="BA149" s="131">
        <v>3</v>
      </c>
      <c r="BB149" s="357">
        <v>2</v>
      </c>
      <c r="BC149" s="123">
        <v>1</v>
      </c>
      <c r="BD149" s="131">
        <v>7</v>
      </c>
      <c r="BE149" s="319"/>
      <c r="BG149" s="68">
        <v>145</v>
      </c>
      <c r="BH149" s="231">
        <v>4</v>
      </c>
      <c r="BI149" s="213"/>
      <c r="BJ149" s="123">
        <v>4</v>
      </c>
      <c r="BK149" s="211"/>
      <c r="BL149" s="64">
        <v>0</v>
      </c>
      <c r="BO149" s="68">
        <v>145</v>
      </c>
      <c r="BP149" s="323">
        <v>40</v>
      </c>
      <c r="BQ149" s="319"/>
      <c r="BR149" s="248"/>
    </row>
    <row r="150" spans="1:70" x14ac:dyDescent="0.2">
      <c r="A150" s="64">
        <v>146</v>
      </c>
      <c r="B150" s="9" t="s">
        <v>306</v>
      </c>
      <c r="C150" s="248" t="s">
        <v>545</v>
      </c>
      <c r="D150" s="448" t="s">
        <v>572</v>
      </c>
      <c r="E150" s="131">
        <v>7</v>
      </c>
      <c r="F150" s="204">
        <v>0</v>
      </c>
      <c r="G150" s="357">
        <v>2</v>
      </c>
      <c r="H150" s="354">
        <v>6</v>
      </c>
      <c r="I150" s="231">
        <v>5</v>
      </c>
      <c r="J150" s="208">
        <v>8</v>
      </c>
      <c r="K150" s="202">
        <v>9</v>
      </c>
      <c r="L150" s="37">
        <v>0</v>
      </c>
      <c r="M150" s="64">
        <v>7</v>
      </c>
      <c r="N150" s="123">
        <v>1</v>
      </c>
      <c r="O150" s="131">
        <v>3</v>
      </c>
      <c r="P150" s="260">
        <v>0</v>
      </c>
      <c r="Q150" s="260" t="s">
        <v>546</v>
      </c>
      <c r="R150" s="255" t="s">
        <v>482</v>
      </c>
      <c r="S150" s="255">
        <v>0</v>
      </c>
      <c r="T150" s="68">
        <v>0</v>
      </c>
      <c r="U150" s="297" t="s">
        <v>635</v>
      </c>
      <c r="V150" s="131">
        <v>50</v>
      </c>
      <c r="W150" s="430" t="s">
        <v>554</v>
      </c>
      <c r="X150" s="354"/>
      <c r="Y150" s="354"/>
      <c r="Z150" s="354"/>
      <c r="AA150" s="437"/>
      <c r="AB150" s="401"/>
      <c r="AC150" s="406"/>
      <c r="AD150" s="231" t="s">
        <v>481</v>
      </c>
      <c r="AE150" s="339">
        <v>0</v>
      </c>
      <c r="AF150" s="292"/>
      <c r="AH150" s="68">
        <v>146</v>
      </c>
      <c r="AI150" s="123">
        <v>1</v>
      </c>
      <c r="AJ150" s="131">
        <v>8</v>
      </c>
      <c r="AK150" s="255" t="s">
        <v>539</v>
      </c>
      <c r="AL150" s="68">
        <v>0</v>
      </c>
      <c r="AM150" s="296" t="s">
        <v>630</v>
      </c>
      <c r="AN150" s="296"/>
      <c r="AO150" s="231" t="s">
        <v>477</v>
      </c>
      <c r="AP150" s="338" t="s">
        <v>657</v>
      </c>
      <c r="AR150" s="68">
        <v>146</v>
      </c>
      <c r="AS150" s="64" t="s">
        <v>545</v>
      </c>
      <c r="AT150" s="255">
        <v>0</v>
      </c>
      <c r="AU150" s="255"/>
      <c r="AV150" s="208"/>
      <c r="AW150" s="255"/>
      <c r="AX150" s="339" t="s">
        <v>542</v>
      </c>
      <c r="AZ150" s="68">
        <v>146</v>
      </c>
      <c r="BA150" s="131">
        <v>2</v>
      </c>
      <c r="BB150" s="357">
        <v>2</v>
      </c>
      <c r="BC150" s="123">
        <v>2</v>
      </c>
      <c r="BD150" s="131">
        <v>5</v>
      </c>
      <c r="BE150" s="319"/>
      <c r="BG150" s="68">
        <v>146</v>
      </c>
      <c r="BH150" s="231">
        <v>6</v>
      </c>
      <c r="BI150" s="213"/>
      <c r="BJ150" s="123">
        <v>5</v>
      </c>
      <c r="BK150" s="211"/>
      <c r="BL150" s="64">
        <v>0</v>
      </c>
      <c r="BO150" s="68">
        <v>146</v>
      </c>
      <c r="BP150" s="323">
        <v>20</v>
      </c>
      <c r="BQ150" s="319"/>
      <c r="BR150" s="248"/>
    </row>
    <row r="151" spans="1:70" x14ac:dyDescent="0.2">
      <c r="A151" s="64">
        <v>147</v>
      </c>
      <c r="B151" s="9" t="s">
        <v>309</v>
      </c>
      <c r="C151" s="248" t="s">
        <v>20</v>
      </c>
      <c r="D151" s="448">
        <v>0</v>
      </c>
      <c r="E151" s="131">
        <v>2</v>
      </c>
      <c r="F151" s="204">
        <v>0</v>
      </c>
      <c r="G151" s="357">
        <v>1</v>
      </c>
      <c r="H151" s="354">
        <v>2</v>
      </c>
      <c r="I151" s="231">
        <v>2</v>
      </c>
      <c r="J151" s="208">
        <v>1</v>
      </c>
      <c r="K151" s="202">
        <v>7</v>
      </c>
      <c r="L151" s="37">
        <v>0</v>
      </c>
      <c r="M151" s="64">
        <v>0</v>
      </c>
      <c r="N151" s="123">
        <v>1</v>
      </c>
      <c r="O151" s="131">
        <v>0</v>
      </c>
      <c r="P151" s="260">
        <v>0</v>
      </c>
      <c r="Q151" s="260" t="s">
        <v>558</v>
      </c>
      <c r="R151" s="255" t="s">
        <v>480</v>
      </c>
      <c r="S151" s="255">
        <v>0</v>
      </c>
      <c r="T151" s="68">
        <v>0</v>
      </c>
      <c r="U151" s="296" t="s">
        <v>624</v>
      </c>
      <c r="V151" s="131">
        <v>10</v>
      </c>
      <c r="W151" s="430" t="s">
        <v>684</v>
      </c>
      <c r="X151" s="354"/>
      <c r="Y151" s="354"/>
      <c r="Z151" s="354"/>
      <c r="AA151" s="397"/>
      <c r="AB151" s="401"/>
      <c r="AC151" s="406"/>
      <c r="AD151" s="231">
        <v>0</v>
      </c>
      <c r="AE151" s="339">
        <v>0</v>
      </c>
      <c r="AF151" s="292"/>
      <c r="AH151" s="68">
        <v>147</v>
      </c>
      <c r="AI151" s="123">
        <v>1</v>
      </c>
      <c r="AJ151" s="131">
        <v>3</v>
      </c>
      <c r="AK151" s="255" t="s">
        <v>482</v>
      </c>
      <c r="AL151" s="68">
        <v>0</v>
      </c>
      <c r="AM151" s="296" t="s">
        <v>624</v>
      </c>
      <c r="AN151" s="296"/>
      <c r="AO151" s="231">
        <v>0</v>
      </c>
      <c r="AP151" s="338" t="s">
        <v>661</v>
      </c>
      <c r="AR151" s="68">
        <v>147</v>
      </c>
      <c r="AS151" s="260" t="s">
        <v>555</v>
      </c>
      <c r="AT151" s="255">
        <v>0</v>
      </c>
      <c r="AU151" s="255"/>
      <c r="AV151" s="208"/>
      <c r="AW151" s="255"/>
      <c r="AX151" s="339" t="s">
        <v>542</v>
      </c>
      <c r="AZ151" s="68">
        <v>147</v>
      </c>
      <c r="BA151" s="131">
        <v>5</v>
      </c>
      <c r="BB151" s="357">
        <v>2</v>
      </c>
      <c r="BC151" s="123">
        <v>3</v>
      </c>
      <c r="BD151" s="131">
        <v>7</v>
      </c>
      <c r="BE151" s="319"/>
      <c r="BG151" s="68">
        <v>147</v>
      </c>
      <c r="BH151" s="231">
        <v>6</v>
      </c>
      <c r="BI151" s="213"/>
      <c r="BJ151" s="123">
        <v>6</v>
      </c>
      <c r="BK151" s="211"/>
      <c r="BL151" s="64">
        <v>0</v>
      </c>
      <c r="BO151" s="68">
        <v>147</v>
      </c>
      <c r="BP151" s="323">
        <v>20</v>
      </c>
      <c r="BQ151" s="319"/>
      <c r="BR151" s="123"/>
    </row>
    <row r="152" spans="1:70" x14ac:dyDescent="0.2">
      <c r="A152" s="64">
        <v>148</v>
      </c>
      <c r="B152" s="9" t="s">
        <v>312</v>
      </c>
      <c r="C152" s="248" t="s">
        <v>20</v>
      </c>
      <c r="D152" s="448">
        <v>0</v>
      </c>
      <c r="E152" s="131">
        <v>3</v>
      </c>
      <c r="F152" s="204">
        <v>0</v>
      </c>
      <c r="G152" s="357">
        <v>2</v>
      </c>
      <c r="H152" s="354">
        <v>2</v>
      </c>
      <c r="I152" s="231">
        <v>4</v>
      </c>
      <c r="J152" s="208">
        <v>3</v>
      </c>
      <c r="K152" s="202">
        <v>4</v>
      </c>
      <c r="L152" s="37">
        <v>0</v>
      </c>
      <c r="M152" s="64">
        <v>3</v>
      </c>
      <c r="N152" s="123">
        <v>1</v>
      </c>
      <c r="O152" s="131">
        <v>5</v>
      </c>
      <c r="P152" s="260">
        <v>0</v>
      </c>
      <c r="Q152" s="260">
        <v>0</v>
      </c>
      <c r="R152" s="255" t="s">
        <v>544</v>
      </c>
      <c r="S152" s="255" t="s">
        <v>567</v>
      </c>
      <c r="T152" s="68">
        <v>0</v>
      </c>
      <c r="U152" s="296" t="s">
        <v>637</v>
      </c>
      <c r="V152" s="131">
        <v>10</v>
      </c>
      <c r="W152" s="430" t="s">
        <v>554</v>
      </c>
      <c r="X152" s="354"/>
      <c r="Y152" s="354"/>
      <c r="Z152" s="354"/>
      <c r="AA152" s="397"/>
      <c r="AB152" s="401"/>
      <c r="AC152" s="406"/>
      <c r="AD152" s="231" t="s">
        <v>553</v>
      </c>
      <c r="AE152" s="340">
        <v>0</v>
      </c>
      <c r="AF152" s="292"/>
      <c r="AH152" s="68">
        <v>148</v>
      </c>
      <c r="AI152" s="123">
        <v>1</v>
      </c>
      <c r="AJ152" s="131">
        <v>5</v>
      </c>
      <c r="AK152" s="255" t="s">
        <v>477</v>
      </c>
      <c r="AL152" s="68">
        <v>0</v>
      </c>
      <c r="AM152" s="296" t="s">
        <v>642</v>
      </c>
      <c r="AN152" s="296"/>
      <c r="AO152" s="231" t="s">
        <v>482</v>
      </c>
      <c r="AP152" s="338" t="s">
        <v>657</v>
      </c>
      <c r="AR152" s="68">
        <v>148</v>
      </c>
      <c r="AS152" s="64" t="s">
        <v>545</v>
      </c>
      <c r="AT152" s="255">
        <v>0</v>
      </c>
      <c r="AU152" s="255"/>
      <c r="AV152" s="208"/>
      <c r="AW152" s="255"/>
      <c r="AX152" s="338" t="s">
        <v>553</v>
      </c>
      <c r="AZ152" s="68">
        <v>148</v>
      </c>
      <c r="BA152" s="131">
        <v>2</v>
      </c>
      <c r="BB152" s="357">
        <v>2</v>
      </c>
      <c r="BC152" s="123">
        <v>2</v>
      </c>
      <c r="BD152" s="131">
        <v>3</v>
      </c>
      <c r="BE152" s="319">
        <v>4</v>
      </c>
      <c r="BG152" s="68">
        <v>148</v>
      </c>
      <c r="BH152" s="231">
        <v>4</v>
      </c>
      <c r="BI152" s="213"/>
      <c r="BJ152" s="123">
        <v>2.5</v>
      </c>
      <c r="BK152" s="211"/>
      <c r="BL152" s="64">
        <v>0</v>
      </c>
      <c r="BO152" s="68">
        <v>148</v>
      </c>
      <c r="BP152" s="323">
        <v>60</v>
      </c>
      <c r="BQ152" s="319">
        <v>5.5</v>
      </c>
      <c r="BR152" s="123"/>
    </row>
    <row r="153" spans="1:70" x14ac:dyDescent="0.2">
      <c r="A153" s="64">
        <v>149</v>
      </c>
      <c r="B153" s="9" t="s">
        <v>315</v>
      </c>
      <c r="C153" s="248" t="s">
        <v>538</v>
      </c>
      <c r="D153" s="448" t="s">
        <v>543</v>
      </c>
      <c r="E153" s="131">
        <v>9</v>
      </c>
      <c r="F153" s="204">
        <v>0</v>
      </c>
      <c r="G153" s="357">
        <v>6</v>
      </c>
      <c r="H153" s="354">
        <v>8</v>
      </c>
      <c r="I153" s="231">
        <v>8</v>
      </c>
      <c r="J153" s="208">
        <v>8</v>
      </c>
      <c r="K153" s="202">
        <v>9</v>
      </c>
      <c r="L153" s="37">
        <v>0</v>
      </c>
      <c r="M153" s="64">
        <v>9</v>
      </c>
      <c r="N153" s="123">
        <v>1</v>
      </c>
      <c r="O153" s="131">
        <v>9</v>
      </c>
      <c r="P153" s="260">
        <v>0</v>
      </c>
      <c r="Q153" s="260">
        <v>0</v>
      </c>
      <c r="R153" s="255" t="s">
        <v>482</v>
      </c>
      <c r="S153" s="255" t="s">
        <v>567</v>
      </c>
      <c r="T153" s="68" t="s">
        <v>553</v>
      </c>
      <c r="U153" s="296" t="s">
        <v>624</v>
      </c>
      <c r="V153" s="131">
        <v>90</v>
      </c>
      <c r="W153" s="430" t="s">
        <v>543</v>
      </c>
      <c r="X153" s="354"/>
      <c r="Y153" s="354"/>
      <c r="Z153" s="354"/>
      <c r="AA153" s="397"/>
      <c r="AB153" s="401"/>
      <c r="AC153" s="406"/>
      <c r="AD153" s="231" t="s">
        <v>541</v>
      </c>
      <c r="AE153" s="340">
        <v>0</v>
      </c>
      <c r="AF153" s="292"/>
      <c r="AH153" s="68">
        <v>149</v>
      </c>
      <c r="AI153" s="123">
        <v>1</v>
      </c>
      <c r="AJ153" s="131"/>
      <c r="AK153" s="255" t="s">
        <v>477</v>
      </c>
      <c r="AL153" s="68">
        <v>0</v>
      </c>
      <c r="AM153" s="296" t="s">
        <v>624</v>
      </c>
      <c r="AN153" s="296"/>
      <c r="AO153" s="231">
        <v>0</v>
      </c>
      <c r="AP153" s="338" t="s">
        <v>656</v>
      </c>
      <c r="AR153" s="68">
        <v>149</v>
      </c>
      <c r="AS153" s="260" t="s">
        <v>539</v>
      </c>
      <c r="AT153" s="255">
        <v>0</v>
      </c>
      <c r="AU153" s="255"/>
      <c r="AV153" s="208"/>
      <c r="AW153" s="255"/>
      <c r="AX153" s="338" t="s">
        <v>553</v>
      </c>
      <c r="AZ153" s="68">
        <v>149</v>
      </c>
      <c r="BA153" s="131">
        <v>0</v>
      </c>
      <c r="BB153" s="357">
        <v>2</v>
      </c>
      <c r="BC153" s="123">
        <v>3</v>
      </c>
      <c r="BD153" s="131">
        <v>5</v>
      </c>
      <c r="BE153" s="319"/>
      <c r="BG153" s="68">
        <v>149</v>
      </c>
      <c r="BH153" s="231">
        <v>4</v>
      </c>
      <c r="BI153" s="213"/>
      <c r="BJ153" s="123">
        <v>4</v>
      </c>
      <c r="BK153" s="211"/>
      <c r="BL153" s="64">
        <v>0</v>
      </c>
      <c r="BO153" s="68">
        <v>149</v>
      </c>
      <c r="BP153" s="323">
        <v>10</v>
      </c>
      <c r="BQ153" s="319"/>
      <c r="BR153" s="123"/>
    </row>
    <row r="154" spans="1:70" x14ac:dyDescent="0.2">
      <c r="A154" s="64">
        <v>150</v>
      </c>
      <c r="B154" s="9" t="s">
        <v>318</v>
      </c>
      <c r="C154" s="248" t="s">
        <v>20</v>
      </c>
      <c r="D154" s="448">
        <v>0</v>
      </c>
      <c r="E154" s="132">
        <v>3</v>
      </c>
      <c r="F154" s="205">
        <v>0</v>
      </c>
      <c r="G154" s="358">
        <v>2</v>
      </c>
      <c r="H154" s="355">
        <v>3</v>
      </c>
      <c r="I154" s="232">
        <v>3</v>
      </c>
      <c r="J154" s="229">
        <v>3</v>
      </c>
      <c r="K154" s="207">
        <v>5</v>
      </c>
      <c r="L154" s="102">
        <v>0</v>
      </c>
      <c r="M154" s="65">
        <v>3</v>
      </c>
      <c r="N154" s="124">
        <v>1</v>
      </c>
      <c r="O154" s="132">
        <v>2</v>
      </c>
      <c r="P154" s="261">
        <v>0</v>
      </c>
      <c r="Q154" s="261">
        <v>0</v>
      </c>
      <c r="R154" s="256">
        <v>0</v>
      </c>
      <c r="S154" s="256">
        <v>0</v>
      </c>
      <c r="T154" s="81">
        <v>0</v>
      </c>
      <c r="U154" s="299" t="s">
        <v>635</v>
      </c>
      <c r="V154" s="132">
        <v>20</v>
      </c>
      <c r="W154" s="431" t="s">
        <v>546</v>
      </c>
      <c r="X154" s="355"/>
      <c r="Y154" s="355"/>
      <c r="Z154" s="355"/>
      <c r="AA154" s="409"/>
      <c r="AB154" s="410"/>
      <c r="AC154" s="411"/>
      <c r="AD154" s="232" t="s">
        <v>684</v>
      </c>
      <c r="AE154" s="412">
        <v>0</v>
      </c>
      <c r="AF154" s="292"/>
      <c r="AH154" s="68">
        <v>150</v>
      </c>
      <c r="AI154" s="123">
        <v>1</v>
      </c>
      <c r="AJ154" s="131">
        <v>4</v>
      </c>
      <c r="AK154" s="255" t="s">
        <v>547</v>
      </c>
      <c r="AL154" s="68" t="s">
        <v>537</v>
      </c>
      <c r="AM154" s="296" t="s">
        <v>642</v>
      </c>
      <c r="AN154" s="296"/>
      <c r="AO154" s="231" t="s">
        <v>541</v>
      </c>
      <c r="AP154" s="338" t="s">
        <v>544</v>
      </c>
      <c r="AR154" s="68">
        <v>150</v>
      </c>
      <c r="AS154" s="283" t="s">
        <v>476</v>
      </c>
      <c r="AT154" s="255">
        <v>0</v>
      </c>
      <c r="AU154" s="255"/>
      <c r="AV154" s="208"/>
      <c r="AW154" s="255"/>
      <c r="AX154" s="338" t="s">
        <v>553</v>
      </c>
      <c r="AZ154" s="68">
        <v>150</v>
      </c>
      <c r="BA154" s="131">
        <v>4</v>
      </c>
      <c r="BB154" s="357">
        <v>2</v>
      </c>
      <c r="BC154" s="123">
        <v>2</v>
      </c>
      <c r="BD154" s="131">
        <v>3</v>
      </c>
      <c r="BE154" s="319">
        <v>5.5</v>
      </c>
      <c r="BG154" s="68">
        <v>150</v>
      </c>
      <c r="BH154" s="231">
        <v>3</v>
      </c>
      <c r="BI154" s="213"/>
      <c r="BJ154" s="123">
        <v>3</v>
      </c>
      <c r="BK154" s="211"/>
      <c r="BL154" s="64">
        <v>0</v>
      </c>
      <c r="BO154" s="68">
        <v>150</v>
      </c>
      <c r="BP154" s="325">
        <v>20</v>
      </c>
      <c r="BQ154" s="321">
        <v>6</v>
      </c>
      <c r="BR154" s="124"/>
    </row>
    <row r="155" spans="1:70" x14ac:dyDescent="0.2">
      <c r="A155" s="74">
        <v>151</v>
      </c>
      <c r="B155" s="117" t="s">
        <v>321</v>
      </c>
      <c r="C155" s="503" t="s">
        <v>20</v>
      </c>
      <c r="D155" s="455">
        <v>0</v>
      </c>
      <c r="E155" s="130">
        <v>8</v>
      </c>
      <c r="F155" s="203">
        <v>0</v>
      </c>
      <c r="G155" s="356">
        <v>5</v>
      </c>
      <c r="H155" s="353">
        <v>6</v>
      </c>
      <c r="I155" s="230">
        <v>6</v>
      </c>
      <c r="J155" s="228">
        <v>7</v>
      </c>
      <c r="K155" s="206">
        <v>9</v>
      </c>
      <c r="L155" s="97">
        <v>0</v>
      </c>
      <c r="M155" s="74">
        <v>6</v>
      </c>
      <c r="N155" s="122">
        <v>1</v>
      </c>
      <c r="O155" s="130">
        <v>9</v>
      </c>
      <c r="P155" s="259">
        <v>0</v>
      </c>
      <c r="Q155" s="259" t="s">
        <v>540</v>
      </c>
      <c r="R155" s="254" t="s">
        <v>477</v>
      </c>
      <c r="S155" s="254">
        <v>0</v>
      </c>
      <c r="T155" s="73">
        <v>0</v>
      </c>
      <c r="U155" s="295" t="s">
        <v>624</v>
      </c>
      <c r="V155" s="130">
        <v>60</v>
      </c>
      <c r="W155" s="347" t="s">
        <v>744</v>
      </c>
      <c r="X155" s="353"/>
      <c r="Y155" s="353"/>
      <c r="Z155" s="353"/>
      <c r="AA155" s="436"/>
      <c r="AB155" s="400"/>
      <c r="AC155" s="405"/>
      <c r="AD155" s="230" t="s">
        <v>539</v>
      </c>
      <c r="AE155" s="337">
        <v>0</v>
      </c>
      <c r="AF155" s="292"/>
      <c r="AH155" s="73">
        <v>151</v>
      </c>
      <c r="AI155" s="122">
        <v>1</v>
      </c>
      <c r="AJ155" s="130">
        <v>3</v>
      </c>
      <c r="AK155" s="254" t="s">
        <v>477</v>
      </c>
      <c r="AL155" s="73">
        <v>0</v>
      </c>
      <c r="AM155" s="295" t="s">
        <v>624</v>
      </c>
      <c r="AN155" s="295"/>
      <c r="AO155" s="230" t="s">
        <v>543</v>
      </c>
      <c r="AP155" s="337" t="s">
        <v>553</v>
      </c>
      <c r="AR155" s="73">
        <v>151</v>
      </c>
      <c r="AS155" s="74" t="s">
        <v>480</v>
      </c>
      <c r="AT155" s="254">
        <v>0</v>
      </c>
      <c r="AU155" s="254"/>
      <c r="AV155" s="228"/>
      <c r="AW155" s="254"/>
      <c r="AX155" s="418" t="s">
        <v>542</v>
      </c>
      <c r="AZ155" s="73">
        <v>151</v>
      </c>
      <c r="BA155" s="130">
        <v>5</v>
      </c>
      <c r="BB155" s="356">
        <v>2</v>
      </c>
      <c r="BC155" s="122">
        <v>3</v>
      </c>
      <c r="BD155" s="130">
        <v>7</v>
      </c>
      <c r="BE155" s="318">
        <v>3</v>
      </c>
      <c r="BG155" s="73">
        <v>151</v>
      </c>
      <c r="BH155" s="230">
        <v>3</v>
      </c>
      <c r="BI155" s="244"/>
      <c r="BJ155" s="122">
        <v>2.5</v>
      </c>
      <c r="BK155" s="250"/>
      <c r="BL155" s="74">
        <v>0</v>
      </c>
      <c r="BO155" s="73">
        <v>151</v>
      </c>
      <c r="BP155" s="323">
        <v>20</v>
      </c>
      <c r="BQ155" s="319">
        <v>7</v>
      </c>
      <c r="BR155" s="551"/>
    </row>
    <row r="156" spans="1:70" x14ac:dyDescent="0.2">
      <c r="A156" s="64">
        <v>152</v>
      </c>
      <c r="B156" s="29" t="s">
        <v>323</v>
      </c>
      <c r="C156" s="504" t="s">
        <v>20</v>
      </c>
      <c r="D156" s="456">
        <v>0</v>
      </c>
      <c r="E156" s="131">
        <v>7</v>
      </c>
      <c r="F156" s="204">
        <v>0</v>
      </c>
      <c r="G156" s="357">
        <v>6</v>
      </c>
      <c r="H156" s="354">
        <v>5</v>
      </c>
      <c r="I156" s="231">
        <v>4</v>
      </c>
      <c r="J156" s="208">
        <v>6</v>
      </c>
      <c r="K156" s="202">
        <v>5</v>
      </c>
      <c r="L156" s="37">
        <v>0</v>
      </c>
      <c r="M156" s="64">
        <v>5</v>
      </c>
      <c r="N156" s="123">
        <v>2</v>
      </c>
      <c r="O156" s="131">
        <v>3</v>
      </c>
      <c r="P156" s="260">
        <v>0</v>
      </c>
      <c r="Q156" s="260" t="s">
        <v>577</v>
      </c>
      <c r="R156" s="255" t="s">
        <v>480</v>
      </c>
      <c r="S156" s="255">
        <v>0</v>
      </c>
      <c r="T156" s="68">
        <v>0</v>
      </c>
      <c r="U156" s="296" t="s">
        <v>638</v>
      </c>
      <c r="V156" s="131">
        <v>50</v>
      </c>
      <c r="W156" s="430" t="s">
        <v>745</v>
      </c>
      <c r="X156" s="354"/>
      <c r="Y156" s="354"/>
      <c r="Z156" s="354"/>
      <c r="AA156" s="437"/>
      <c r="AB156" s="401"/>
      <c r="AC156" s="406"/>
      <c r="AD156" s="231" t="s">
        <v>482</v>
      </c>
      <c r="AE156" s="338" t="s">
        <v>544</v>
      </c>
      <c r="AF156" s="292"/>
      <c r="AH156" s="68">
        <v>152</v>
      </c>
      <c r="AI156" s="123">
        <v>1</v>
      </c>
      <c r="AJ156" s="131">
        <v>6</v>
      </c>
      <c r="AK156" s="255" t="s">
        <v>477</v>
      </c>
      <c r="AL156" s="68">
        <v>0</v>
      </c>
      <c r="AM156" s="296" t="s">
        <v>628</v>
      </c>
      <c r="AN156" s="296"/>
      <c r="AO156" s="231" t="s">
        <v>541</v>
      </c>
      <c r="AP156" s="338" t="s">
        <v>657</v>
      </c>
      <c r="AR156" s="68">
        <v>152</v>
      </c>
      <c r="AS156" s="260" t="s">
        <v>540</v>
      </c>
      <c r="AT156" s="255">
        <v>0</v>
      </c>
      <c r="AU156" s="255"/>
      <c r="AV156" s="208"/>
      <c r="AW156" s="255"/>
      <c r="AX156" s="339" t="s">
        <v>542</v>
      </c>
      <c r="AZ156" s="68">
        <v>152</v>
      </c>
      <c r="BA156" s="131">
        <v>4</v>
      </c>
      <c r="BB156" s="357">
        <v>2</v>
      </c>
      <c r="BC156" s="123">
        <v>1</v>
      </c>
      <c r="BD156" s="131">
        <v>5</v>
      </c>
      <c r="BE156" s="319">
        <v>5</v>
      </c>
      <c r="BG156" s="68">
        <v>152</v>
      </c>
      <c r="BH156" s="231">
        <v>6</v>
      </c>
      <c r="BI156" s="213"/>
      <c r="BJ156" s="123">
        <v>1.5</v>
      </c>
      <c r="BK156" s="211"/>
      <c r="BL156" s="64">
        <v>0</v>
      </c>
      <c r="BO156" s="68">
        <v>152</v>
      </c>
      <c r="BP156" s="323">
        <v>20</v>
      </c>
      <c r="BQ156" s="319">
        <v>5.5</v>
      </c>
      <c r="BR156" s="248"/>
    </row>
    <row r="157" spans="1:70" x14ac:dyDescent="0.2">
      <c r="A157" s="64">
        <v>153</v>
      </c>
      <c r="B157" s="29" t="s">
        <v>326</v>
      </c>
      <c r="C157" s="504">
        <v>0</v>
      </c>
      <c r="D157" s="456">
        <v>0</v>
      </c>
      <c r="E157" s="131">
        <v>3</v>
      </c>
      <c r="F157" s="204">
        <v>0</v>
      </c>
      <c r="G157" s="357">
        <v>1</v>
      </c>
      <c r="H157" s="354">
        <v>2</v>
      </c>
      <c r="I157" s="231">
        <v>2</v>
      </c>
      <c r="J157" s="208">
        <v>0</v>
      </c>
      <c r="K157" s="202">
        <v>3</v>
      </c>
      <c r="L157" s="37">
        <v>0</v>
      </c>
      <c r="M157" s="64">
        <v>0</v>
      </c>
      <c r="N157" s="123">
        <v>1</v>
      </c>
      <c r="O157" s="131">
        <v>0</v>
      </c>
      <c r="P157" s="260">
        <v>0</v>
      </c>
      <c r="Q157" s="260" t="s">
        <v>554</v>
      </c>
      <c r="R157" s="255" t="s">
        <v>544</v>
      </c>
      <c r="S157" s="255" t="s">
        <v>555</v>
      </c>
      <c r="T157" s="68">
        <v>0</v>
      </c>
      <c r="U157" s="296" t="s">
        <v>624</v>
      </c>
      <c r="V157" s="131">
        <v>10</v>
      </c>
      <c r="W157" s="430" t="s">
        <v>540</v>
      </c>
      <c r="X157" s="354"/>
      <c r="Y157" s="354"/>
      <c r="Z157" s="354"/>
      <c r="AA157" s="437"/>
      <c r="AB157" s="401"/>
      <c r="AC157" s="406"/>
      <c r="AD157" s="231">
        <v>0</v>
      </c>
      <c r="AE157" s="339">
        <v>0</v>
      </c>
      <c r="AF157" s="292"/>
      <c r="AH157" s="68">
        <v>153</v>
      </c>
      <c r="AI157" s="123">
        <v>1</v>
      </c>
      <c r="AJ157" s="131">
        <v>9</v>
      </c>
      <c r="AK157" s="255" t="s">
        <v>477</v>
      </c>
      <c r="AL157" s="68">
        <v>0</v>
      </c>
      <c r="AM157" s="296" t="s">
        <v>644</v>
      </c>
      <c r="AN157" s="296"/>
      <c r="AO157" s="231" t="s">
        <v>538</v>
      </c>
      <c r="AP157" s="338" t="s">
        <v>553</v>
      </c>
      <c r="AR157" s="68">
        <v>153</v>
      </c>
      <c r="AS157" s="260" t="s">
        <v>546</v>
      </c>
      <c r="AT157" s="255">
        <v>0</v>
      </c>
      <c r="AU157" s="255"/>
      <c r="AV157" s="208"/>
      <c r="AW157" s="255"/>
      <c r="AX157" s="340" t="s">
        <v>538</v>
      </c>
      <c r="AZ157" s="68">
        <v>153</v>
      </c>
      <c r="BA157" s="131">
        <v>6</v>
      </c>
      <c r="BB157" s="357">
        <v>2</v>
      </c>
      <c r="BC157" s="123">
        <v>2</v>
      </c>
      <c r="BD157" s="131">
        <v>7</v>
      </c>
      <c r="BE157" s="319"/>
      <c r="BG157" s="68">
        <v>153</v>
      </c>
      <c r="BH157" s="231">
        <v>6</v>
      </c>
      <c r="BI157" s="213"/>
      <c r="BJ157" s="123">
        <v>3.5</v>
      </c>
      <c r="BK157" s="211"/>
      <c r="BL157" s="64">
        <v>0</v>
      </c>
      <c r="BO157" s="68">
        <v>153</v>
      </c>
      <c r="BP157" s="323">
        <v>60</v>
      </c>
      <c r="BQ157" s="319"/>
      <c r="BR157" s="248"/>
    </row>
    <row r="158" spans="1:70" x14ac:dyDescent="0.2">
      <c r="A158" s="64">
        <v>154</v>
      </c>
      <c r="B158" s="29" t="s">
        <v>329</v>
      </c>
      <c r="C158" s="504" t="s">
        <v>553</v>
      </c>
      <c r="D158" s="456">
        <v>0</v>
      </c>
      <c r="E158" s="131">
        <v>3</v>
      </c>
      <c r="F158" s="204">
        <v>0</v>
      </c>
      <c r="G158" s="357">
        <v>6</v>
      </c>
      <c r="H158" s="354">
        <v>7</v>
      </c>
      <c r="I158" s="231">
        <v>5</v>
      </c>
      <c r="J158" s="208">
        <v>4</v>
      </c>
      <c r="K158" s="202">
        <v>8</v>
      </c>
      <c r="L158" s="37">
        <v>0</v>
      </c>
      <c r="M158" s="64">
        <v>5</v>
      </c>
      <c r="N158" s="123">
        <v>1</v>
      </c>
      <c r="O158" s="131">
        <v>3</v>
      </c>
      <c r="P158" s="260">
        <v>0</v>
      </c>
      <c r="Q158" s="260" t="s">
        <v>578</v>
      </c>
      <c r="R158" s="255">
        <v>0</v>
      </c>
      <c r="S158" s="255">
        <v>0</v>
      </c>
      <c r="T158" s="68">
        <v>0</v>
      </c>
      <c r="U158" s="296" t="s">
        <v>630</v>
      </c>
      <c r="V158" s="131">
        <v>30</v>
      </c>
      <c r="W158" s="430" t="s">
        <v>745</v>
      </c>
      <c r="X158" s="354"/>
      <c r="Y158" s="354"/>
      <c r="Z158" s="354"/>
      <c r="AA158" s="437"/>
      <c r="AB158" s="401"/>
      <c r="AC158" s="406"/>
      <c r="AD158" s="231" t="s">
        <v>540</v>
      </c>
      <c r="AE158" s="339" t="s">
        <v>544</v>
      </c>
      <c r="AF158" s="292"/>
      <c r="AH158" s="68">
        <v>154</v>
      </c>
      <c r="AI158" s="123">
        <v>1</v>
      </c>
      <c r="AJ158" s="131">
        <v>6</v>
      </c>
      <c r="AK158" s="255" t="s">
        <v>541</v>
      </c>
      <c r="AL158" s="68" t="s">
        <v>571</v>
      </c>
      <c r="AM158" s="296" t="s">
        <v>638</v>
      </c>
      <c r="AN158" s="296"/>
      <c r="AO158" s="231">
        <v>0</v>
      </c>
      <c r="AP158" s="338" t="s">
        <v>656</v>
      </c>
      <c r="AR158" s="68">
        <v>154</v>
      </c>
      <c r="AS158" s="260" t="s">
        <v>482</v>
      </c>
      <c r="AT158" s="255">
        <v>0</v>
      </c>
      <c r="AU158" s="255"/>
      <c r="AV158" s="208"/>
      <c r="AW158" s="255"/>
      <c r="AX158" s="339" t="s">
        <v>542</v>
      </c>
      <c r="AZ158" s="68">
        <v>154</v>
      </c>
      <c r="BA158" s="131">
        <v>4</v>
      </c>
      <c r="BB158" s="357">
        <v>2</v>
      </c>
      <c r="BC158" s="123">
        <v>3</v>
      </c>
      <c r="BD158" s="131">
        <v>9</v>
      </c>
      <c r="BE158" s="319"/>
      <c r="BG158" s="68">
        <v>154</v>
      </c>
      <c r="BH158" s="231">
        <v>6</v>
      </c>
      <c r="BI158" s="213">
        <v>5</v>
      </c>
      <c r="BJ158" s="123">
        <v>4</v>
      </c>
      <c r="BK158" s="211"/>
      <c r="BL158" s="64">
        <v>0</v>
      </c>
      <c r="BO158" s="68">
        <v>154</v>
      </c>
      <c r="BP158" s="323">
        <v>60</v>
      </c>
      <c r="BQ158" s="319"/>
      <c r="BR158" s="248"/>
    </row>
    <row r="159" spans="1:70" x14ac:dyDescent="0.2">
      <c r="A159" s="64">
        <v>155</v>
      </c>
      <c r="B159" s="9" t="s">
        <v>332</v>
      </c>
      <c r="C159" s="248">
        <v>0</v>
      </c>
      <c r="D159" s="448" t="s">
        <v>755</v>
      </c>
      <c r="E159" s="131">
        <v>4</v>
      </c>
      <c r="F159" s="204">
        <v>0</v>
      </c>
      <c r="G159" s="357">
        <v>7</v>
      </c>
      <c r="H159" s="354">
        <v>7</v>
      </c>
      <c r="I159" s="231">
        <v>7</v>
      </c>
      <c r="J159" s="208">
        <v>7</v>
      </c>
      <c r="K159" s="202">
        <v>8</v>
      </c>
      <c r="L159" s="37">
        <v>0</v>
      </c>
      <c r="M159" s="64">
        <v>7</v>
      </c>
      <c r="N159" s="123">
        <v>1</v>
      </c>
      <c r="O159" s="131">
        <v>1</v>
      </c>
      <c r="P159" s="260">
        <v>0</v>
      </c>
      <c r="Q159" s="260">
        <v>0</v>
      </c>
      <c r="R159" s="255" t="s">
        <v>480</v>
      </c>
      <c r="S159" s="255" t="s">
        <v>558</v>
      </c>
      <c r="T159" s="68">
        <v>0</v>
      </c>
      <c r="U159" s="296" t="s">
        <v>624</v>
      </c>
      <c r="V159" s="131">
        <v>90</v>
      </c>
      <c r="W159" s="430" t="s">
        <v>542</v>
      </c>
      <c r="X159" s="354"/>
      <c r="Y159" s="354"/>
      <c r="Z159" s="354"/>
      <c r="AA159" s="437"/>
      <c r="AB159" s="401"/>
      <c r="AC159" s="406"/>
      <c r="AD159" s="231" t="s">
        <v>553</v>
      </c>
      <c r="AE159" s="339">
        <v>0</v>
      </c>
      <c r="AF159" s="292"/>
      <c r="AH159" s="68">
        <v>155</v>
      </c>
      <c r="AI159" s="123">
        <v>1</v>
      </c>
      <c r="AJ159" s="131">
        <v>0</v>
      </c>
      <c r="AK159" s="255" t="s">
        <v>477</v>
      </c>
      <c r="AL159" s="68" t="s">
        <v>554</v>
      </c>
      <c r="AM159" s="296" t="s">
        <v>624</v>
      </c>
      <c r="AN159" s="296"/>
      <c r="AO159" s="231">
        <v>0</v>
      </c>
      <c r="AP159" s="338" t="s">
        <v>553</v>
      </c>
      <c r="AR159" s="68">
        <v>155</v>
      </c>
      <c r="AS159" s="64">
        <v>0</v>
      </c>
      <c r="AT159" s="255">
        <v>0</v>
      </c>
      <c r="AU159" s="255"/>
      <c r="AV159" s="208"/>
      <c r="AW159" s="255"/>
      <c r="AX159" s="338" t="s">
        <v>656</v>
      </c>
      <c r="AZ159" s="68">
        <v>155</v>
      </c>
      <c r="BA159" s="131">
        <v>2</v>
      </c>
      <c r="BB159" s="357">
        <v>2</v>
      </c>
      <c r="BC159" s="123">
        <v>3</v>
      </c>
      <c r="BD159" s="131">
        <v>5</v>
      </c>
      <c r="BE159" s="319"/>
      <c r="BG159" s="68">
        <v>155</v>
      </c>
      <c r="BH159" s="231">
        <v>5</v>
      </c>
      <c r="BI159" s="213"/>
      <c r="BJ159" s="123">
        <v>3.5</v>
      </c>
      <c r="BK159" s="211"/>
      <c r="BL159" s="64">
        <v>0</v>
      </c>
      <c r="BO159" s="68">
        <v>155</v>
      </c>
      <c r="BP159" s="323">
        <v>60</v>
      </c>
      <c r="BQ159" s="319"/>
      <c r="BR159" s="248"/>
    </row>
    <row r="160" spans="1:70" x14ac:dyDescent="0.2">
      <c r="A160" s="64">
        <v>156</v>
      </c>
      <c r="B160" s="9" t="s">
        <v>335</v>
      </c>
      <c r="C160" s="248" t="s">
        <v>545</v>
      </c>
      <c r="D160" s="448">
        <v>0</v>
      </c>
      <c r="E160" s="131">
        <v>3</v>
      </c>
      <c r="F160" s="204">
        <v>0</v>
      </c>
      <c r="G160" s="357">
        <v>4</v>
      </c>
      <c r="H160" s="354">
        <v>5</v>
      </c>
      <c r="I160" s="231">
        <v>7</v>
      </c>
      <c r="J160" s="208">
        <v>4</v>
      </c>
      <c r="K160" s="202">
        <v>6</v>
      </c>
      <c r="L160" s="37">
        <v>0</v>
      </c>
      <c r="M160" s="64">
        <v>2</v>
      </c>
      <c r="N160" s="123">
        <v>1</v>
      </c>
      <c r="O160" s="131">
        <v>1</v>
      </c>
      <c r="P160" s="260">
        <v>0</v>
      </c>
      <c r="Q160" s="260" t="s">
        <v>578</v>
      </c>
      <c r="R160" s="255" t="s">
        <v>480</v>
      </c>
      <c r="S160" s="255" t="s">
        <v>567</v>
      </c>
      <c r="T160" s="68">
        <v>0</v>
      </c>
      <c r="U160" s="297" t="s">
        <v>635</v>
      </c>
      <c r="V160" s="131">
        <v>70</v>
      </c>
      <c r="W160" s="430" t="s">
        <v>537</v>
      </c>
      <c r="X160" s="354"/>
      <c r="Y160" s="354"/>
      <c r="Z160" s="354"/>
      <c r="AA160" s="437"/>
      <c r="AB160" s="401"/>
      <c r="AC160" s="406"/>
      <c r="AD160" s="231" t="s">
        <v>477</v>
      </c>
      <c r="AE160" s="339" t="s">
        <v>544</v>
      </c>
      <c r="AF160" s="292"/>
      <c r="AH160" s="68">
        <v>156</v>
      </c>
      <c r="AI160" s="123">
        <v>1</v>
      </c>
      <c r="AJ160" s="131">
        <v>3</v>
      </c>
      <c r="AK160" s="255">
        <v>0</v>
      </c>
      <c r="AL160" s="68">
        <v>0</v>
      </c>
      <c r="AM160" s="296" t="s">
        <v>637</v>
      </c>
      <c r="AN160" s="296"/>
      <c r="AO160" s="231" t="s">
        <v>538</v>
      </c>
      <c r="AP160" s="338">
        <v>0</v>
      </c>
      <c r="AR160" s="68">
        <v>156</v>
      </c>
      <c r="AS160" s="260" t="s">
        <v>480</v>
      </c>
      <c r="AT160" s="255">
        <v>0</v>
      </c>
      <c r="AU160" s="255"/>
      <c r="AV160" s="208"/>
      <c r="AW160" s="255"/>
      <c r="AX160" s="339" t="s">
        <v>542</v>
      </c>
      <c r="AZ160" s="68">
        <v>156</v>
      </c>
      <c r="BA160" s="131">
        <v>6</v>
      </c>
      <c r="BB160" s="357">
        <v>2</v>
      </c>
      <c r="BC160" s="123">
        <v>1</v>
      </c>
      <c r="BD160" s="131">
        <v>5</v>
      </c>
      <c r="BE160" s="319">
        <v>3</v>
      </c>
      <c r="BG160" s="68">
        <v>156</v>
      </c>
      <c r="BH160" s="231">
        <v>4</v>
      </c>
      <c r="BI160" s="213">
        <v>4</v>
      </c>
      <c r="BJ160" s="123">
        <v>3.5</v>
      </c>
      <c r="BK160" s="211"/>
      <c r="BL160" s="64">
        <v>0</v>
      </c>
      <c r="BO160" s="68">
        <v>156</v>
      </c>
      <c r="BP160" s="323">
        <v>10</v>
      </c>
      <c r="BQ160" s="319">
        <v>6</v>
      </c>
      <c r="BR160" s="248"/>
    </row>
    <row r="161" spans="1:70" x14ac:dyDescent="0.2">
      <c r="A161" s="64">
        <v>157</v>
      </c>
      <c r="B161" s="9" t="s">
        <v>336</v>
      </c>
      <c r="C161" s="248" t="s">
        <v>545</v>
      </c>
      <c r="D161" s="448">
        <v>0</v>
      </c>
      <c r="E161" s="131">
        <v>5</v>
      </c>
      <c r="F161" s="204">
        <v>0</v>
      </c>
      <c r="G161" s="357">
        <v>2</v>
      </c>
      <c r="H161" s="354">
        <v>2</v>
      </c>
      <c r="I161" s="231">
        <v>2</v>
      </c>
      <c r="J161" s="208">
        <v>1</v>
      </c>
      <c r="K161" s="202">
        <v>6</v>
      </c>
      <c r="L161" s="37">
        <v>0</v>
      </c>
      <c r="M161" s="64">
        <v>0</v>
      </c>
      <c r="N161" s="123">
        <v>1</v>
      </c>
      <c r="O161" s="131">
        <v>0</v>
      </c>
      <c r="P161" s="260">
        <v>0</v>
      </c>
      <c r="Q161" s="260">
        <v>0</v>
      </c>
      <c r="R161" s="255" t="s">
        <v>544</v>
      </c>
      <c r="S161" s="255">
        <v>0</v>
      </c>
      <c r="T161" s="68">
        <v>0</v>
      </c>
      <c r="U161" s="296" t="s">
        <v>624</v>
      </c>
      <c r="V161" s="131">
        <v>90</v>
      </c>
      <c r="W161" s="430" t="s">
        <v>543</v>
      </c>
      <c r="X161" s="354"/>
      <c r="Y161" s="354"/>
      <c r="Z161" s="354"/>
      <c r="AA161" s="397"/>
      <c r="AB161" s="401"/>
      <c r="AC161" s="406"/>
      <c r="AD161" s="231" t="s">
        <v>553</v>
      </c>
      <c r="AE161" s="339">
        <v>0</v>
      </c>
      <c r="AF161" s="292"/>
      <c r="AH161" s="68">
        <v>157</v>
      </c>
      <c r="AI161" s="123">
        <v>1</v>
      </c>
      <c r="AJ161" s="131">
        <v>2</v>
      </c>
      <c r="AK161" s="255" t="s">
        <v>545</v>
      </c>
      <c r="AL161" s="68">
        <v>0</v>
      </c>
      <c r="AM161" s="296" t="s">
        <v>624</v>
      </c>
      <c r="AN161" s="296"/>
      <c r="AO161" s="231" t="s">
        <v>538</v>
      </c>
      <c r="AP161" s="338" t="s">
        <v>544</v>
      </c>
      <c r="AR161" s="68">
        <v>157</v>
      </c>
      <c r="AS161" s="260">
        <v>0</v>
      </c>
      <c r="AT161" s="255">
        <v>0</v>
      </c>
      <c r="AU161" s="255"/>
      <c r="AV161" s="208"/>
      <c r="AW161" s="255"/>
      <c r="AX161" s="339" t="s">
        <v>542</v>
      </c>
      <c r="AZ161" s="68">
        <v>157</v>
      </c>
      <c r="BA161" s="131">
        <v>3</v>
      </c>
      <c r="BB161" s="357">
        <v>2</v>
      </c>
      <c r="BC161" s="123">
        <v>3</v>
      </c>
      <c r="BD161" s="131">
        <v>7</v>
      </c>
      <c r="BE161" s="319"/>
      <c r="BG161" s="68">
        <v>157</v>
      </c>
      <c r="BH161" s="231">
        <v>3</v>
      </c>
      <c r="BI161" s="213"/>
      <c r="BJ161" s="123">
        <v>4</v>
      </c>
      <c r="BK161" s="211"/>
      <c r="BL161" s="64">
        <v>40</v>
      </c>
      <c r="BO161" s="68">
        <v>157</v>
      </c>
      <c r="BP161" s="323">
        <v>40</v>
      </c>
      <c r="BQ161" s="319"/>
      <c r="BR161" s="123"/>
    </row>
    <row r="162" spans="1:70" x14ac:dyDescent="0.2">
      <c r="A162" s="64">
        <v>158</v>
      </c>
      <c r="B162" s="9" t="s">
        <v>337</v>
      </c>
      <c r="C162" s="248">
        <v>0</v>
      </c>
      <c r="D162" s="448">
        <v>0</v>
      </c>
      <c r="E162" s="131">
        <v>3</v>
      </c>
      <c r="F162" s="204">
        <v>0</v>
      </c>
      <c r="G162" s="357">
        <v>3</v>
      </c>
      <c r="H162" s="354">
        <v>3</v>
      </c>
      <c r="I162" s="231">
        <v>3</v>
      </c>
      <c r="J162" s="208">
        <v>5</v>
      </c>
      <c r="K162" s="202">
        <v>4</v>
      </c>
      <c r="L162" s="37">
        <v>0</v>
      </c>
      <c r="M162" s="64">
        <v>2</v>
      </c>
      <c r="N162" s="123">
        <v>1</v>
      </c>
      <c r="O162" s="131">
        <v>0</v>
      </c>
      <c r="P162" s="260">
        <v>0</v>
      </c>
      <c r="Q162" s="260">
        <v>0</v>
      </c>
      <c r="R162" s="255">
        <v>0</v>
      </c>
      <c r="S162" s="255">
        <v>0</v>
      </c>
      <c r="T162" s="68">
        <v>0</v>
      </c>
      <c r="U162" s="296" t="s">
        <v>636</v>
      </c>
      <c r="V162" s="131">
        <v>20</v>
      </c>
      <c r="W162" s="430" t="s">
        <v>540</v>
      </c>
      <c r="X162" s="354"/>
      <c r="Y162" s="354"/>
      <c r="Z162" s="354"/>
      <c r="AA162" s="397"/>
      <c r="AB162" s="401"/>
      <c r="AC162" s="406"/>
      <c r="AD162" s="231">
        <v>0</v>
      </c>
      <c r="AE162" s="340">
        <v>0</v>
      </c>
      <c r="AF162" s="292"/>
      <c r="AH162" s="68">
        <v>158</v>
      </c>
      <c r="AI162" s="123">
        <v>1</v>
      </c>
      <c r="AJ162" s="131">
        <v>2</v>
      </c>
      <c r="AK162" s="255">
        <v>0</v>
      </c>
      <c r="AL162" s="68">
        <v>0</v>
      </c>
      <c r="AM162" s="296" t="s">
        <v>635</v>
      </c>
      <c r="AN162" s="296"/>
      <c r="AO162" s="231">
        <v>0</v>
      </c>
      <c r="AP162" s="338">
        <v>0</v>
      </c>
      <c r="AR162" s="68">
        <v>158</v>
      </c>
      <c r="AS162" s="64">
        <v>0</v>
      </c>
      <c r="AT162" s="255">
        <v>0</v>
      </c>
      <c r="AU162" s="255"/>
      <c r="AV162" s="208"/>
      <c r="AW162" s="255"/>
      <c r="AX162" s="339" t="s">
        <v>542</v>
      </c>
      <c r="AZ162" s="68">
        <v>158</v>
      </c>
      <c r="BA162" s="131">
        <v>2</v>
      </c>
      <c r="BB162" s="357">
        <v>2</v>
      </c>
      <c r="BC162" s="123">
        <v>3</v>
      </c>
      <c r="BD162" s="131">
        <v>7</v>
      </c>
      <c r="BE162" s="319">
        <v>6</v>
      </c>
      <c r="BG162" s="68">
        <v>158</v>
      </c>
      <c r="BH162" s="231">
        <v>4</v>
      </c>
      <c r="BI162" s="213"/>
      <c r="BJ162" s="123">
        <v>4.5</v>
      </c>
      <c r="BK162" s="211"/>
      <c r="BL162" s="64">
        <v>0</v>
      </c>
      <c r="BO162" s="68">
        <v>158</v>
      </c>
      <c r="BP162" s="323">
        <v>60</v>
      </c>
      <c r="BQ162" s="319">
        <v>6.5</v>
      </c>
      <c r="BR162" s="123"/>
    </row>
    <row r="163" spans="1:70" x14ac:dyDescent="0.2">
      <c r="A163" s="64">
        <v>159</v>
      </c>
      <c r="B163" s="26" t="s">
        <v>338</v>
      </c>
      <c r="C163" s="248">
        <v>0</v>
      </c>
      <c r="D163" s="448">
        <v>0</v>
      </c>
      <c r="E163" s="131">
        <v>3</v>
      </c>
      <c r="F163" s="204">
        <v>0</v>
      </c>
      <c r="G163" s="357">
        <v>5</v>
      </c>
      <c r="H163" s="354">
        <v>6</v>
      </c>
      <c r="I163" s="231">
        <v>7</v>
      </c>
      <c r="J163" s="208">
        <v>7</v>
      </c>
      <c r="K163" s="202">
        <v>9</v>
      </c>
      <c r="L163" s="37">
        <v>3</v>
      </c>
      <c r="M163" s="64">
        <v>9</v>
      </c>
      <c r="N163" s="123">
        <v>4</v>
      </c>
      <c r="O163" s="131">
        <v>0</v>
      </c>
      <c r="P163" s="260">
        <v>0</v>
      </c>
      <c r="Q163" s="260">
        <v>0</v>
      </c>
      <c r="R163" s="255" t="s">
        <v>482</v>
      </c>
      <c r="S163" s="255">
        <v>0</v>
      </c>
      <c r="T163" s="68">
        <v>0</v>
      </c>
      <c r="U163" s="296" t="s">
        <v>624</v>
      </c>
      <c r="V163" s="131">
        <v>10</v>
      </c>
      <c r="W163" s="430" t="s">
        <v>540</v>
      </c>
      <c r="X163" s="354"/>
      <c r="Y163" s="354"/>
      <c r="Z163" s="354"/>
      <c r="AA163" s="397"/>
      <c r="AB163" s="401"/>
      <c r="AC163" s="406"/>
      <c r="AD163" s="231" t="s">
        <v>540</v>
      </c>
      <c r="AE163" s="340">
        <v>0</v>
      </c>
      <c r="AF163" s="292"/>
      <c r="AH163" s="68">
        <v>159</v>
      </c>
      <c r="AI163" s="123">
        <v>1</v>
      </c>
      <c r="AJ163" s="131"/>
      <c r="AK163" s="255">
        <v>0</v>
      </c>
      <c r="AL163" s="68">
        <v>0</v>
      </c>
      <c r="AM163" s="296" t="s">
        <v>624</v>
      </c>
      <c r="AN163" s="296"/>
      <c r="AO163" s="231" t="s">
        <v>545</v>
      </c>
      <c r="AP163" s="338" t="s">
        <v>553</v>
      </c>
      <c r="AR163" s="68">
        <v>159</v>
      </c>
      <c r="AS163" s="260">
        <v>0</v>
      </c>
      <c r="AT163" s="255">
        <v>0</v>
      </c>
      <c r="AU163" s="255"/>
      <c r="AV163" s="208"/>
      <c r="AW163" s="255"/>
      <c r="AX163" s="339" t="s">
        <v>542</v>
      </c>
      <c r="AZ163" s="68">
        <v>159</v>
      </c>
      <c r="BA163" s="131">
        <v>2</v>
      </c>
      <c r="BB163" s="357">
        <v>4</v>
      </c>
      <c r="BC163" s="123">
        <v>3</v>
      </c>
      <c r="BD163" s="131">
        <v>7</v>
      </c>
      <c r="BE163" s="319">
        <v>5</v>
      </c>
      <c r="BG163" s="68">
        <v>159</v>
      </c>
      <c r="BH163" s="231">
        <v>3</v>
      </c>
      <c r="BI163" s="213"/>
      <c r="BJ163" s="123">
        <v>5</v>
      </c>
      <c r="BK163" s="211"/>
      <c r="BL163" s="64">
        <v>40</v>
      </c>
      <c r="BO163" s="68">
        <v>159</v>
      </c>
      <c r="BP163" s="323">
        <v>60</v>
      </c>
      <c r="BQ163" s="319">
        <v>5.5</v>
      </c>
      <c r="BR163" s="123"/>
    </row>
    <row r="164" spans="1:70" x14ac:dyDescent="0.2">
      <c r="A164" s="65">
        <v>160</v>
      </c>
      <c r="B164" s="33" t="s">
        <v>341</v>
      </c>
      <c r="C164" s="505" t="s">
        <v>20</v>
      </c>
      <c r="D164" s="457">
        <v>0</v>
      </c>
      <c r="E164" s="132">
        <v>4</v>
      </c>
      <c r="F164" s="205">
        <v>0</v>
      </c>
      <c r="G164" s="358">
        <v>2</v>
      </c>
      <c r="H164" s="355">
        <v>5</v>
      </c>
      <c r="I164" s="232">
        <v>3</v>
      </c>
      <c r="J164" s="229">
        <v>4</v>
      </c>
      <c r="K164" s="207">
        <v>9</v>
      </c>
      <c r="L164" s="102">
        <v>2</v>
      </c>
      <c r="M164" s="65">
        <v>4</v>
      </c>
      <c r="N164" s="124">
        <v>5</v>
      </c>
      <c r="O164" s="132">
        <v>0</v>
      </c>
      <c r="P164" s="261">
        <v>0</v>
      </c>
      <c r="Q164" s="261">
        <v>0</v>
      </c>
      <c r="R164" s="256" t="s">
        <v>480</v>
      </c>
      <c r="S164" s="256">
        <v>0</v>
      </c>
      <c r="T164" s="81">
        <v>0</v>
      </c>
      <c r="U164" s="299" t="s">
        <v>638</v>
      </c>
      <c r="V164" s="132">
        <v>0</v>
      </c>
      <c r="W164" s="431" t="s">
        <v>480</v>
      </c>
      <c r="X164" s="355"/>
      <c r="Y164" s="355"/>
      <c r="Z164" s="355"/>
      <c r="AA164" s="409"/>
      <c r="AB164" s="410"/>
      <c r="AC164" s="411"/>
      <c r="AD164" s="232">
        <v>0</v>
      </c>
      <c r="AE164" s="412">
        <v>0</v>
      </c>
      <c r="AF164" s="292"/>
      <c r="AH164" s="81">
        <v>160</v>
      </c>
      <c r="AI164" s="124">
        <v>1</v>
      </c>
      <c r="AJ164" s="132">
        <v>3</v>
      </c>
      <c r="AK164" s="256" t="s">
        <v>544</v>
      </c>
      <c r="AL164" s="81">
        <v>0</v>
      </c>
      <c r="AM164" s="299" t="s">
        <v>637</v>
      </c>
      <c r="AN164" s="299"/>
      <c r="AO164" s="232" t="s">
        <v>482</v>
      </c>
      <c r="AP164" s="342" t="s">
        <v>555</v>
      </c>
      <c r="AR164" s="81">
        <v>160</v>
      </c>
      <c r="AS164" s="261">
        <v>0</v>
      </c>
      <c r="AT164" s="256">
        <v>0</v>
      </c>
      <c r="AU164" s="256"/>
      <c r="AV164" s="229"/>
      <c r="AW164" s="256"/>
      <c r="AX164" s="342" t="s">
        <v>656</v>
      </c>
      <c r="AZ164" s="81">
        <v>160</v>
      </c>
      <c r="BA164" s="132"/>
      <c r="BB164" s="358">
        <v>4</v>
      </c>
      <c r="BC164" s="124">
        <v>5</v>
      </c>
      <c r="BD164" s="132">
        <v>6</v>
      </c>
      <c r="BE164" s="321">
        <v>4</v>
      </c>
      <c r="BG164" s="81">
        <v>160</v>
      </c>
      <c r="BH164" s="232">
        <v>4</v>
      </c>
      <c r="BI164" s="245">
        <v>2</v>
      </c>
      <c r="BJ164" s="124">
        <v>4</v>
      </c>
      <c r="BK164" s="212"/>
      <c r="BL164" s="65">
        <v>60</v>
      </c>
      <c r="BO164" s="81">
        <v>160</v>
      </c>
      <c r="BP164" s="325">
        <v>40</v>
      </c>
      <c r="BQ164" s="321">
        <v>4</v>
      </c>
      <c r="BR164" s="124"/>
    </row>
    <row r="167" spans="1:70" x14ac:dyDescent="0.2">
      <c r="A167" s="121" t="s">
        <v>764</v>
      </c>
    </row>
    <row r="168" spans="1:70" x14ac:dyDescent="0.2">
      <c r="A168" s="528" t="s">
        <v>765</v>
      </c>
      <c r="B168" s="528"/>
      <c r="C168" s="247"/>
      <c r="D168" s="477"/>
    </row>
    <row r="170" spans="1:70" x14ac:dyDescent="0.2">
      <c r="A170" s="121" t="s">
        <v>857</v>
      </c>
    </row>
  </sheetData>
  <conditionalFormatting sqref="A72 A18 A8:A11 A16 A22 A28 A34 A40 A13:A14 A20 A26 A32 A38 A46 A58 A64 A70 A76 A82 A44 A50:A52 A56 A62 A68 A74 A80 A90 A98 A102 A84:A86 A88 A92:A94 A96 A100 A104:A105 A109 A107 A114 A111:A112 A116:A124 A126 A128 A130 A132:A138 A140:A164 AH72 AH18 AH8:AH11 AH16 AH22 AH28 AH34 AH40 AH13:AH14 AH20 AH26 AH32 AH38 AH46 AH58 AH64 AH70 AH76 AH82 AH44 AH50:AH52 AH56 AH62 AH68 AH74 AH80 AH90 AH98 AH102 AH84:AH86 AH88 AH92:AH94 AH96 AH100 AH104:AH105 AH109 AH107 AH114 AH111:AH112 AH116:AH124 AH126 AH128 AH130 AH132:AH138 AH140:AH164 AZ72 AZ18 AZ8:AZ11 AZ16 AZ22 AZ28 AZ34 AZ40 AZ13:AZ14 AZ20 AZ26 AZ32 AZ38 AZ46 AZ58 AZ64 AZ70 AZ76 AZ82 AZ44 AZ50:AZ52 AZ56 AZ62 AZ68 AZ74 AZ80 AZ90 AZ98 AZ102 AZ84:AZ86 AZ88 AZ92:AZ94 AZ96 AZ100 AZ104:AZ105 AZ109 AZ107 AZ114 AZ111:AZ112 AZ116:AZ124 AZ126 AZ128 AZ130 AZ132:AZ138 AZ140:AZ164 BG72:BH72 BG18:BH18 BG8:BH11 BG16:BH16 BG22:BH22 BG28:BH28 BG34:BH34 BG40:BH40 BG13:BH14 BG20:BH20 BG26:BH26 BG32:BH32 BG38:BH38 BG46:BH46 BG58:BH58 BG64:BH64 BG70:BH70 BG76:BH76 BG82:BH82 BG44:BH44 BG50:BH52 BG56:BH56 BG62:BH62 BG68:BH68 BG74:BH74 BG80:BH80 BG90:BH90 BG98:BH98 BG102:BH102 BG84:BH86 BG88:BH88 BG92:BH94 BG96:BH96 BG100:BH100 BG104:BH105 BG109:BH109 BG107:BH107 BG114:BH114 BG111:BH112 BG116:BH124 BG126:BH126 BG128:BH128 BG130:BH130 BG132:BH138 BG140:BH164 AR72:AS72 AR18:AS18 AR8:AS11 AR16:AS16 AR22:AS22 AR28:AS28 AR34:AS34 AR40:AS40 AR13:AS14 AR20:AS20 AR26:AS26 AR32:AS32 AR38:AS38 AR46:AS46 AR58:AS58 AR64:AS64 AR70:AS70 AR76:AS76 AR82:AS82 AR44:AS44 AR50:AS52 AR56:AS56 AR62:AS62 AR68:AS68 AR74:AS74 AR80:AS80 AR90:AS90 AR98:AS98 AR102:AS102 AR84:AS86 AR88:AS88 AR92:AS94 AR96:AS96 AR100:AS100 AR104:AS105 AR109:AS109 AR107:AS107 AR114:AS114 AR111:AS112 AR116:AS124 AR126:AS126 AR128:AS128 AR130:AS130 AR132:AS138 AR140:AS164 BO72 BO18 BO8:BO11 BO16 BO22 BO28 BO34 BO40 BO13:BO14 BO20 BO26 BO32 BO38 BO46 BO58 BO64 BO70 BO76 BO82 BO44 BO50:BO52 BO56 BO62 BO68 BO74 BO80 BO90 BO98 BO102 BO84:BO86 BO88 BO92:BO94 BO96 BO100 BO104:BO105 BO109 BO107 BO114 BO111:BO112 BO116:BO124 BO126 BO128 BO130 BO132:BO138 BO140:BO164">
    <cfRule type="cellIs" dxfId="3" priority="6" stopIfTrue="1" operator="greaterThan">
      <formula>991194</formula>
    </cfRule>
  </conditionalFormatting>
  <pageMargins left="0.7" right="0.7" top="0.75" bottom="0.75" header="0.3" footer="0.3"/>
  <ignoredErrors>
    <ignoredError sqref="U5:U164 AM5:AM164" twoDigitTextYear="1"/>
    <ignoredError sqref="BP1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72"/>
  <sheetViews>
    <sheetView workbookViewId="0">
      <pane xSplit="2" ySplit="4" topLeftCell="C95" activePane="bottomRight" state="frozen"/>
      <selection pane="topRight" activeCell="C1" sqref="C1"/>
      <selection pane="bottomLeft" activeCell="A5" sqref="A5"/>
      <selection pane="bottomRight" activeCell="N1" sqref="N1"/>
    </sheetView>
  </sheetViews>
  <sheetFormatPr defaultRowHeight="12" x14ac:dyDescent="0.2"/>
  <cols>
    <col min="1" max="1" width="9.140625" style="10"/>
    <col min="2" max="2" width="40.85546875" style="10" customWidth="1"/>
    <col min="3" max="6" width="5.42578125" style="10" customWidth="1"/>
    <col min="7" max="7" width="9.140625" style="10"/>
    <col min="8" max="8" width="7.28515625" style="10" customWidth="1"/>
    <col min="9" max="9" width="7.85546875" style="10" customWidth="1"/>
    <col min="10" max="21" width="5.5703125" style="10" customWidth="1"/>
    <col min="22" max="23" width="9.140625" style="10"/>
    <col min="24" max="24" width="7.7109375" style="10" customWidth="1"/>
    <col min="25" max="25" width="11" style="10" customWidth="1"/>
    <col min="26" max="26" width="11.7109375" style="10" customWidth="1"/>
    <col min="27" max="27" width="12.140625" style="10" customWidth="1"/>
    <col min="28" max="37" width="7.7109375" style="10" customWidth="1"/>
    <col min="38" max="38" width="8" style="10" customWidth="1"/>
    <col min="39" max="39" width="7.7109375" style="10" customWidth="1"/>
    <col min="40" max="40" width="7.28515625" style="14" customWidth="1"/>
    <col min="41" max="50" width="7" style="10" customWidth="1"/>
    <col min="51" max="51" width="9.140625" style="10"/>
    <col min="52" max="52" width="8" style="10" customWidth="1"/>
    <col min="53" max="56" width="9.140625" style="10"/>
    <col min="57" max="57" width="7.140625" style="10" customWidth="1"/>
    <col min="58" max="58" width="9.140625" style="10"/>
    <col min="59" max="59" width="6.5703125" style="10" customWidth="1"/>
    <col min="60" max="16384" width="9.140625" style="10"/>
  </cols>
  <sheetData>
    <row r="1" spans="1:59" s="121" customFormat="1" x14ac:dyDescent="0.2">
      <c r="A1" s="15" t="s">
        <v>343</v>
      </c>
      <c r="C1" s="121" t="s">
        <v>662</v>
      </c>
      <c r="I1" s="121" t="s">
        <v>353</v>
      </c>
      <c r="X1" s="121" t="s">
        <v>355</v>
      </c>
      <c r="AA1" s="10"/>
      <c r="AN1" s="129"/>
      <c r="AZ1" s="121" t="s">
        <v>362</v>
      </c>
    </row>
    <row r="2" spans="1:59" s="121" customFormat="1" x14ac:dyDescent="0.2">
      <c r="AA2" s="10"/>
      <c r="AN2" s="129"/>
      <c r="AT2" s="121" t="s">
        <v>669</v>
      </c>
      <c r="AU2" s="121" t="s">
        <v>835</v>
      </c>
      <c r="BA2" s="121" t="s">
        <v>366</v>
      </c>
      <c r="BB2" s="121" t="s">
        <v>368</v>
      </c>
    </row>
    <row r="3" spans="1:59" s="121" customFormat="1" ht="13.5" x14ac:dyDescent="0.2">
      <c r="C3" s="183" t="s">
        <v>672</v>
      </c>
      <c r="D3" s="134"/>
      <c r="E3" s="133" t="s">
        <v>461</v>
      </c>
      <c r="F3" s="134"/>
      <c r="J3" s="133" t="s">
        <v>344</v>
      </c>
      <c r="K3" s="134"/>
      <c r="L3" s="183" t="s">
        <v>672</v>
      </c>
      <c r="M3" s="134"/>
      <c r="N3" s="187" t="s">
        <v>412</v>
      </c>
      <c r="O3" s="187"/>
      <c r="P3" s="183" t="s">
        <v>417</v>
      </c>
      <c r="Q3" s="134"/>
      <c r="R3" s="183" t="s">
        <v>580</v>
      </c>
      <c r="S3" s="134"/>
      <c r="T3" s="183" t="s">
        <v>763</v>
      </c>
      <c r="U3" s="134"/>
      <c r="Y3" s="147" t="s">
        <v>829</v>
      </c>
      <c r="Z3" s="148" t="s">
        <v>831</v>
      </c>
      <c r="AA3" s="147" t="s">
        <v>830</v>
      </c>
      <c r="AB3" s="141" t="s">
        <v>356</v>
      </c>
      <c r="AC3" s="141" t="s">
        <v>356</v>
      </c>
      <c r="AD3" s="141" t="s">
        <v>356</v>
      </c>
      <c r="AE3" s="141" t="s">
        <v>356</v>
      </c>
      <c r="AF3" s="141" t="s">
        <v>356</v>
      </c>
      <c r="AG3" s="141" t="s">
        <v>356</v>
      </c>
      <c r="AH3" s="141" t="s">
        <v>525</v>
      </c>
      <c r="AI3" s="141" t="s">
        <v>525</v>
      </c>
      <c r="AJ3" s="141" t="s">
        <v>653</v>
      </c>
      <c r="AK3" s="141" t="s">
        <v>525</v>
      </c>
      <c r="AL3" s="147" t="s">
        <v>357</v>
      </c>
      <c r="AM3" s="159" t="s">
        <v>358</v>
      </c>
      <c r="AN3" s="159" t="s">
        <v>358</v>
      </c>
      <c r="AO3" s="159" t="s">
        <v>358</v>
      </c>
      <c r="AP3" s="159" t="s">
        <v>358</v>
      </c>
      <c r="AQ3" s="159" t="s">
        <v>597</v>
      </c>
      <c r="AR3" s="159" t="s">
        <v>597</v>
      </c>
      <c r="AS3" s="300" t="s">
        <v>648</v>
      </c>
      <c r="AT3" s="365" t="s">
        <v>667</v>
      </c>
      <c r="AU3" s="365" t="s">
        <v>668</v>
      </c>
      <c r="AV3" s="399" t="s">
        <v>698</v>
      </c>
      <c r="AW3" s="399" t="s">
        <v>698</v>
      </c>
      <c r="AX3" s="396"/>
      <c r="BA3" s="147" t="s">
        <v>344</v>
      </c>
      <c r="BB3" s="147" t="s">
        <v>344</v>
      </c>
      <c r="BC3" s="147" t="s">
        <v>344</v>
      </c>
      <c r="BD3" s="147" t="s">
        <v>344</v>
      </c>
      <c r="BE3" s="147" t="s">
        <v>672</v>
      </c>
      <c r="BF3" s="147" t="s">
        <v>344</v>
      </c>
      <c r="BG3" s="147" t="s">
        <v>672</v>
      </c>
    </row>
    <row r="4" spans="1:59" s="121" customFormat="1" x14ac:dyDescent="0.2">
      <c r="A4" s="63" t="s">
        <v>2</v>
      </c>
      <c r="B4" s="17" t="s">
        <v>3</v>
      </c>
      <c r="C4" s="262" t="s">
        <v>663</v>
      </c>
      <c r="D4" s="263" t="s">
        <v>347</v>
      </c>
      <c r="E4" s="142" t="s">
        <v>663</v>
      </c>
      <c r="F4" s="143" t="s">
        <v>347</v>
      </c>
      <c r="I4" s="16" t="s">
        <v>2</v>
      </c>
      <c r="J4" s="142" t="s">
        <v>354</v>
      </c>
      <c r="K4" s="143" t="s">
        <v>347</v>
      </c>
      <c r="L4" s="262" t="s">
        <v>354</v>
      </c>
      <c r="M4" s="263" t="s">
        <v>347</v>
      </c>
      <c r="N4" s="142" t="s">
        <v>354</v>
      </c>
      <c r="O4" s="143" t="s">
        <v>347</v>
      </c>
      <c r="P4" s="142" t="s">
        <v>354</v>
      </c>
      <c r="Q4" s="143" t="s">
        <v>347</v>
      </c>
      <c r="R4" s="262" t="s">
        <v>354</v>
      </c>
      <c r="S4" s="263" t="s">
        <v>347</v>
      </c>
      <c r="T4" s="262" t="s">
        <v>354</v>
      </c>
      <c r="U4" s="263" t="s">
        <v>347</v>
      </c>
      <c r="X4" s="16" t="s">
        <v>2</v>
      </c>
      <c r="Y4" s="120" t="s">
        <v>853</v>
      </c>
      <c r="Z4" s="120" t="s">
        <v>854</v>
      </c>
      <c r="AA4" s="120" t="s">
        <v>854</v>
      </c>
      <c r="AB4" s="120" t="s">
        <v>344</v>
      </c>
      <c r="AC4" s="120" t="s">
        <v>672</v>
      </c>
      <c r="AD4" s="120" t="s">
        <v>523</v>
      </c>
      <c r="AE4" s="120" t="s">
        <v>515</v>
      </c>
      <c r="AF4" s="120" t="s">
        <v>508</v>
      </c>
      <c r="AG4" s="120" t="s">
        <v>778</v>
      </c>
      <c r="AH4" s="120" t="s">
        <v>523</v>
      </c>
      <c r="AI4" s="120" t="s">
        <v>580</v>
      </c>
      <c r="AJ4" s="120" t="s">
        <v>430</v>
      </c>
      <c r="AK4" s="141" t="s">
        <v>769</v>
      </c>
      <c r="AL4" s="120" t="s">
        <v>344</v>
      </c>
      <c r="AM4" s="120" t="s">
        <v>854</v>
      </c>
      <c r="AN4" s="120" t="s">
        <v>344</v>
      </c>
      <c r="AO4" s="147" t="s">
        <v>399</v>
      </c>
      <c r="AP4" s="147" t="s">
        <v>405</v>
      </c>
      <c r="AQ4" s="147" t="s">
        <v>384</v>
      </c>
      <c r="AR4" s="147" t="s">
        <v>609</v>
      </c>
      <c r="AS4" s="301" t="s">
        <v>422</v>
      </c>
      <c r="AT4" s="367" t="s">
        <v>672</v>
      </c>
      <c r="AU4" s="368" t="s">
        <v>672</v>
      </c>
      <c r="AV4" s="398" t="s">
        <v>438</v>
      </c>
      <c r="AW4" s="398" t="s">
        <v>443</v>
      </c>
      <c r="AX4" s="366"/>
      <c r="AZ4" s="16" t="s">
        <v>2</v>
      </c>
      <c r="BA4" s="160" t="s">
        <v>365</v>
      </c>
      <c r="BB4" s="160" t="s">
        <v>367</v>
      </c>
      <c r="BC4" s="158" t="s">
        <v>363</v>
      </c>
      <c r="BD4" s="158" t="s">
        <v>364</v>
      </c>
      <c r="BE4" s="158" t="s">
        <v>670</v>
      </c>
      <c r="BF4" s="158" t="s">
        <v>375</v>
      </c>
      <c r="BG4" s="121" t="s">
        <v>671</v>
      </c>
    </row>
    <row r="5" spans="1:59" x14ac:dyDescent="0.2">
      <c r="A5" s="64">
        <v>1</v>
      </c>
      <c r="B5" s="1" t="s">
        <v>10</v>
      </c>
      <c r="C5" s="360"/>
      <c r="D5" s="137"/>
      <c r="E5" s="344">
        <v>790.39999999999986</v>
      </c>
      <c r="F5" s="137">
        <f>RANK(E5,E$5:E$164,0)</f>
        <v>20</v>
      </c>
      <c r="I5" s="68">
        <v>1</v>
      </c>
      <c r="J5" s="144">
        <v>47.84</v>
      </c>
      <c r="K5" s="137">
        <f>RANK(J5,J$5:J$164,0)</f>
        <v>6</v>
      </c>
      <c r="L5" s="363">
        <v>33.6</v>
      </c>
      <c r="M5" s="137">
        <f>RANK(L5,L$5:L$164,0)</f>
        <v>32</v>
      </c>
      <c r="N5" s="284">
        <v>45.454545454545453</v>
      </c>
      <c r="O5" s="137">
        <f>RANK(N5,N$5:N$164,0)</f>
        <v>44</v>
      </c>
      <c r="P5" s="264">
        <v>41.12</v>
      </c>
      <c r="Q5" s="137">
        <f>RANK(P5,P$5:P$164,0)</f>
        <v>71</v>
      </c>
      <c r="R5" s="276">
        <v>42.4</v>
      </c>
      <c r="S5" s="137">
        <f>RANK(R5,R$5:R$164,0)</f>
        <v>76</v>
      </c>
      <c r="T5" s="284">
        <f>AVERAGE(N5,P5,R5)</f>
        <v>42.991515151515152</v>
      </c>
      <c r="U5" s="137">
        <f>RANK(T5,T$5:T$164,0)</f>
        <v>57</v>
      </c>
      <c r="X5" s="68">
        <v>1</v>
      </c>
      <c r="Y5" s="116"/>
      <c r="Z5" s="80"/>
      <c r="AA5" s="551"/>
      <c r="AB5" s="131">
        <v>1</v>
      </c>
      <c r="AC5" s="356">
        <v>1</v>
      </c>
      <c r="AD5" s="230">
        <v>7</v>
      </c>
      <c r="AE5" s="233">
        <v>7</v>
      </c>
      <c r="AF5" s="150">
        <v>6</v>
      </c>
      <c r="AG5" s="544" t="s">
        <v>776</v>
      </c>
      <c r="AH5" s="225">
        <v>3</v>
      </c>
      <c r="AI5" s="258" t="s">
        <v>479</v>
      </c>
      <c r="AJ5" s="318">
        <v>22</v>
      </c>
      <c r="AK5" s="544" t="s">
        <v>774</v>
      </c>
      <c r="AL5" s="122">
        <v>3</v>
      </c>
      <c r="AM5" s="291"/>
      <c r="AN5" s="122" t="s">
        <v>359</v>
      </c>
      <c r="AO5" s="122" t="s">
        <v>359</v>
      </c>
      <c r="AP5" s="122" t="s">
        <v>359</v>
      </c>
      <c r="AQ5" s="130">
        <v>2</v>
      </c>
      <c r="AR5" s="73" t="s">
        <v>598</v>
      </c>
      <c r="AS5" s="302">
        <v>17.78</v>
      </c>
      <c r="AT5" s="356">
        <v>5</v>
      </c>
      <c r="AU5" s="356">
        <v>5</v>
      </c>
      <c r="AV5" s="402"/>
      <c r="AW5" s="393"/>
      <c r="AX5" s="397"/>
      <c r="AZ5" s="68">
        <v>1</v>
      </c>
      <c r="BA5" s="122" t="s">
        <v>369</v>
      </c>
      <c r="BB5" s="151" t="s">
        <v>370</v>
      </c>
      <c r="BC5" s="155">
        <v>30.62</v>
      </c>
      <c r="BD5" s="155">
        <v>13.54</v>
      </c>
      <c r="BE5" s="369">
        <v>13.09</v>
      </c>
      <c r="BF5" s="155">
        <v>57.94</v>
      </c>
      <c r="BG5" s="356">
        <v>51</v>
      </c>
    </row>
    <row r="6" spans="1:59" x14ac:dyDescent="0.2">
      <c r="A6" s="64">
        <v>2</v>
      </c>
      <c r="B6" s="1" t="s">
        <v>13</v>
      </c>
      <c r="C6" s="361"/>
      <c r="D6" s="138"/>
      <c r="E6" s="345">
        <v>743.6</v>
      </c>
      <c r="F6" s="138">
        <f t="shared" ref="F6" si="0">RANK(E6,E$5:E$164,0)</f>
        <v>142</v>
      </c>
      <c r="I6" s="68">
        <v>2</v>
      </c>
      <c r="J6" s="145">
        <v>38.200000000000003</v>
      </c>
      <c r="K6" s="138">
        <f t="shared" ref="K6:K69" si="1">RANK(J6,J$5:J$164,0)</f>
        <v>79</v>
      </c>
      <c r="L6" s="363"/>
      <c r="M6" s="138"/>
      <c r="N6" s="285">
        <v>48.118279569892472</v>
      </c>
      <c r="O6" s="138">
        <f t="shared" ref="O6" si="2">RANK(N6,N$5:N$164,0)</f>
        <v>17</v>
      </c>
      <c r="P6" s="265">
        <v>40.04</v>
      </c>
      <c r="Q6" s="138">
        <f t="shared" ref="Q6:U69" si="3">RANK(P6,P$5:P$164,0)</f>
        <v>88</v>
      </c>
      <c r="R6" s="266">
        <v>39.6</v>
      </c>
      <c r="S6" s="138">
        <f t="shared" si="3"/>
        <v>108</v>
      </c>
      <c r="T6" s="285">
        <f t="shared" ref="T6:T69" si="4">AVERAGE(N6,P6,R6)</f>
        <v>42.586093189964153</v>
      </c>
      <c r="U6" s="138">
        <f t="shared" si="3"/>
        <v>66</v>
      </c>
      <c r="X6" s="68">
        <v>2</v>
      </c>
      <c r="Y6" s="45"/>
      <c r="Z6" s="36"/>
      <c r="AA6" s="248"/>
      <c r="AB6" s="131">
        <v>1</v>
      </c>
      <c r="AC6" s="357">
        <v>1</v>
      </c>
      <c r="AD6" s="231">
        <v>1</v>
      </c>
      <c r="AE6" s="234">
        <v>1</v>
      </c>
      <c r="AF6" s="149">
        <v>1</v>
      </c>
      <c r="AG6" s="545" t="s">
        <v>777</v>
      </c>
      <c r="AH6" s="277">
        <v>8</v>
      </c>
      <c r="AI6" s="326" t="s">
        <v>479</v>
      </c>
      <c r="AJ6" s="329">
        <v>100</v>
      </c>
      <c r="AK6" s="545" t="s">
        <v>775</v>
      </c>
      <c r="AL6" s="123">
        <v>3</v>
      </c>
      <c r="AM6" s="558"/>
      <c r="AN6" s="123" t="s">
        <v>360</v>
      </c>
      <c r="AO6" s="123" t="s">
        <v>360</v>
      </c>
      <c r="AP6" s="123" t="s">
        <v>360</v>
      </c>
      <c r="AQ6" s="131">
        <v>2</v>
      </c>
      <c r="AR6" s="68">
        <v>4</v>
      </c>
      <c r="AS6" s="303">
        <v>15.13</v>
      </c>
      <c r="AT6" s="357">
        <v>0</v>
      </c>
      <c r="AU6" s="357">
        <v>6</v>
      </c>
      <c r="AV6" s="403"/>
      <c r="AW6" s="394"/>
      <c r="AX6" s="397"/>
      <c r="AZ6" s="68">
        <v>2</v>
      </c>
      <c r="BA6" s="123" t="s">
        <v>369</v>
      </c>
      <c r="BB6" s="152" t="s">
        <v>371</v>
      </c>
      <c r="BC6" s="156">
        <v>30.87</v>
      </c>
      <c r="BD6" s="156">
        <v>13.64</v>
      </c>
      <c r="BE6" s="357"/>
      <c r="BF6" s="156">
        <v>59.11</v>
      </c>
      <c r="BG6" s="357"/>
    </row>
    <row r="7" spans="1:59" x14ac:dyDescent="0.2">
      <c r="A7" s="64">
        <v>3</v>
      </c>
      <c r="B7" s="1" t="s">
        <v>15</v>
      </c>
      <c r="C7" s="362"/>
      <c r="D7" s="138"/>
      <c r="E7" s="345">
        <v>755.6</v>
      </c>
      <c r="F7" s="138">
        <f t="shared" ref="F7" si="5">RANK(E7,E$5:E$164,0)</f>
        <v>118</v>
      </c>
      <c r="I7" s="68">
        <v>3</v>
      </c>
      <c r="J7" s="145">
        <v>40.19</v>
      </c>
      <c r="K7" s="138">
        <f t="shared" si="1"/>
        <v>65</v>
      </c>
      <c r="L7" s="363">
        <v>34.299999999999997</v>
      </c>
      <c r="M7" s="138">
        <f t="shared" ref="M7:O7" si="6">RANK(L7,L$5:L$164,0)</f>
        <v>30</v>
      </c>
      <c r="N7" s="285">
        <v>36.599423631123919</v>
      </c>
      <c r="O7" s="138">
        <f t="shared" si="6"/>
        <v>144</v>
      </c>
      <c r="P7" s="265">
        <v>36.799999999999997</v>
      </c>
      <c r="Q7" s="138">
        <f t="shared" si="3"/>
        <v>137</v>
      </c>
      <c r="R7" s="266">
        <v>37.256198347107436</v>
      </c>
      <c r="S7" s="138">
        <f t="shared" si="3"/>
        <v>134</v>
      </c>
      <c r="T7" s="285">
        <f t="shared" si="4"/>
        <v>36.885207326077115</v>
      </c>
      <c r="U7" s="138">
        <f t="shared" si="3"/>
        <v>144</v>
      </c>
      <c r="X7" s="68">
        <v>3</v>
      </c>
      <c r="Y7" s="45"/>
      <c r="Z7" s="36"/>
      <c r="AA7" s="248"/>
      <c r="AB7" s="131">
        <v>1</v>
      </c>
      <c r="AC7" s="357">
        <v>1</v>
      </c>
      <c r="AD7" s="231">
        <v>8</v>
      </c>
      <c r="AE7" s="234">
        <v>1</v>
      </c>
      <c r="AF7" s="149">
        <v>2</v>
      </c>
      <c r="AG7" s="545" t="s">
        <v>776</v>
      </c>
      <c r="AH7" s="277">
        <v>4</v>
      </c>
      <c r="AI7" s="326" t="s">
        <v>479</v>
      </c>
      <c r="AJ7" s="329">
        <v>50</v>
      </c>
      <c r="AK7" s="545" t="s">
        <v>775</v>
      </c>
      <c r="AL7" s="123">
        <v>3</v>
      </c>
      <c r="AM7" s="558"/>
      <c r="AN7" s="123" t="s">
        <v>360</v>
      </c>
      <c r="AO7" s="123" t="s">
        <v>360</v>
      </c>
      <c r="AP7" s="123" t="s">
        <v>360</v>
      </c>
      <c r="AQ7" s="131">
        <v>2</v>
      </c>
      <c r="AR7" s="68" t="s">
        <v>599</v>
      </c>
      <c r="AS7" s="303">
        <v>18.82</v>
      </c>
      <c r="AT7" s="357">
        <v>3</v>
      </c>
      <c r="AU7" s="357">
        <v>3</v>
      </c>
      <c r="AV7" s="403"/>
      <c r="AW7" s="394"/>
      <c r="AX7" s="397"/>
      <c r="AZ7" s="68">
        <v>3</v>
      </c>
      <c r="BA7" s="123" t="s">
        <v>371</v>
      </c>
      <c r="BB7" s="152" t="s">
        <v>371</v>
      </c>
      <c r="BC7" s="156">
        <v>24.92</v>
      </c>
      <c r="BD7" s="156">
        <v>11</v>
      </c>
      <c r="BE7" s="370">
        <v>11.91</v>
      </c>
      <c r="BF7" s="156">
        <v>58.13</v>
      </c>
      <c r="BG7" s="357">
        <v>34</v>
      </c>
    </row>
    <row r="8" spans="1:59" x14ac:dyDescent="0.2">
      <c r="A8" s="64">
        <v>4</v>
      </c>
      <c r="B8" s="1" t="s">
        <v>17</v>
      </c>
      <c r="C8" s="362"/>
      <c r="D8" s="138"/>
      <c r="E8" s="345">
        <v>761.4</v>
      </c>
      <c r="F8" s="138">
        <f t="shared" ref="F8" si="7">RANK(E8,E$5:E$164,0)</f>
        <v>104</v>
      </c>
      <c r="I8" s="68">
        <v>4</v>
      </c>
      <c r="J8" s="145">
        <v>38.74</v>
      </c>
      <c r="K8" s="138">
        <f t="shared" si="1"/>
        <v>76</v>
      </c>
      <c r="L8" s="363">
        <v>35.1</v>
      </c>
      <c r="M8" s="138">
        <f t="shared" ref="M8:O8" si="8">RANK(L8,L$5:L$164,0)</f>
        <v>29</v>
      </c>
      <c r="N8" s="285">
        <v>41.666666666666664</v>
      </c>
      <c r="O8" s="138">
        <f t="shared" si="8"/>
        <v>97</v>
      </c>
      <c r="P8" s="265">
        <v>37.6</v>
      </c>
      <c r="Q8" s="138">
        <f t="shared" si="3"/>
        <v>128</v>
      </c>
      <c r="R8" s="266">
        <v>39.200000000000003</v>
      </c>
      <c r="S8" s="138">
        <f t="shared" si="3"/>
        <v>113</v>
      </c>
      <c r="T8" s="285">
        <f t="shared" si="4"/>
        <v>39.488888888888887</v>
      </c>
      <c r="U8" s="138">
        <f t="shared" si="3"/>
        <v>119</v>
      </c>
      <c r="X8" s="68">
        <v>4</v>
      </c>
      <c r="Y8" s="45"/>
      <c r="Z8" s="36"/>
      <c r="AA8" s="248"/>
      <c r="AB8" s="131">
        <v>1</v>
      </c>
      <c r="AC8" s="357">
        <v>1</v>
      </c>
      <c r="AD8" s="231">
        <v>6</v>
      </c>
      <c r="AE8" s="234">
        <v>7</v>
      </c>
      <c r="AF8" s="149">
        <v>4</v>
      </c>
      <c r="AG8" s="545" t="s">
        <v>777</v>
      </c>
      <c r="AH8" s="277">
        <v>6</v>
      </c>
      <c r="AI8" s="326" t="s">
        <v>479</v>
      </c>
      <c r="AJ8" s="329">
        <v>80</v>
      </c>
      <c r="AK8" s="545" t="s">
        <v>774</v>
      </c>
      <c r="AL8" s="123">
        <v>3</v>
      </c>
      <c r="AM8" s="558"/>
      <c r="AN8" s="123" t="s">
        <v>359</v>
      </c>
      <c r="AO8" s="123" t="s">
        <v>359</v>
      </c>
      <c r="AP8" s="123" t="s">
        <v>359</v>
      </c>
      <c r="AQ8" s="131">
        <v>2</v>
      </c>
      <c r="AR8" s="68" t="s">
        <v>600</v>
      </c>
      <c r="AS8" s="303">
        <v>15.16</v>
      </c>
      <c r="AT8" s="357">
        <v>0</v>
      </c>
      <c r="AU8" s="357">
        <v>6</v>
      </c>
      <c r="AV8" s="403"/>
      <c r="AW8" s="394"/>
      <c r="AX8" s="397"/>
      <c r="AZ8" s="68">
        <v>4</v>
      </c>
      <c r="BA8" s="123" t="s">
        <v>372</v>
      </c>
      <c r="BB8" s="152" t="s">
        <v>371</v>
      </c>
      <c r="BC8" s="156">
        <v>29.91</v>
      </c>
      <c r="BD8" s="156">
        <v>13.27</v>
      </c>
      <c r="BE8" s="370">
        <v>12.62</v>
      </c>
      <c r="BF8" s="156">
        <v>57.32</v>
      </c>
      <c r="BG8" s="357">
        <v>33</v>
      </c>
    </row>
    <row r="9" spans="1:59" x14ac:dyDescent="0.2">
      <c r="A9" s="64">
        <v>5</v>
      </c>
      <c r="B9" s="1" t="s">
        <v>19</v>
      </c>
      <c r="C9" s="362"/>
      <c r="D9" s="138"/>
      <c r="E9" s="345">
        <v>796.4</v>
      </c>
      <c r="F9" s="138">
        <f t="shared" ref="F9" si="9">RANK(E9,E$5:E$164,0)</f>
        <v>11</v>
      </c>
      <c r="I9" s="68">
        <v>5</v>
      </c>
      <c r="J9" s="145">
        <v>53.95</v>
      </c>
      <c r="K9" s="138">
        <f t="shared" si="1"/>
        <v>2</v>
      </c>
      <c r="L9" s="363">
        <v>38.9</v>
      </c>
      <c r="M9" s="138">
        <f t="shared" ref="M9:O9" si="10">RANK(L9,L$5:L$164,0)</f>
        <v>18</v>
      </c>
      <c r="N9" s="285">
        <v>50.617283950617285</v>
      </c>
      <c r="O9" s="138">
        <f t="shared" si="10"/>
        <v>5</v>
      </c>
      <c r="P9" s="265">
        <v>47.4</v>
      </c>
      <c r="Q9" s="138">
        <f t="shared" si="3"/>
        <v>7</v>
      </c>
      <c r="R9" s="266">
        <v>47.2</v>
      </c>
      <c r="S9" s="138">
        <f t="shared" si="3"/>
        <v>13</v>
      </c>
      <c r="T9" s="285">
        <f t="shared" si="4"/>
        <v>48.405761316872429</v>
      </c>
      <c r="U9" s="138">
        <f t="shared" si="3"/>
        <v>7</v>
      </c>
      <c r="X9" s="68">
        <v>5</v>
      </c>
      <c r="Y9" s="45"/>
      <c r="Z9" s="36"/>
      <c r="AA9" s="248"/>
      <c r="AB9" s="131">
        <v>1</v>
      </c>
      <c r="AC9" s="357">
        <v>1</v>
      </c>
      <c r="AD9" s="231">
        <v>7</v>
      </c>
      <c r="AE9" s="234">
        <v>1</v>
      </c>
      <c r="AF9" s="149">
        <v>2</v>
      </c>
      <c r="AG9" s="545" t="s">
        <v>777</v>
      </c>
      <c r="AH9" s="277">
        <v>4</v>
      </c>
      <c r="AI9" s="326" t="s">
        <v>591</v>
      </c>
      <c r="AJ9" s="329">
        <v>30</v>
      </c>
      <c r="AK9" s="545" t="s">
        <v>775</v>
      </c>
      <c r="AL9" s="123">
        <v>3</v>
      </c>
      <c r="AM9" s="558"/>
      <c r="AN9" s="123" t="s">
        <v>360</v>
      </c>
      <c r="AO9" s="123" t="s">
        <v>360</v>
      </c>
      <c r="AP9" s="123" t="s">
        <v>360</v>
      </c>
      <c r="AQ9" s="131">
        <v>3</v>
      </c>
      <c r="AR9" s="68" t="s">
        <v>601</v>
      </c>
      <c r="AS9" s="303">
        <v>15.51</v>
      </c>
      <c r="AT9" s="357">
        <v>0</v>
      </c>
      <c r="AU9" s="357">
        <v>5</v>
      </c>
      <c r="AV9" s="403"/>
      <c r="AW9" s="394"/>
      <c r="AX9" s="397"/>
      <c r="AZ9" s="68">
        <v>5</v>
      </c>
      <c r="BA9" s="123" t="s">
        <v>371</v>
      </c>
      <c r="BB9" s="152" t="s">
        <v>370</v>
      </c>
      <c r="BC9" s="156">
        <v>31.91</v>
      </c>
      <c r="BD9" s="156">
        <v>13.73</v>
      </c>
      <c r="BE9" s="370">
        <v>13.04</v>
      </c>
      <c r="BF9" s="156">
        <v>59.61</v>
      </c>
      <c r="BG9" s="357">
        <v>63</v>
      </c>
    </row>
    <row r="10" spans="1:59" x14ac:dyDescent="0.2">
      <c r="A10" s="64">
        <v>6</v>
      </c>
      <c r="B10" s="1" t="s">
        <v>21</v>
      </c>
      <c r="C10" s="351"/>
      <c r="D10" s="138"/>
      <c r="E10" s="345">
        <v>797.6</v>
      </c>
      <c r="F10" s="138">
        <f t="shared" ref="F10" si="11">RANK(E10,E$5:E$164,0)</f>
        <v>9</v>
      </c>
      <c r="I10" s="68">
        <v>6</v>
      </c>
      <c r="J10" s="145">
        <v>41.72</v>
      </c>
      <c r="K10" s="138">
        <f t="shared" si="1"/>
        <v>55</v>
      </c>
      <c r="L10" s="363"/>
      <c r="M10" s="138"/>
      <c r="N10" s="285">
        <v>42.578125</v>
      </c>
      <c r="O10" s="138">
        <f t="shared" ref="O10" si="12">RANK(N10,N$5:N$164,0)</f>
        <v>78</v>
      </c>
      <c r="P10" s="266">
        <v>43.4</v>
      </c>
      <c r="Q10" s="138">
        <f t="shared" si="3"/>
        <v>37</v>
      </c>
      <c r="R10" s="266">
        <v>40</v>
      </c>
      <c r="S10" s="138">
        <f t="shared" si="3"/>
        <v>104</v>
      </c>
      <c r="T10" s="285">
        <f t="shared" si="4"/>
        <v>41.992708333333333</v>
      </c>
      <c r="U10" s="138">
        <f t="shared" si="3"/>
        <v>79</v>
      </c>
      <c r="X10" s="68">
        <v>6</v>
      </c>
      <c r="Y10" s="45"/>
      <c r="Z10" s="36"/>
      <c r="AA10" s="248"/>
      <c r="AB10" s="131">
        <v>1</v>
      </c>
      <c r="AC10" s="357">
        <v>1</v>
      </c>
      <c r="AD10" s="231">
        <v>2</v>
      </c>
      <c r="AE10" s="234">
        <v>1</v>
      </c>
      <c r="AF10" s="149">
        <v>1</v>
      </c>
      <c r="AG10" s="545" t="s">
        <v>776</v>
      </c>
      <c r="AH10" s="277">
        <v>1</v>
      </c>
      <c r="AI10" s="326" t="s">
        <v>479</v>
      </c>
      <c r="AJ10" s="329">
        <v>12</v>
      </c>
      <c r="AK10" s="545" t="s">
        <v>775</v>
      </c>
      <c r="AL10" s="123">
        <v>3</v>
      </c>
      <c r="AM10" s="558"/>
      <c r="AN10" s="123" t="s">
        <v>360</v>
      </c>
      <c r="AO10" s="123" t="s">
        <v>360</v>
      </c>
      <c r="AP10" s="123" t="s">
        <v>360</v>
      </c>
      <c r="AQ10" s="131">
        <v>3</v>
      </c>
      <c r="AR10" s="68">
        <v>4</v>
      </c>
      <c r="AS10" s="304">
        <v>12.67</v>
      </c>
      <c r="AT10" s="357">
        <v>3</v>
      </c>
      <c r="AU10" s="357">
        <v>5</v>
      </c>
      <c r="AV10" s="403"/>
      <c r="AW10" s="394"/>
      <c r="AX10" s="397"/>
      <c r="AZ10" s="68">
        <v>6</v>
      </c>
      <c r="BA10" s="123" t="s">
        <v>369</v>
      </c>
      <c r="BB10" s="152" t="s">
        <v>371</v>
      </c>
      <c r="BC10" s="156">
        <v>27.39</v>
      </c>
      <c r="BD10" s="156">
        <v>11.55</v>
      </c>
      <c r="BE10" s="357"/>
      <c r="BF10" s="156">
        <v>57.43</v>
      </c>
      <c r="BG10" s="357"/>
    </row>
    <row r="11" spans="1:59" x14ac:dyDescent="0.2">
      <c r="A11" s="64">
        <v>7</v>
      </c>
      <c r="B11" s="11" t="s">
        <v>22</v>
      </c>
      <c r="C11" s="361" t="s">
        <v>345</v>
      </c>
      <c r="D11" s="138"/>
      <c r="E11" s="345">
        <v>800.6</v>
      </c>
      <c r="F11" s="138">
        <f t="shared" ref="F11" si="13">RANK(E11,E$5:E$164,0)</f>
        <v>6</v>
      </c>
      <c r="I11" s="68">
        <v>7</v>
      </c>
      <c r="J11" s="145">
        <v>43.23</v>
      </c>
      <c r="K11" s="138">
        <f t="shared" si="1"/>
        <v>38</v>
      </c>
      <c r="L11" s="363"/>
      <c r="M11" s="138"/>
      <c r="N11" s="285">
        <v>32.743362831858406</v>
      </c>
      <c r="O11" s="138">
        <f t="shared" ref="O11" si="14">RANK(N11,N$5:N$164,0)</f>
        <v>158</v>
      </c>
      <c r="P11" s="265">
        <v>39.520000000000003</v>
      </c>
      <c r="Q11" s="138">
        <f t="shared" si="3"/>
        <v>98</v>
      </c>
      <c r="R11" s="266">
        <v>40.4</v>
      </c>
      <c r="S11" s="138">
        <f t="shared" si="3"/>
        <v>101</v>
      </c>
      <c r="T11" s="285">
        <f t="shared" si="4"/>
        <v>37.55445427728614</v>
      </c>
      <c r="U11" s="138">
        <f t="shared" si="3"/>
        <v>138</v>
      </c>
      <c r="X11" s="68">
        <v>7</v>
      </c>
      <c r="Y11" s="123" t="s">
        <v>797</v>
      </c>
      <c r="Z11" s="557" t="s">
        <v>798</v>
      </c>
      <c r="AA11" s="248" t="s">
        <v>799</v>
      </c>
      <c r="AB11" s="131">
        <v>1</v>
      </c>
      <c r="AC11" s="357">
        <v>1</v>
      </c>
      <c r="AD11" s="231">
        <v>6</v>
      </c>
      <c r="AE11" s="234">
        <v>6</v>
      </c>
      <c r="AF11" s="149">
        <v>5</v>
      </c>
      <c r="AG11" s="545" t="s">
        <v>776</v>
      </c>
      <c r="AH11" s="277">
        <v>5</v>
      </c>
      <c r="AI11" s="326" t="s">
        <v>479</v>
      </c>
      <c r="AJ11" s="329">
        <v>40</v>
      </c>
      <c r="AK11" s="545" t="s">
        <v>774</v>
      </c>
      <c r="AL11" s="123">
        <v>3</v>
      </c>
      <c r="AM11" s="559" t="s">
        <v>360</v>
      </c>
      <c r="AN11" s="123" t="s">
        <v>360</v>
      </c>
      <c r="AO11" s="123" t="s">
        <v>360</v>
      </c>
      <c r="AP11" s="123" t="s">
        <v>360</v>
      </c>
      <c r="AQ11" s="131">
        <v>2.5</v>
      </c>
      <c r="AR11" s="68" t="s">
        <v>598</v>
      </c>
      <c r="AS11" s="303">
        <v>20.82</v>
      </c>
      <c r="AT11" s="357">
        <v>4</v>
      </c>
      <c r="AU11" s="357">
        <v>3</v>
      </c>
      <c r="AV11" s="354">
        <v>1</v>
      </c>
      <c r="AW11" s="357"/>
      <c r="AX11" s="397"/>
      <c r="AZ11" s="68">
        <v>7</v>
      </c>
      <c r="BA11" s="123" t="s">
        <v>371</v>
      </c>
      <c r="BB11" s="152" t="s">
        <v>370</v>
      </c>
      <c r="BC11" s="156">
        <v>31.26</v>
      </c>
      <c r="BD11" s="156">
        <v>13.6</v>
      </c>
      <c r="BE11" s="357"/>
      <c r="BF11" s="156">
        <v>58.62</v>
      </c>
      <c r="BG11" s="357"/>
    </row>
    <row r="12" spans="1:59" x14ac:dyDescent="0.2">
      <c r="A12" s="64">
        <v>8</v>
      </c>
      <c r="B12" s="12" t="s">
        <v>27</v>
      </c>
      <c r="C12" s="362" t="s">
        <v>345</v>
      </c>
      <c r="D12" s="138"/>
      <c r="E12" s="345">
        <v>738.6</v>
      </c>
      <c r="F12" s="138">
        <f t="shared" ref="F12" si="15">RANK(E12,E$5:E$164,0)</f>
        <v>148</v>
      </c>
      <c r="I12" s="68">
        <v>8</v>
      </c>
      <c r="J12" s="145">
        <v>43.29</v>
      </c>
      <c r="K12" s="138">
        <f t="shared" si="1"/>
        <v>37</v>
      </c>
      <c r="L12" s="363"/>
      <c r="M12" s="138"/>
      <c r="N12" s="285">
        <v>41.328413284132843</v>
      </c>
      <c r="O12" s="138">
        <f t="shared" ref="O12" si="16">RANK(N12,N$5:N$164,0)</f>
        <v>105</v>
      </c>
      <c r="P12" s="265">
        <v>42.8</v>
      </c>
      <c r="Q12" s="138">
        <f t="shared" si="3"/>
        <v>49</v>
      </c>
      <c r="R12" s="266">
        <v>44</v>
      </c>
      <c r="S12" s="138">
        <f t="shared" si="3"/>
        <v>55</v>
      </c>
      <c r="T12" s="285">
        <f t="shared" si="4"/>
        <v>42.709471094710949</v>
      </c>
      <c r="U12" s="138">
        <f t="shared" si="3"/>
        <v>60</v>
      </c>
      <c r="X12" s="68">
        <v>8</v>
      </c>
      <c r="Y12" s="123" t="s">
        <v>800</v>
      </c>
      <c r="Z12" s="557" t="s">
        <v>798</v>
      </c>
      <c r="AA12" s="248" t="s">
        <v>801</v>
      </c>
      <c r="AB12" s="131">
        <v>1</v>
      </c>
      <c r="AC12" s="357">
        <v>1</v>
      </c>
      <c r="AD12" s="231">
        <v>7</v>
      </c>
      <c r="AE12" s="234">
        <v>6</v>
      </c>
      <c r="AF12" s="149">
        <v>1</v>
      </c>
      <c r="AG12" s="545" t="s">
        <v>777</v>
      </c>
      <c r="AH12" s="277">
        <v>8</v>
      </c>
      <c r="AI12" s="326" t="s">
        <v>479</v>
      </c>
      <c r="AJ12" s="329">
        <v>100</v>
      </c>
      <c r="AK12" s="545" t="s">
        <v>774</v>
      </c>
      <c r="AL12" s="123">
        <v>3</v>
      </c>
      <c r="AM12" s="559" t="s">
        <v>360</v>
      </c>
      <c r="AN12" s="123" t="s">
        <v>360</v>
      </c>
      <c r="AO12" s="123" t="s">
        <v>360</v>
      </c>
      <c r="AP12" s="123" t="s">
        <v>360</v>
      </c>
      <c r="AQ12" s="131">
        <v>2.5</v>
      </c>
      <c r="AR12" s="68">
        <v>3</v>
      </c>
      <c r="AS12" s="303">
        <v>14.69</v>
      </c>
      <c r="AT12" s="357">
        <v>3</v>
      </c>
      <c r="AU12" s="357">
        <v>5</v>
      </c>
      <c r="AV12" s="354">
        <v>1</v>
      </c>
      <c r="AW12" s="357"/>
      <c r="AX12" s="397"/>
      <c r="AZ12" s="68">
        <v>8</v>
      </c>
      <c r="BA12" s="123" t="s">
        <v>371</v>
      </c>
      <c r="BB12" s="152" t="s">
        <v>370</v>
      </c>
      <c r="BC12" s="156">
        <v>31.28</v>
      </c>
      <c r="BD12" s="156">
        <v>13.47</v>
      </c>
      <c r="BE12" s="357"/>
      <c r="BF12" s="156">
        <v>59.56</v>
      </c>
      <c r="BG12" s="357"/>
    </row>
    <row r="13" spans="1:59" x14ac:dyDescent="0.2">
      <c r="A13" s="64">
        <v>9</v>
      </c>
      <c r="B13" s="12" t="s">
        <v>31</v>
      </c>
      <c r="C13" s="362"/>
      <c r="D13" s="138"/>
      <c r="E13" s="345">
        <v>761.4</v>
      </c>
      <c r="F13" s="138">
        <f t="shared" ref="F13" si="17">RANK(E13,E$5:E$164,0)</f>
        <v>104</v>
      </c>
      <c r="I13" s="68">
        <v>9</v>
      </c>
      <c r="J13" s="145">
        <v>46.98</v>
      </c>
      <c r="K13" s="138">
        <f t="shared" si="1"/>
        <v>13</v>
      </c>
      <c r="L13" s="363">
        <v>43.8</v>
      </c>
      <c r="M13" s="138">
        <f t="shared" ref="M13:O13" si="18">RANK(L13,L$5:L$164,0)</f>
        <v>7</v>
      </c>
      <c r="N13" s="285">
        <v>41.869918699186989</v>
      </c>
      <c r="O13" s="138">
        <f t="shared" si="18"/>
        <v>90</v>
      </c>
      <c r="P13" s="265">
        <v>43.2</v>
      </c>
      <c r="Q13" s="138">
        <f t="shared" si="3"/>
        <v>40</v>
      </c>
      <c r="R13" s="266">
        <v>44.4</v>
      </c>
      <c r="S13" s="138">
        <f t="shared" si="3"/>
        <v>45</v>
      </c>
      <c r="T13" s="285">
        <f t="shared" si="4"/>
        <v>43.156639566395661</v>
      </c>
      <c r="U13" s="138">
        <f t="shared" si="3"/>
        <v>56</v>
      </c>
      <c r="X13" s="68">
        <v>9</v>
      </c>
      <c r="Y13" s="123" t="s">
        <v>800</v>
      </c>
      <c r="Z13" s="557" t="s">
        <v>798</v>
      </c>
      <c r="AA13" s="248" t="s">
        <v>802</v>
      </c>
      <c r="AB13" s="131">
        <v>5</v>
      </c>
      <c r="AC13" s="357">
        <v>1</v>
      </c>
      <c r="AD13" s="231">
        <v>8</v>
      </c>
      <c r="AE13" s="234">
        <v>7</v>
      </c>
      <c r="AF13" s="149">
        <v>3</v>
      </c>
      <c r="AG13" s="545" t="s">
        <v>776</v>
      </c>
      <c r="AH13" s="277">
        <v>7</v>
      </c>
      <c r="AI13" s="326" t="s">
        <v>479</v>
      </c>
      <c r="AJ13" s="329">
        <v>100</v>
      </c>
      <c r="AK13" s="545" t="s">
        <v>774</v>
      </c>
      <c r="AL13" s="123">
        <v>3</v>
      </c>
      <c r="AM13" s="559" t="s">
        <v>360</v>
      </c>
      <c r="AN13" s="123" t="s">
        <v>360</v>
      </c>
      <c r="AO13" s="123" t="s">
        <v>360</v>
      </c>
      <c r="AP13" s="123" t="s">
        <v>360</v>
      </c>
      <c r="AQ13" s="131">
        <v>2</v>
      </c>
      <c r="AR13" s="68" t="s">
        <v>598</v>
      </c>
      <c r="AS13" s="303">
        <v>15.44</v>
      </c>
      <c r="AT13" s="357">
        <v>3</v>
      </c>
      <c r="AU13" s="357">
        <v>3</v>
      </c>
      <c r="AV13" s="354">
        <v>1</v>
      </c>
      <c r="AW13" s="357"/>
      <c r="AX13" s="397"/>
      <c r="AZ13" s="68">
        <v>9</v>
      </c>
      <c r="BA13" s="123" t="s">
        <v>369</v>
      </c>
      <c r="BB13" s="152" t="s">
        <v>372</v>
      </c>
      <c r="BC13" s="156">
        <v>28.54</v>
      </c>
      <c r="BD13" s="156">
        <v>12.56</v>
      </c>
      <c r="BE13" s="370">
        <v>11.37</v>
      </c>
      <c r="BF13" s="156">
        <v>59.32</v>
      </c>
      <c r="BG13" s="357">
        <v>39</v>
      </c>
    </row>
    <row r="14" spans="1:59" x14ac:dyDescent="0.2">
      <c r="A14" s="64">
        <v>10</v>
      </c>
      <c r="B14" s="12" t="s">
        <v>34</v>
      </c>
      <c r="C14" s="362"/>
      <c r="D14" s="138"/>
      <c r="E14" s="345">
        <v>752.8</v>
      </c>
      <c r="F14" s="138">
        <f t="shared" ref="F14" si="19">RANK(E14,E$5:E$164,0)</f>
        <v>124</v>
      </c>
      <c r="I14" s="68">
        <v>10</v>
      </c>
      <c r="J14" s="145">
        <v>44.01</v>
      </c>
      <c r="K14" s="138">
        <f t="shared" si="1"/>
        <v>34</v>
      </c>
      <c r="L14" s="363"/>
      <c r="M14" s="138"/>
      <c r="N14" s="285">
        <v>42.342342342342342</v>
      </c>
      <c r="O14" s="138">
        <f t="shared" ref="O14" si="20">RANK(N14,N$5:N$164,0)</f>
        <v>80</v>
      </c>
      <c r="P14" s="265">
        <v>42.52</v>
      </c>
      <c r="Q14" s="138">
        <f t="shared" si="3"/>
        <v>51</v>
      </c>
      <c r="R14" s="266">
        <v>39.200000000000003</v>
      </c>
      <c r="S14" s="138">
        <f t="shared" si="3"/>
        <v>113</v>
      </c>
      <c r="T14" s="286">
        <f t="shared" si="4"/>
        <v>41.354114114114118</v>
      </c>
      <c r="U14" s="139">
        <f t="shared" si="3"/>
        <v>94</v>
      </c>
      <c r="X14" s="68">
        <v>10</v>
      </c>
      <c r="Y14" s="124" t="s">
        <v>800</v>
      </c>
      <c r="Z14" s="560" t="s">
        <v>798</v>
      </c>
      <c r="AA14" s="553" t="s">
        <v>799</v>
      </c>
      <c r="AB14" s="131">
        <v>5</v>
      </c>
      <c r="AC14" s="357">
        <v>1</v>
      </c>
      <c r="AD14" s="231">
        <v>7</v>
      </c>
      <c r="AE14" s="234">
        <v>9</v>
      </c>
      <c r="AF14" s="149">
        <v>4</v>
      </c>
      <c r="AG14" s="546" t="s">
        <v>776</v>
      </c>
      <c r="AH14" s="277">
        <v>7</v>
      </c>
      <c r="AI14" s="326" t="s">
        <v>479</v>
      </c>
      <c r="AJ14" s="329">
        <v>100</v>
      </c>
      <c r="AK14" s="546" t="s">
        <v>774</v>
      </c>
      <c r="AL14" s="123">
        <v>3</v>
      </c>
      <c r="AM14" s="561" t="s">
        <v>360</v>
      </c>
      <c r="AN14" s="123" t="s">
        <v>360</v>
      </c>
      <c r="AO14" s="123" t="s">
        <v>360</v>
      </c>
      <c r="AP14" s="123" t="s">
        <v>360</v>
      </c>
      <c r="AQ14" s="131">
        <v>2</v>
      </c>
      <c r="AR14" s="68">
        <v>3</v>
      </c>
      <c r="AS14" s="303">
        <v>15.76</v>
      </c>
      <c r="AT14" s="357">
        <v>3</v>
      </c>
      <c r="AU14" s="357">
        <v>6</v>
      </c>
      <c r="AV14" s="354">
        <v>1</v>
      </c>
      <c r="AW14" s="357"/>
      <c r="AX14" s="397"/>
      <c r="AZ14" s="68">
        <v>10</v>
      </c>
      <c r="BA14" s="123" t="s">
        <v>369</v>
      </c>
      <c r="BB14" s="152" t="s">
        <v>371</v>
      </c>
      <c r="BC14" s="156">
        <v>33.159999999999997</v>
      </c>
      <c r="BD14" s="156">
        <v>14.42</v>
      </c>
      <c r="BE14" s="357"/>
      <c r="BF14" s="156">
        <v>57.98</v>
      </c>
      <c r="BG14" s="357"/>
    </row>
    <row r="15" spans="1:59" x14ac:dyDescent="0.2">
      <c r="A15" s="74">
        <v>11</v>
      </c>
      <c r="B15" s="75" t="s">
        <v>38</v>
      </c>
      <c r="C15" s="350"/>
      <c r="D15" s="137"/>
      <c r="E15" s="344">
        <v>748.8</v>
      </c>
      <c r="F15" s="137">
        <f t="shared" ref="F15" si="21">RANK(E15,E$5:E$164,0)</f>
        <v>133</v>
      </c>
      <c r="I15" s="73">
        <v>11</v>
      </c>
      <c r="J15" s="144"/>
      <c r="K15" s="137"/>
      <c r="L15" s="422"/>
      <c r="M15" s="137"/>
      <c r="N15" s="284">
        <v>39.120370370370374</v>
      </c>
      <c r="O15" s="137">
        <f t="shared" ref="O15" si="22">RANK(N15,N$5:N$164,0)</f>
        <v>126</v>
      </c>
      <c r="P15" s="276">
        <v>36.520000000000003</v>
      </c>
      <c r="Q15" s="137">
        <f t="shared" si="3"/>
        <v>139</v>
      </c>
      <c r="R15" s="276">
        <v>38.799999999999997</v>
      </c>
      <c r="S15" s="137">
        <f t="shared" si="3"/>
        <v>122</v>
      </c>
      <c r="T15" s="284">
        <f t="shared" si="4"/>
        <v>38.146790123456789</v>
      </c>
      <c r="U15" s="137">
        <f t="shared" si="3"/>
        <v>133</v>
      </c>
      <c r="X15" s="73">
        <v>11</v>
      </c>
      <c r="Y15" s="74" t="s">
        <v>797</v>
      </c>
      <c r="Z15" s="80" t="s">
        <v>798</v>
      </c>
      <c r="AA15" s="551" t="s">
        <v>802</v>
      </c>
      <c r="AB15" s="130">
        <v>1</v>
      </c>
      <c r="AC15" s="356">
        <v>1</v>
      </c>
      <c r="AD15" s="230">
        <v>7</v>
      </c>
      <c r="AE15" s="233">
        <v>9</v>
      </c>
      <c r="AF15" s="150">
        <v>4</v>
      </c>
      <c r="AG15" s="544" t="s">
        <v>777</v>
      </c>
      <c r="AH15" s="278">
        <v>7</v>
      </c>
      <c r="AI15" s="327" t="s">
        <v>591</v>
      </c>
      <c r="AJ15" s="426">
        <v>100</v>
      </c>
      <c r="AK15" s="544" t="s">
        <v>774</v>
      </c>
      <c r="AL15" s="122">
        <v>5</v>
      </c>
      <c r="AM15" s="291" t="s">
        <v>360</v>
      </c>
      <c r="AN15" s="122" t="s">
        <v>360</v>
      </c>
      <c r="AO15" s="122" t="s">
        <v>360</v>
      </c>
      <c r="AP15" s="122" t="s">
        <v>360</v>
      </c>
      <c r="AQ15" s="130">
        <v>3</v>
      </c>
      <c r="AR15" s="73">
        <v>3</v>
      </c>
      <c r="AS15" s="302">
        <v>14.24</v>
      </c>
      <c r="AT15" s="356">
        <v>0</v>
      </c>
      <c r="AU15" s="356">
        <v>6</v>
      </c>
      <c r="AV15" s="353"/>
      <c r="AW15" s="356"/>
      <c r="AX15" s="397"/>
      <c r="AZ15" s="73">
        <v>11</v>
      </c>
      <c r="BA15" s="122" t="s">
        <v>373</v>
      </c>
      <c r="BB15" s="151" t="s">
        <v>373</v>
      </c>
      <c r="BC15" s="155"/>
      <c r="BD15" s="155"/>
      <c r="BE15" s="356"/>
      <c r="BF15" s="155"/>
      <c r="BG15" s="356"/>
    </row>
    <row r="16" spans="1:59" x14ac:dyDescent="0.2">
      <c r="A16" s="64">
        <v>12</v>
      </c>
      <c r="B16" s="12" t="s">
        <v>41</v>
      </c>
      <c r="C16" s="351" t="s">
        <v>345</v>
      </c>
      <c r="D16" s="138"/>
      <c r="E16" s="345">
        <v>764</v>
      </c>
      <c r="F16" s="138">
        <f t="shared" ref="F16" si="23">RANK(E16,E$5:E$164,0)</f>
        <v>96</v>
      </c>
      <c r="I16" s="68">
        <v>12</v>
      </c>
      <c r="J16" s="145">
        <v>39.21</v>
      </c>
      <c r="K16" s="138">
        <f t="shared" si="1"/>
        <v>75</v>
      </c>
      <c r="L16" s="363"/>
      <c r="M16" s="138"/>
      <c r="N16" s="285">
        <v>40.441176470588232</v>
      </c>
      <c r="O16" s="138">
        <f t="shared" ref="O16" si="24">RANK(N16,N$5:N$164,0)</f>
        <v>111</v>
      </c>
      <c r="P16" s="266">
        <v>37.76</v>
      </c>
      <c r="Q16" s="138">
        <f t="shared" si="3"/>
        <v>125</v>
      </c>
      <c r="R16" s="266">
        <v>39.6</v>
      </c>
      <c r="S16" s="138">
        <f t="shared" si="3"/>
        <v>108</v>
      </c>
      <c r="T16" s="285">
        <f t="shared" si="4"/>
        <v>39.267058823529403</v>
      </c>
      <c r="U16" s="138">
        <f t="shared" si="3"/>
        <v>124</v>
      </c>
      <c r="X16" s="68">
        <v>12</v>
      </c>
      <c r="Y16" s="64" t="s">
        <v>800</v>
      </c>
      <c r="Z16" s="36" t="s">
        <v>798</v>
      </c>
      <c r="AA16" s="248" t="s">
        <v>799</v>
      </c>
      <c r="AB16" s="131">
        <v>1</v>
      </c>
      <c r="AC16" s="357">
        <v>1</v>
      </c>
      <c r="AD16" s="231">
        <v>6</v>
      </c>
      <c r="AE16" s="234">
        <v>8</v>
      </c>
      <c r="AF16" s="149">
        <v>2</v>
      </c>
      <c r="AG16" s="545" t="s">
        <v>776</v>
      </c>
      <c r="AH16" s="277">
        <v>6</v>
      </c>
      <c r="AI16" s="326" t="s">
        <v>479</v>
      </c>
      <c r="AJ16" s="329">
        <v>80</v>
      </c>
      <c r="AK16" s="545" t="s">
        <v>774</v>
      </c>
      <c r="AL16" s="123">
        <v>5</v>
      </c>
      <c r="AM16" s="558" t="s">
        <v>360</v>
      </c>
      <c r="AN16" s="123" t="s">
        <v>360</v>
      </c>
      <c r="AO16" s="123" t="s">
        <v>360</v>
      </c>
      <c r="AP16" s="123" t="s">
        <v>360</v>
      </c>
      <c r="AQ16" s="131">
        <v>2</v>
      </c>
      <c r="AR16" s="68">
        <v>3</v>
      </c>
      <c r="AS16" s="303">
        <v>15.69</v>
      </c>
      <c r="AT16" s="357">
        <v>4</v>
      </c>
      <c r="AU16" s="357">
        <v>6</v>
      </c>
      <c r="AV16" s="354"/>
      <c r="AW16" s="357"/>
      <c r="AX16" s="397"/>
      <c r="AZ16" s="68">
        <v>12</v>
      </c>
      <c r="BA16" s="123" t="s">
        <v>369</v>
      </c>
      <c r="BB16" s="152" t="s">
        <v>369</v>
      </c>
      <c r="BC16" s="156">
        <v>29.38</v>
      </c>
      <c r="BD16" s="156">
        <v>12.31</v>
      </c>
      <c r="BE16" s="357"/>
      <c r="BF16" s="156">
        <v>57.71</v>
      </c>
      <c r="BG16" s="357"/>
    </row>
    <row r="17" spans="1:59" x14ac:dyDescent="0.2">
      <c r="A17" s="64">
        <v>13</v>
      </c>
      <c r="B17" s="12" t="s">
        <v>44</v>
      </c>
      <c r="C17" s="362" t="s">
        <v>345</v>
      </c>
      <c r="D17" s="138"/>
      <c r="E17" s="345">
        <v>760.39999999999986</v>
      </c>
      <c r="F17" s="138">
        <f t="shared" ref="F17" si="25">RANK(E17,E$5:E$164,0)</f>
        <v>108</v>
      </c>
      <c r="I17" s="68">
        <v>13</v>
      </c>
      <c r="J17" s="145"/>
      <c r="K17" s="138"/>
      <c r="L17" s="363"/>
      <c r="M17" s="138"/>
      <c r="N17" s="285">
        <v>49.230769230769234</v>
      </c>
      <c r="O17" s="138">
        <f t="shared" ref="O17" si="26">RANK(N17,N$5:N$164,0)</f>
        <v>12</v>
      </c>
      <c r="P17" s="265">
        <v>51.08</v>
      </c>
      <c r="Q17" s="138">
        <f t="shared" si="3"/>
        <v>3</v>
      </c>
      <c r="R17" s="266">
        <v>47.6</v>
      </c>
      <c r="S17" s="138">
        <f t="shared" si="3"/>
        <v>2</v>
      </c>
      <c r="T17" s="285">
        <f t="shared" si="4"/>
        <v>49.303589743589747</v>
      </c>
      <c r="U17" s="138">
        <f t="shared" si="3"/>
        <v>3</v>
      </c>
      <c r="X17" s="68">
        <v>13</v>
      </c>
      <c r="Y17" s="64" t="s">
        <v>798</v>
      </c>
      <c r="Z17" s="36" t="s">
        <v>798</v>
      </c>
      <c r="AA17" s="248" t="s">
        <v>803</v>
      </c>
      <c r="AB17" s="131">
        <v>3</v>
      </c>
      <c r="AC17" s="357">
        <v>1</v>
      </c>
      <c r="AD17" s="231">
        <v>5</v>
      </c>
      <c r="AE17" s="234">
        <v>9</v>
      </c>
      <c r="AF17" s="149">
        <v>5</v>
      </c>
      <c r="AG17" s="545" t="s">
        <v>777</v>
      </c>
      <c r="AH17" s="277">
        <v>3</v>
      </c>
      <c r="AI17" s="326" t="s">
        <v>479</v>
      </c>
      <c r="AJ17" s="329">
        <v>30</v>
      </c>
      <c r="AK17" s="545" t="s">
        <v>774</v>
      </c>
      <c r="AL17" s="123">
        <v>5</v>
      </c>
      <c r="AM17" s="558" t="s">
        <v>360</v>
      </c>
      <c r="AN17" s="123" t="s">
        <v>360</v>
      </c>
      <c r="AO17" s="123" t="s">
        <v>360</v>
      </c>
      <c r="AP17" s="123" t="s">
        <v>360</v>
      </c>
      <c r="AQ17" s="131">
        <v>2.5</v>
      </c>
      <c r="AR17" s="68">
        <v>3</v>
      </c>
      <c r="AS17" s="303">
        <v>12.47</v>
      </c>
      <c r="AT17" s="357">
        <v>5</v>
      </c>
      <c r="AU17" s="357">
        <v>6</v>
      </c>
      <c r="AV17" s="354"/>
      <c r="AW17" s="357"/>
      <c r="AX17" s="397"/>
      <c r="AZ17" s="68">
        <v>13</v>
      </c>
      <c r="BA17" s="123" t="s">
        <v>373</v>
      </c>
      <c r="BB17" s="152" t="s">
        <v>373</v>
      </c>
      <c r="BC17" s="156"/>
      <c r="BD17" s="156"/>
      <c r="BE17" s="357"/>
      <c r="BF17" s="156"/>
      <c r="BG17" s="357"/>
    </row>
    <row r="18" spans="1:59" x14ac:dyDescent="0.2">
      <c r="A18" s="64">
        <v>14</v>
      </c>
      <c r="B18" s="12" t="s">
        <v>34</v>
      </c>
      <c r="C18" s="362"/>
      <c r="D18" s="138"/>
      <c r="E18" s="345">
        <v>734</v>
      </c>
      <c r="F18" s="138">
        <f t="shared" ref="F18" si="27">RANK(E18,E$5:E$164,0)</f>
        <v>152</v>
      </c>
      <c r="I18" s="68">
        <v>14</v>
      </c>
      <c r="J18" s="145"/>
      <c r="K18" s="138"/>
      <c r="L18" s="363"/>
      <c r="M18" s="138"/>
      <c r="N18" s="285">
        <v>43.548387096774192</v>
      </c>
      <c r="O18" s="138">
        <f t="shared" ref="O18" si="28">RANK(N18,N$5:N$164,0)</f>
        <v>67</v>
      </c>
      <c r="P18" s="265">
        <v>38.119999999999997</v>
      </c>
      <c r="Q18" s="138">
        <f t="shared" si="3"/>
        <v>120</v>
      </c>
      <c r="R18" s="266">
        <v>45.2</v>
      </c>
      <c r="S18" s="138">
        <f t="shared" si="3"/>
        <v>36</v>
      </c>
      <c r="T18" s="285">
        <f t="shared" si="4"/>
        <v>42.289462365591397</v>
      </c>
      <c r="U18" s="138">
        <f t="shared" si="3"/>
        <v>72</v>
      </c>
      <c r="X18" s="68">
        <v>14</v>
      </c>
      <c r="Y18" s="64" t="s">
        <v>800</v>
      </c>
      <c r="Z18" s="36" t="s">
        <v>798</v>
      </c>
      <c r="AA18" s="248" t="s">
        <v>799</v>
      </c>
      <c r="AB18" s="131">
        <v>1</v>
      </c>
      <c r="AC18" s="357">
        <v>1</v>
      </c>
      <c r="AD18" s="231">
        <v>5</v>
      </c>
      <c r="AE18" s="234">
        <v>8</v>
      </c>
      <c r="AF18" s="149">
        <v>3</v>
      </c>
      <c r="AG18" s="545" t="s">
        <v>777</v>
      </c>
      <c r="AH18" s="277">
        <v>5</v>
      </c>
      <c r="AI18" s="326" t="s">
        <v>479</v>
      </c>
      <c r="AJ18" s="329">
        <v>80</v>
      </c>
      <c r="AK18" s="545" t="s">
        <v>774</v>
      </c>
      <c r="AL18" s="123">
        <v>3</v>
      </c>
      <c r="AM18" s="558" t="s">
        <v>360</v>
      </c>
      <c r="AN18" s="123" t="s">
        <v>360</v>
      </c>
      <c r="AO18" s="123" t="s">
        <v>360</v>
      </c>
      <c r="AP18" s="123" t="s">
        <v>360</v>
      </c>
      <c r="AQ18" s="131">
        <v>3</v>
      </c>
      <c r="AR18" s="68">
        <v>3</v>
      </c>
      <c r="AS18" s="303">
        <v>15.64</v>
      </c>
      <c r="AT18" s="357">
        <v>3</v>
      </c>
      <c r="AU18" s="357">
        <v>6</v>
      </c>
      <c r="AV18" s="354"/>
      <c r="AW18" s="357"/>
      <c r="AX18" s="397"/>
      <c r="AZ18" s="68">
        <v>14</v>
      </c>
      <c r="BA18" s="123" t="s">
        <v>371</v>
      </c>
      <c r="BB18" s="152" t="s">
        <v>369</v>
      </c>
      <c r="BC18" s="156"/>
      <c r="BD18" s="156"/>
      <c r="BE18" s="357"/>
      <c r="BF18" s="156"/>
      <c r="BG18" s="357"/>
    </row>
    <row r="19" spans="1:59" x14ac:dyDescent="0.2">
      <c r="A19" s="64">
        <v>15</v>
      </c>
      <c r="B19" s="12" t="s">
        <v>47</v>
      </c>
      <c r="C19" s="362" t="s">
        <v>345</v>
      </c>
      <c r="D19" s="138"/>
      <c r="E19" s="345">
        <v>737.8</v>
      </c>
      <c r="F19" s="138">
        <f t="shared" ref="F19" si="29">RANK(E19,E$5:E$164,0)</f>
        <v>149</v>
      </c>
      <c r="I19" s="68">
        <v>15</v>
      </c>
      <c r="J19" s="145"/>
      <c r="K19" s="138"/>
      <c r="L19" s="363">
        <v>39.1</v>
      </c>
      <c r="M19" s="138">
        <f t="shared" ref="M19:O19" si="30">RANK(L19,L$5:L$164,0)</f>
        <v>17</v>
      </c>
      <c r="N19" s="285">
        <v>43.674698795180724</v>
      </c>
      <c r="O19" s="138">
        <f t="shared" si="30"/>
        <v>64</v>
      </c>
      <c r="P19" s="265">
        <v>42.16</v>
      </c>
      <c r="Q19" s="138">
        <f t="shared" si="3"/>
        <v>58</v>
      </c>
      <c r="R19" s="266">
        <v>40.4</v>
      </c>
      <c r="S19" s="138">
        <f t="shared" si="3"/>
        <v>101</v>
      </c>
      <c r="T19" s="285">
        <f t="shared" si="4"/>
        <v>42.078232931726909</v>
      </c>
      <c r="U19" s="138">
        <f t="shared" si="3"/>
        <v>77</v>
      </c>
      <c r="X19" s="68">
        <v>15</v>
      </c>
      <c r="Y19" s="64" t="s">
        <v>797</v>
      </c>
      <c r="Z19" s="36" t="s">
        <v>798</v>
      </c>
      <c r="AA19" s="248" t="s">
        <v>804</v>
      </c>
      <c r="AB19" s="131">
        <v>1</v>
      </c>
      <c r="AC19" s="357">
        <v>1</v>
      </c>
      <c r="AD19" s="231">
        <v>3</v>
      </c>
      <c r="AE19" s="234">
        <v>8</v>
      </c>
      <c r="AF19" s="149">
        <v>1</v>
      </c>
      <c r="AG19" s="545" t="s">
        <v>777</v>
      </c>
      <c r="AH19" s="277">
        <v>4</v>
      </c>
      <c r="AI19" s="326" t="s">
        <v>479</v>
      </c>
      <c r="AJ19" s="329">
        <v>100</v>
      </c>
      <c r="AK19" s="545" t="s">
        <v>774</v>
      </c>
      <c r="AL19" s="123">
        <v>3</v>
      </c>
      <c r="AM19" s="558" t="s">
        <v>360</v>
      </c>
      <c r="AN19" s="123" t="s">
        <v>360</v>
      </c>
      <c r="AO19" s="123" t="s">
        <v>360</v>
      </c>
      <c r="AP19" s="123" t="s">
        <v>360</v>
      </c>
      <c r="AQ19" s="131">
        <v>3</v>
      </c>
      <c r="AR19" s="68">
        <v>3</v>
      </c>
      <c r="AS19" s="303">
        <v>14.31</v>
      </c>
      <c r="AT19" s="357">
        <v>3</v>
      </c>
      <c r="AU19" s="357">
        <v>5</v>
      </c>
      <c r="AV19" s="354"/>
      <c r="AW19" s="357"/>
      <c r="AX19" s="397"/>
      <c r="AZ19" s="68">
        <v>15</v>
      </c>
      <c r="BA19" s="123" t="s">
        <v>369</v>
      </c>
      <c r="BB19" s="152" t="s">
        <v>371</v>
      </c>
      <c r="BC19" s="156"/>
      <c r="BD19" s="156"/>
      <c r="BE19" s="370">
        <v>14.55</v>
      </c>
      <c r="BF19" s="156"/>
      <c r="BG19" s="357">
        <v>51</v>
      </c>
    </row>
    <row r="20" spans="1:59" x14ac:dyDescent="0.2">
      <c r="A20" s="64">
        <v>16</v>
      </c>
      <c r="B20" s="11" t="s">
        <v>50</v>
      </c>
      <c r="C20" s="361" t="s">
        <v>345</v>
      </c>
      <c r="D20" s="138"/>
      <c r="E20" s="345">
        <v>759.2</v>
      </c>
      <c r="F20" s="138">
        <f t="shared" ref="F20" si="31">RANK(E20,E$5:E$164,0)</f>
        <v>111</v>
      </c>
      <c r="I20" s="68">
        <v>16</v>
      </c>
      <c r="J20" s="145">
        <v>44.09</v>
      </c>
      <c r="K20" s="138">
        <f t="shared" si="1"/>
        <v>33</v>
      </c>
      <c r="L20" s="363">
        <v>37.700000000000003</v>
      </c>
      <c r="M20" s="138">
        <f t="shared" ref="M20:O20" si="32">RANK(L20,L$5:L$164,0)</f>
        <v>22</v>
      </c>
      <c r="N20" s="285">
        <v>43.793103448275865</v>
      </c>
      <c r="O20" s="138">
        <f t="shared" si="32"/>
        <v>62</v>
      </c>
      <c r="P20" s="265">
        <v>37.96</v>
      </c>
      <c r="Q20" s="138">
        <f t="shared" si="3"/>
        <v>122</v>
      </c>
      <c r="R20" s="266">
        <v>41.2</v>
      </c>
      <c r="S20" s="138">
        <f t="shared" si="3"/>
        <v>91</v>
      </c>
      <c r="T20" s="285">
        <f t="shared" si="4"/>
        <v>40.984367816091954</v>
      </c>
      <c r="U20" s="138">
        <f t="shared" si="3"/>
        <v>97</v>
      </c>
      <c r="X20" s="68">
        <v>16</v>
      </c>
      <c r="Y20" s="64" t="s">
        <v>797</v>
      </c>
      <c r="Z20" s="36" t="s">
        <v>798</v>
      </c>
      <c r="AA20" s="248" t="s">
        <v>804</v>
      </c>
      <c r="AB20" s="131">
        <v>1</v>
      </c>
      <c r="AC20" s="357">
        <v>1</v>
      </c>
      <c r="AD20" s="231">
        <v>4</v>
      </c>
      <c r="AE20" s="234">
        <v>7</v>
      </c>
      <c r="AF20" s="149">
        <v>2</v>
      </c>
      <c r="AG20" s="545" t="s">
        <v>776</v>
      </c>
      <c r="AH20" s="277">
        <v>7</v>
      </c>
      <c r="AI20" s="326" t="s">
        <v>479</v>
      </c>
      <c r="AJ20" s="329">
        <v>80</v>
      </c>
      <c r="AK20" s="545" t="s">
        <v>774</v>
      </c>
      <c r="AL20" s="123">
        <v>3</v>
      </c>
      <c r="AM20" s="558" t="s">
        <v>360</v>
      </c>
      <c r="AN20" s="123" t="s">
        <v>360</v>
      </c>
      <c r="AO20" s="123" t="s">
        <v>360</v>
      </c>
      <c r="AP20" s="123" t="s">
        <v>360</v>
      </c>
      <c r="AQ20" s="131">
        <v>2</v>
      </c>
      <c r="AR20" s="68" t="s">
        <v>598</v>
      </c>
      <c r="AS20" s="303">
        <v>20.07</v>
      </c>
      <c r="AT20" s="357">
        <v>4</v>
      </c>
      <c r="AU20" s="357">
        <v>4</v>
      </c>
      <c r="AV20" s="354"/>
      <c r="AW20" s="357"/>
      <c r="AX20" s="397"/>
      <c r="AZ20" s="68">
        <v>16</v>
      </c>
      <c r="BA20" s="123" t="s">
        <v>371</v>
      </c>
      <c r="BB20" s="152" t="s">
        <v>371</v>
      </c>
      <c r="BC20" s="156">
        <v>28.14</v>
      </c>
      <c r="BD20" s="156">
        <v>11.81</v>
      </c>
      <c r="BE20" s="370">
        <v>12.38</v>
      </c>
      <c r="BF20" s="156">
        <v>59.06</v>
      </c>
      <c r="BG20" s="357">
        <v>65</v>
      </c>
    </row>
    <row r="21" spans="1:59" x14ac:dyDescent="0.2">
      <c r="A21" s="64">
        <v>17</v>
      </c>
      <c r="B21" s="12" t="s">
        <v>53</v>
      </c>
      <c r="C21" s="362"/>
      <c r="D21" s="138"/>
      <c r="E21" s="345">
        <v>751.2</v>
      </c>
      <c r="F21" s="138">
        <f t="shared" ref="F21" si="33">RANK(E21,E$5:E$164,0)</f>
        <v>128</v>
      </c>
      <c r="I21" s="68">
        <v>17</v>
      </c>
      <c r="J21" s="145">
        <v>42.13</v>
      </c>
      <c r="K21" s="138">
        <f t="shared" si="1"/>
        <v>50</v>
      </c>
      <c r="L21" s="363"/>
      <c r="M21" s="138"/>
      <c r="N21" s="285">
        <v>40.751445086705203</v>
      </c>
      <c r="O21" s="138">
        <f t="shared" ref="O21" si="34">RANK(N21,N$5:N$164,0)</f>
        <v>108</v>
      </c>
      <c r="P21" s="265">
        <v>41.08</v>
      </c>
      <c r="Q21" s="138">
        <f t="shared" si="3"/>
        <v>74</v>
      </c>
      <c r="R21" s="266">
        <v>37.200000000000003</v>
      </c>
      <c r="S21" s="138">
        <f t="shared" si="3"/>
        <v>135</v>
      </c>
      <c r="T21" s="285">
        <f t="shared" si="4"/>
        <v>39.677148362235066</v>
      </c>
      <c r="U21" s="138">
        <f t="shared" si="3"/>
        <v>113</v>
      </c>
      <c r="X21" s="68">
        <v>17</v>
      </c>
      <c r="Y21" s="123" t="s">
        <v>800</v>
      </c>
      <c r="Z21" s="557" t="s">
        <v>798</v>
      </c>
      <c r="AA21" s="248" t="s">
        <v>805</v>
      </c>
      <c r="AB21" s="131">
        <v>4</v>
      </c>
      <c r="AC21" s="357">
        <v>1</v>
      </c>
      <c r="AD21" s="231">
        <v>5</v>
      </c>
      <c r="AE21" s="234">
        <v>6</v>
      </c>
      <c r="AF21" s="149">
        <v>3</v>
      </c>
      <c r="AG21" s="545" t="s">
        <v>777</v>
      </c>
      <c r="AH21" s="277">
        <v>7</v>
      </c>
      <c r="AI21" s="326" t="s">
        <v>479</v>
      </c>
      <c r="AJ21" s="329">
        <v>100</v>
      </c>
      <c r="AK21" s="545" t="s">
        <v>774</v>
      </c>
      <c r="AL21" s="123">
        <v>2</v>
      </c>
      <c r="AM21" s="559" t="s">
        <v>360</v>
      </c>
      <c r="AN21" s="123" t="s">
        <v>360</v>
      </c>
      <c r="AO21" s="123" t="s">
        <v>360</v>
      </c>
      <c r="AP21" s="123" t="s">
        <v>360</v>
      </c>
      <c r="AQ21" s="131">
        <v>3</v>
      </c>
      <c r="AR21" s="68">
        <v>3</v>
      </c>
      <c r="AS21" s="303">
        <v>18.98</v>
      </c>
      <c r="AT21" s="357">
        <v>0</v>
      </c>
      <c r="AU21" s="357">
        <v>6</v>
      </c>
      <c r="AV21" s="354">
        <v>1</v>
      </c>
      <c r="AW21" s="357">
        <v>100</v>
      </c>
      <c r="AX21" s="397"/>
      <c r="AZ21" s="68">
        <v>17</v>
      </c>
      <c r="BA21" s="123" t="s">
        <v>371</v>
      </c>
      <c r="BB21" s="152" t="s">
        <v>369</v>
      </c>
      <c r="BC21" s="156">
        <v>30.89</v>
      </c>
      <c r="BD21" s="156">
        <v>13.32</v>
      </c>
      <c r="BE21" s="371"/>
      <c r="BF21" s="156">
        <v>59.05</v>
      </c>
      <c r="BG21" s="371"/>
    </row>
    <row r="22" spans="1:59" x14ac:dyDescent="0.2">
      <c r="A22" s="64">
        <v>18</v>
      </c>
      <c r="B22" s="12" t="s">
        <v>56</v>
      </c>
      <c r="C22" s="361"/>
      <c r="D22" s="138"/>
      <c r="E22" s="345">
        <v>780.6</v>
      </c>
      <c r="F22" s="138">
        <f t="shared" ref="F22" si="35">RANK(E22,E$5:E$164,0)</f>
        <v>41</v>
      </c>
      <c r="I22" s="68">
        <v>18</v>
      </c>
      <c r="J22" s="145"/>
      <c r="K22" s="138"/>
      <c r="L22" s="363">
        <v>31.9</v>
      </c>
      <c r="M22" s="138">
        <f t="shared" ref="M22:O22" si="36">RANK(L22,L$5:L$164,0)</f>
        <v>35</v>
      </c>
      <c r="N22" s="285">
        <v>44.594594594594597</v>
      </c>
      <c r="O22" s="138">
        <f t="shared" si="36"/>
        <v>55</v>
      </c>
      <c r="P22" s="265">
        <v>38.200000000000003</v>
      </c>
      <c r="Q22" s="138">
        <f t="shared" si="3"/>
        <v>117</v>
      </c>
      <c r="R22" s="266">
        <v>40</v>
      </c>
      <c r="S22" s="138">
        <f t="shared" si="3"/>
        <v>104</v>
      </c>
      <c r="T22" s="285">
        <f t="shared" si="4"/>
        <v>40.931531531531533</v>
      </c>
      <c r="U22" s="138">
        <f t="shared" si="3"/>
        <v>100</v>
      </c>
      <c r="X22" s="68">
        <v>18</v>
      </c>
      <c r="Y22" s="123" t="s">
        <v>800</v>
      </c>
      <c r="Z22" s="557" t="s">
        <v>798</v>
      </c>
      <c r="AA22" s="248" t="s">
        <v>799</v>
      </c>
      <c r="AB22" s="131">
        <v>4</v>
      </c>
      <c r="AC22" s="357">
        <v>1</v>
      </c>
      <c r="AD22" s="231">
        <v>5</v>
      </c>
      <c r="AE22" s="234">
        <v>3</v>
      </c>
      <c r="AF22" s="149">
        <v>3</v>
      </c>
      <c r="AG22" s="545" t="s">
        <v>776</v>
      </c>
      <c r="AH22" s="277">
        <v>5</v>
      </c>
      <c r="AI22" s="326" t="s">
        <v>479</v>
      </c>
      <c r="AJ22" s="329">
        <v>80</v>
      </c>
      <c r="AK22" s="545" t="s">
        <v>774</v>
      </c>
      <c r="AL22" s="123">
        <v>2</v>
      </c>
      <c r="AM22" s="559" t="s">
        <v>360</v>
      </c>
      <c r="AN22" s="123" t="s">
        <v>360</v>
      </c>
      <c r="AO22" s="123" t="s">
        <v>360</v>
      </c>
      <c r="AP22" s="123" t="s">
        <v>360</v>
      </c>
      <c r="AQ22" s="131">
        <v>3</v>
      </c>
      <c r="AR22" s="68">
        <v>3</v>
      </c>
      <c r="AS22" s="303">
        <v>19.309999999999999</v>
      </c>
      <c r="AT22" s="357">
        <v>2</v>
      </c>
      <c r="AU22" s="357">
        <v>6</v>
      </c>
      <c r="AV22" s="354">
        <v>1</v>
      </c>
      <c r="AW22" s="357"/>
      <c r="AX22" s="397"/>
      <c r="AZ22" s="68">
        <v>18</v>
      </c>
      <c r="BA22" s="123" t="s">
        <v>369</v>
      </c>
      <c r="BB22" s="152" t="s">
        <v>369</v>
      </c>
      <c r="BC22" s="156"/>
      <c r="BD22" s="156"/>
      <c r="BE22" s="370">
        <v>13.28</v>
      </c>
      <c r="BF22" s="156"/>
      <c r="BG22" s="357">
        <v>63</v>
      </c>
    </row>
    <row r="23" spans="1:59" x14ac:dyDescent="0.2">
      <c r="A23" s="64">
        <v>19</v>
      </c>
      <c r="B23" s="12" t="s">
        <v>59</v>
      </c>
      <c r="C23" s="362"/>
      <c r="D23" s="138"/>
      <c r="E23" s="345">
        <v>762.4</v>
      </c>
      <c r="F23" s="138">
        <f t="shared" ref="F23" si="37">RANK(E23,E$5:E$164,0)</f>
        <v>99</v>
      </c>
      <c r="I23" s="68">
        <v>19</v>
      </c>
      <c r="J23" s="145"/>
      <c r="K23" s="138"/>
      <c r="L23" s="363"/>
      <c r="M23" s="138"/>
      <c r="N23" s="285">
        <v>50</v>
      </c>
      <c r="O23" s="138">
        <f t="shared" ref="O23" si="38">RANK(N23,N$5:N$164,0)</f>
        <v>7</v>
      </c>
      <c r="P23" s="265">
        <v>43.56</v>
      </c>
      <c r="Q23" s="138">
        <f t="shared" si="3"/>
        <v>34</v>
      </c>
      <c r="R23" s="266">
        <v>44.4</v>
      </c>
      <c r="S23" s="138">
        <f t="shared" si="3"/>
        <v>45</v>
      </c>
      <c r="T23" s="285">
        <f t="shared" si="4"/>
        <v>45.986666666666672</v>
      </c>
      <c r="U23" s="138">
        <f t="shared" si="3"/>
        <v>16</v>
      </c>
      <c r="X23" s="68">
        <v>19</v>
      </c>
      <c r="Y23" s="123" t="s">
        <v>800</v>
      </c>
      <c r="Z23" s="557" t="s">
        <v>798</v>
      </c>
      <c r="AA23" s="248" t="s">
        <v>801</v>
      </c>
      <c r="AB23" s="131">
        <v>1</v>
      </c>
      <c r="AC23" s="357">
        <v>1</v>
      </c>
      <c r="AD23" s="231">
        <v>4</v>
      </c>
      <c r="AE23" s="234">
        <v>9</v>
      </c>
      <c r="AF23" s="149">
        <v>2</v>
      </c>
      <c r="AG23" s="545" t="s">
        <v>776</v>
      </c>
      <c r="AH23" s="277">
        <v>6</v>
      </c>
      <c r="AI23" s="326" t="s">
        <v>479</v>
      </c>
      <c r="AJ23" s="329">
        <v>100</v>
      </c>
      <c r="AK23" s="545" t="s">
        <v>774</v>
      </c>
      <c r="AL23" s="123">
        <v>3</v>
      </c>
      <c r="AM23" s="559" t="s">
        <v>360</v>
      </c>
      <c r="AN23" s="123" t="s">
        <v>360</v>
      </c>
      <c r="AO23" s="123" t="s">
        <v>360</v>
      </c>
      <c r="AP23" s="123" t="s">
        <v>360</v>
      </c>
      <c r="AQ23" s="131">
        <v>2.5</v>
      </c>
      <c r="AR23" s="68" t="s">
        <v>601</v>
      </c>
      <c r="AS23" s="303">
        <v>18.87</v>
      </c>
      <c r="AT23" s="357">
        <v>0</v>
      </c>
      <c r="AU23" s="357">
        <v>6</v>
      </c>
      <c r="AV23" s="354"/>
      <c r="AW23" s="357"/>
      <c r="AX23" s="397"/>
      <c r="AZ23" s="68">
        <v>19</v>
      </c>
      <c r="BA23" s="123" t="s">
        <v>370</v>
      </c>
      <c r="BB23" s="152" t="s">
        <v>371</v>
      </c>
      <c r="BC23" s="156"/>
      <c r="BD23" s="156"/>
      <c r="BE23" s="357"/>
      <c r="BF23" s="156"/>
      <c r="BG23" s="357"/>
    </row>
    <row r="24" spans="1:59" x14ac:dyDescent="0.2">
      <c r="A24" s="65">
        <v>20</v>
      </c>
      <c r="B24" s="82" t="s">
        <v>62</v>
      </c>
      <c r="C24" s="424" t="s">
        <v>345</v>
      </c>
      <c r="D24" s="139"/>
      <c r="E24" s="346">
        <v>797.6</v>
      </c>
      <c r="F24" s="139">
        <f t="shared" ref="F24" si="39">RANK(E24,E$5:E$164,0)</f>
        <v>9</v>
      </c>
      <c r="I24" s="81">
        <v>20</v>
      </c>
      <c r="J24" s="146">
        <v>47.64</v>
      </c>
      <c r="K24" s="139">
        <f t="shared" si="1"/>
        <v>9</v>
      </c>
      <c r="L24" s="364"/>
      <c r="M24" s="139"/>
      <c r="N24" s="286">
        <v>43.661971830985912</v>
      </c>
      <c r="O24" s="139">
        <f t="shared" ref="O24" si="40">RANK(N24,N$5:N$164,0)</f>
        <v>65</v>
      </c>
      <c r="P24" s="423">
        <v>42.4</v>
      </c>
      <c r="Q24" s="139">
        <f t="shared" si="3"/>
        <v>54</v>
      </c>
      <c r="R24" s="267">
        <v>45.6</v>
      </c>
      <c r="S24" s="139">
        <f t="shared" si="3"/>
        <v>32</v>
      </c>
      <c r="T24" s="286">
        <f t="shared" si="4"/>
        <v>43.887323943661976</v>
      </c>
      <c r="U24" s="139">
        <f t="shared" si="3"/>
        <v>43</v>
      </c>
      <c r="X24" s="81">
        <v>20</v>
      </c>
      <c r="Y24" s="124" t="s">
        <v>800</v>
      </c>
      <c r="Z24" s="560" t="s">
        <v>798</v>
      </c>
      <c r="AA24" s="553" t="s">
        <v>804</v>
      </c>
      <c r="AB24" s="132">
        <v>1</v>
      </c>
      <c r="AC24" s="358">
        <v>1</v>
      </c>
      <c r="AD24" s="232">
        <v>4</v>
      </c>
      <c r="AE24" s="235">
        <v>5</v>
      </c>
      <c r="AF24" s="153">
        <v>1</v>
      </c>
      <c r="AG24" s="546" t="s">
        <v>777</v>
      </c>
      <c r="AH24" s="279">
        <v>6</v>
      </c>
      <c r="AI24" s="328" t="s">
        <v>479</v>
      </c>
      <c r="AJ24" s="330">
        <v>100</v>
      </c>
      <c r="AK24" s="546" t="s">
        <v>774</v>
      </c>
      <c r="AL24" s="124">
        <v>3</v>
      </c>
      <c r="AM24" s="561" t="s">
        <v>360</v>
      </c>
      <c r="AN24" s="124" t="s">
        <v>360</v>
      </c>
      <c r="AO24" s="124" t="s">
        <v>360</v>
      </c>
      <c r="AP24" s="124" t="s">
        <v>360</v>
      </c>
      <c r="AQ24" s="132">
        <v>3</v>
      </c>
      <c r="AR24" s="81">
        <v>3</v>
      </c>
      <c r="AS24" s="306">
        <v>14.6</v>
      </c>
      <c r="AT24" s="358">
        <v>3</v>
      </c>
      <c r="AU24" s="358">
        <v>5</v>
      </c>
      <c r="AV24" s="355"/>
      <c r="AW24" s="358">
        <v>100</v>
      </c>
      <c r="AX24" s="397"/>
      <c r="AZ24" s="81">
        <v>20</v>
      </c>
      <c r="BA24" s="124" t="s">
        <v>369</v>
      </c>
      <c r="BB24" s="154" t="s">
        <v>371</v>
      </c>
      <c r="BC24" s="157">
        <v>28.24</v>
      </c>
      <c r="BD24" s="157">
        <v>12.14</v>
      </c>
      <c r="BE24" s="358"/>
      <c r="BF24" s="157">
        <v>59.66</v>
      </c>
      <c r="BG24" s="358"/>
    </row>
    <row r="25" spans="1:59" x14ac:dyDescent="0.2">
      <c r="A25" s="64">
        <v>21</v>
      </c>
      <c r="B25" s="12" t="s">
        <v>59</v>
      </c>
      <c r="C25" s="351"/>
      <c r="D25" s="138"/>
      <c r="E25" s="345">
        <v>792.8</v>
      </c>
      <c r="F25" s="138">
        <f t="shared" ref="F25" si="41">RANK(E25,E$5:E$164,0)</f>
        <v>16</v>
      </c>
      <c r="I25" s="68">
        <v>21</v>
      </c>
      <c r="J25" s="145"/>
      <c r="K25" s="138"/>
      <c r="L25" s="363"/>
      <c r="M25" s="138"/>
      <c r="N25" s="285">
        <v>47.186147186147188</v>
      </c>
      <c r="O25" s="138">
        <f t="shared" ref="O25" si="42">RANK(N25,N$5:N$164,0)</f>
        <v>29</v>
      </c>
      <c r="P25" s="266">
        <v>40</v>
      </c>
      <c r="Q25" s="138">
        <f t="shared" si="3"/>
        <v>89</v>
      </c>
      <c r="R25" s="266">
        <v>44.8</v>
      </c>
      <c r="S25" s="138">
        <f t="shared" si="3"/>
        <v>39</v>
      </c>
      <c r="T25" s="284">
        <f t="shared" si="4"/>
        <v>43.9953823953824</v>
      </c>
      <c r="U25" s="137">
        <f t="shared" si="3"/>
        <v>39</v>
      </c>
      <c r="X25" s="68">
        <v>21</v>
      </c>
      <c r="Y25" s="74" t="s">
        <v>798</v>
      </c>
      <c r="Z25" s="80" t="s">
        <v>798</v>
      </c>
      <c r="AA25" s="551" t="s">
        <v>804</v>
      </c>
      <c r="AB25" s="131">
        <v>1</v>
      </c>
      <c r="AC25" s="357">
        <v>1</v>
      </c>
      <c r="AD25" s="231">
        <v>4</v>
      </c>
      <c r="AE25" s="234">
        <v>7</v>
      </c>
      <c r="AF25" s="149">
        <v>3</v>
      </c>
      <c r="AG25" s="544" t="s">
        <v>776</v>
      </c>
      <c r="AH25" s="277">
        <v>6</v>
      </c>
      <c r="AI25" s="326" t="s">
        <v>592</v>
      </c>
      <c r="AJ25" s="329">
        <v>80</v>
      </c>
      <c r="AK25" s="544" t="s">
        <v>774</v>
      </c>
      <c r="AL25" s="123">
        <v>3</v>
      </c>
      <c r="AM25" s="291" t="s">
        <v>360</v>
      </c>
      <c r="AN25" s="123" t="s">
        <v>360</v>
      </c>
      <c r="AO25" s="123" t="s">
        <v>360</v>
      </c>
      <c r="AP25" s="123" t="s">
        <v>360</v>
      </c>
      <c r="AQ25" s="131">
        <v>3</v>
      </c>
      <c r="AR25" s="68">
        <v>3</v>
      </c>
      <c r="AS25" s="303">
        <v>20.89</v>
      </c>
      <c r="AT25" s="357">
        <v>0</v>
      </c>
      <c r="AU25" s="357">
        <v>6</v>
      </c>
      <c r="AV25" s="354"/>
      <c r="AW25" s="357">
        <v>90</v>
      </c>
      <c r="AX25" s="397"/>
      <c r="AZ25" s="68">
        <v>21</v>
      </c>
      <c r="BA25" s="123" t="s">
        <v>371</v>
      </c>
      <c r="BB25" s="152" t="s">
        <v>371</v>
      </c>
      <c r="BC25" s="156"/>
      <c r="BD25" s="156"/>
      <c r="BE25" s="357"/>
      <c r="BF25" s="156"/>
      <c r="BG25" s="357"/>
    </row>
    <row r="26" spans="1:59" x14ac:dyDescent="0.2">
      <c r="A26" s="64">
        <v>22</v>
      </c>
      <c r="B26" s="12" t="s">
        <v>66</v>
      </c>
      <c r="C26" s="361" t="s">
        <v>345</v>
      </c>
      <c r="D26" s="138"/>
      <c r="E26" s="345">
        <v>767</v>
      </c>
      <c r="F26" s="138">
        <f t="shared" ref="F26" si="43">RANK(E26,E$5:E$164,0)</f>
        <v>88</v>
      </c>
      <c r="I26" s="68">
        <v>22</v>
      </c>
      <c r="J26" s="145">
        <v>44.53</v>
      </c>
      <c r="K26" s="138">
        <f t="shared" si="1"/>
        <v>28</v>
      </c>
      <c r="L26" s="363"/>
      <c r="M26" s="138"/>
      <c r="N26" s="285">
        <v>43.060498220640568</v>
      </c>
      <c r="O26" s="138">
        <f t="shared" ref="O26" si="44">RANK(N26,N$5:N$164,0)</f>
        <v>71</v>
      </c>
      <c r="P26" s="265">
        <v>41.28</v>
      </c>
      <c r="Q26" s="138">
        <f t="shared" si="3"/>
        <v>68</v>
      </c>
      <c r="R26" s="266">
        <v>46</v>
      </c>
      <c r="S26" s="138">
        <f t="shared" si="3"/>
        <v>28</v>
      </c>
      <c r="T26" s="285">
        <f t="shared" si="4"/>
        <v>43.446832740213523</v>
      </c>
      <c r="U26" s="138">
        <f t="shared" si="3"/>
        <v>50</v>
      </c>
      <c r="X26" s="68">
        <v>22</v>
      </c>
      <c r="Y26" s="64" t="s">
        <v>800</v>
      </c>
      <c r="Z26" s="36" t="s">
        <v>798</v>
      </c>
      <c r="AA26" s="248" t="s">
        <v>804</v>
      </c>
      <c r="AB26" s="131">
        <v>5</v>
      </c>
      <c r="AC26" s="357">
        <v>1</v>
      </c>
      <c r="AD26" s="231">
        <v>5</v>
      </c>
      <c r="AE26" s="234">
        <v>6</v>
      </c>
      <c r="AF26" s="149">
        <v>4</v>
      </c>
      <c r="AG26" s="545" t="s">
        <v>777</v>
      </c>
      <c r="AH26" s="277">
        <v>7</v>
      </c>
      <c r="AI26" s="326" t="s">
        <v>479</v>
      </c>
      <c r="AJ26" s="329">
        <v>80</v>
      </c>
      <c r="AK26" s="545" t="s">
        <v>774</v>
      </c>
      <c r="AL26" s="123">
        <v>1</v>
      </c>
      <c r="AM26" s="558" t="s">
        <v>360</v>
      </c>
      <c r="AN26" s="123" t="s">
        <v>360</v>
      </c>
      <c r="AO26" s="123" t="s">
        <v>360</v>
      </c>
      <c r="AP26" s="123" t="s">
        <v>360</v>
      </c>
      <c r="AQ26" s="131">
        <v>3</v>
      </c>
      <c r="AR26" s="68">
        <v>3</v>
      </c>
      <c r="AS26" s="303">
        <v>21.38</v>
      </c>
      <c r="AT26" s="357">
        <v>0</v>
      </c>
      <c r="AU26" s="357">
        <v>6</v>
      </c>
      <c r="AV26" s="354"/>
      <c r="AW26" s="357"/>
      <c r="AX26" s="397"/>
      <c r="AZ26" s="68">
        <v>22</v>
      </c>
      <c r="BA26" s="123" t="s">
        <v>371</v>
      </c>
      <c r="BB26" s="152" t="s">
        <v>370</v>
      </c>
      <c r="BC26" s="156">
        <v>31.55</v>
      </c>
      <c r="BD26" s="156">
        <v>13.66</v>
      </c>
      <c r="BE26" s="357"/>
      <c r="BF26" s="156">
        <v>59.18</v>
      </c>
      <c r="BG26" s="357"/>
    </row>
    <row r="27" spans="1:59" x14ac:dyDescent="0.2">
      <c r="A27" s="64">
        <v>23</v>
      </c>
      <c r="B27" s="12" t="s">
        <v>69</v>
      </c>
      <c r="C27" s="361" t="s">
        <v>345</v>
      </c>
      <c r="D27" s="138"/>
      <c r="E27" s="345">
        <v>780.8</v>
      </c>
      <c r="F27" s="138">
        <f t="shared" ref="F27" si="45">RANK(E27,E$5:E$164,0)</f>
        <v>39</v>
      </c>
      <c r="I27" s="68">
        <v>23</v>
      </c>
      <c r="J27" s="145">
        <v>47.07</v>
      </c>
      <c r="K27" s="138">
        <f t="shared" si="1"/>
        <v>12</v>
      </c>
      <c r="L27" s="363"/>
      <c r="M27" s="138"/>
      <c r="N27" s="285">
        <v>42.016806722689076</v>
      </c>
      <c r="O27" s="138">
        <f t="shared" ref="O27" si="46">RANK(N27,N$5:N$164,0)</f>
        <v>87</v>
      </c>
      <c r="P27" s="265">
        <v>41.6</v>
      </c>
      <c r="Q27" s="138">
        <f t="shared" si="3"/>
        <v>64</v>
      </c>
      <c r="R27" s="266">
        <v>42.8</v>
      </c>
      <c r="S27" s="138">
        <f t="shared" si="3"/>
        <v>68</v>
      </c>
      <c r="T27" s="285">
        <f t="shared" si="4"/>
        <v>42.138935574229691</v>
      </c>
      <c r="U27" s="138">
        <f t="shared" si="3"/>
        <v>75</v>
      </c>
      <c r="X27" s="68">
        <v>23</v>
      </c>
      <c r="Y27" s="64" t="s">
        <v>798</v>
      </c>
      <c r="Z27" s="36" t="s">
        <v>798</v>
      </c>
      <c r="AA27" s="248" t="s">
        <v>801</v>
      </c>
      <c r="AB27" s="131">
        <v>6</v>
      </c>
      <c r="AC27" s="357">
        <v>1</v>
      </c>
      <c r="AD27" s="231">
        <v>5</v>
      </c>
      <c r="AE27" s="234">
        <v>7</v>
      </c>
      <c r="AF27" s="149">
        <v>4</v>
      </c>
      <c r="AG27" s="545" t="s">
        <v>776</v>
      </c>
      <c r="AH27" s="277">
        <v>6</v>
      </c>
      <c r="AI27" s="326" t="s">
        <v>479</v>
      </c>
      <c r="AJ27" s="329">
        <v>70</v>
      </c>
      <c r="AK27" s="545" t="s">
        <v>775</v>
      </c>
      <c r="AL27" s="123">
        <v>1</v>
      </c>
      <c r="AM27" s="558" t="s">
        <v>360</v>
      </c>
      <c r="AN27" s="123" t="s">
        <v>360</v>
      </c>
      <c r="AO27" s="123" t="s">
        <v>360</v>
      </c>
      <c r="AP27" s="123" t="s">
        <v>360</v>
      </c>
      <c r="AQ27" s="131">
        <v>3</v>
      </c>
      <c r="AR27" s="68">
        <v>3</v>
      </c>
      <c r="AS27" s="303">
        <v>21.27</v>
      </c>
      <c r="AT27" s="357">
        <v>3</v>
      </c>
      <c r="AU27" s="357">
        <v>5</v>
      </c>
      <c r="AV27" s="354"/>
      <c r="AW27" s="357"/>
      <c r="AX27" s="397"/>
      <c r="AZ27" s="68">
        <v>23</v>
      </c>
      <c r="BA27" s="123" t="s">
        <v>371</v>
      </c>
      <c r="BB27" s="152" t="s">
        <v>369</v>
      </c>
      <c r="BC27" s="156">
        <v>32.340000000000003</v>
      </c>
      <c r="BD27" s="156">
        <v>13.78</v>
      </c>
      <c r="BE27" s="357"/>
      <c r="BF27" s="156">
        <v>56.7</v>
      </c>
      <c r="BG27" s="357"/>
    </row>
    <row r="28" spans="1:59" x14ac:dyDescent="0.2">
      <c r="A28" s="64">
        <v>24</v>
      </c>
      <c r="B28" s="12" t="s">
        <v>71</v>
      </c>
      <c r="C28" s="361"/>
      <c r="D28" s="138"/>
      <c r="E28" s="345">
        <v>791</v>
      </c>
      <c r="F28" s="138">
        <f t="shared" ref="F28" si="47">RANK(E28,E$5:E$164,0)</f>
        <v>18</v>
      </c>
      <c r="I28" s="68">
        <v>24</v>
      </c>
      <c r="J28" s="145">
        <v>45.17</v>
      </c>
      <c r="K28" s="138">
        <f t="shared" si="1"/>
        <v>22</v>
      </c>
      <c r="L28" s="363"/>
      <c r="M28" s="138"/>
      <c r="N28" s="285">
        <v>44.444444444444443</v>
      </c>
      <c r="O28" s="138">
        <f t="shared" ref="O28" si="48">RANK(N28,N$5:N$164,0)</f>
        <v>56</v>
      </c>
      <c r="P28" s="265">
        <v>39.44</v>
      </c>
      <c r="Q28" s="138">
        <f t="shared" si="3"/>
        <v>100</v>
      </c>
      <c r="R28" s="266">
        <v>47.2</v>
      </c>
      <c r="S28" s="138">
        <f t="shared" si="3"/>
        <v>13</v>
      </c>
      <c r="T28" s="285">
        <f t="shared" si="4"/>
        <v>43.694814814814812</v>
      </c>
      <c r="U28" s="138">
        <f t="shared" si="3"/>
        <v>45</v>
      </c>
      <c r="X28" s="68">
        <v>24</v>
      </c>
      <c r="Y28" s="64" t="s">
        <v>798</v>
      </c>
      <c r="Z28" s="36" t="s">
        <v>798</v>
      </c>
      <c r="AA28" s="248" t="s">
        <v>802</v>
      </c>
      <c r="AB28" s="131">
        <v>5</v>
      </c>
      <c r="AC28" s="357">
        <v>1</v>
      </c>
      <c r="AD28" s="231">
        <v>4</v>
      </c>
      <c r="AE28" s="234">
        <v>8</v>
      </c>
      <c r="AF28" s="149">
        <v>3</v>
      </c>
      <c r="AG28" s="545" t="s">
        <v>776</v>
      </c>
      <c r="AH28" s="277">
        <v>4</v>
      </c>
      <c r="AI28" s="326" t="s">
        <v>479</v>
      </c>
      <c r="AJ28" s="329">
        <v>50</v>
      </c>
      <c r="AK28" s="545" t="s">
        <v>774</v>
      </c>
      <c r="AL28" s="123">
        <v>3</v>
      </c>
      <c r="AM28" s="558" t="s">
        <v>360</v>
      </c>
      <c r="AN28" s="123" t="s">
        <v>360</v>
      </c>
      <c r="AO28" s="123" t="s">
        <v>360</v>
      </c>
      <c r="AP28" s="123" t="s">
        <v>360</v>
      </c>
      <c r="AQ28" s="131">
        <v>3</v>
      </c>
      <c r="AR28" s="68">
        <v>3</v>
      </c>
      <c r="AS28" s="303">
        <v>19.04</v>
      </c>
      <c r="AT28" s="357">
        <v>3</v>
      </c>
      <c r="AU28" s="357">
        <v>4</v>
      </c>
      <c r="AV28" s="354"/>
      <c r="AW28" s="357"/>
      <c r="AX28" s="397"/>
      <c r="AZ28" s="68">
        <v>24</v>
      </c>
      <c r="BA28" s="123" t="s">
        <v>371</v>
      </c>
      <c r="BB28" s="152" t="s">
        <v>369</v>
      </c>
      <c r="BC28" s="156">
        <v>29.32</v>
      </c>
      <c r="BD28" s="156">
        <v>12.4</v>
      </c>
      <c r="BE28" s="357"/>
      <c r="BF28" s="156">
        <v>58.38</v>
      </c>
      <c r="BG28" s="357"/>
    </row>
    <row r="29" spans="1:59" x14ac:dyDescent="0.2">
      <c r="A29" s="64">
        <v>25</v>
      </c>
      <c r="B29" s="12" t="s">
        <v>74</v>
      </c>
      <c r="C29" s="361"/>
      <c r="D29" s="138"/>
      <c r="E29" s="345">
        <v>772</v>
      </c>
      <c r="F29" s="138">
        <f t="shared" ref="F29" si="49">RANK(E29,E$5:E$164,0)</f>
        <v>67</v>
      </c>
      <c r="I29" s="68">
        <v>25</v>
      </c>
      <c r="J29" s="145"/>
      <c r="K29" s="138"/>
      <c r="L29" s="363"/>
      <c r="M29" s="138"/>
      <c r="N29" s="285">
        <v>44.729344729344731</v>
      </c>
      <c r="O29" s="138">
        <f t="shared" ref="O29" si="50">RANK(N29,N$5:N$164,0)</f>
        <v>54</v>
      </c>
      <c r="P29" s="265">
        <v>43.48</v>
      </c>
      <c r="Q29" s="138">
        <f t="shared" si="3"/>
        <v>35</v>
      </c>
      <c r="R29" s="266">
        <v>44</v>
      </c>
      <c r="S29" s="138">
        <f t="shared" si="3"/>
        <v>55</v>
      </c>
      <c r="T29" s="285">
        <f t="shared" si="4"/>
        <v>44.069781576448243</v>
      </c>
      <c r="U29" s="138">
        <f t="shared" si="3"/>
        <v>38</v>
      </c>
      <c r="X29" s="68">
        <v>25</v>
      </c>
      <c r="Y29" s="64" t="s">
        <v>797</v>
      </c>
      <c r="Z29" s="36" t="s">
        <v>798</v>
      </c>
      <c r="AA29" s="248" t="s">
        <v>805</v>
      </c>
      <c r="AB29" s="131">
        <v>1</v>
      </c>
      <c r="AC29" s="357">
        <v>1</v>
      </c>
      <c r="AD29" s="231">
        <v>2</v>
      </c>
      <c r="AE29" s="234">
        <v>3</v>
      </c>
      <c r="AF29" s="149">
        <v>2</v>
      </c>
      <c r="AG29" s="545" t="s">
        <v>777</v>
      </c>
      <c r="AH29" s="277">
        <v>5</v>
      </c>
      <c r="AI29" s="326" t="s">
        <v>479</v>
      </c>
      <c r="AJ29" s="329">
        <v>80</v>
      </c>
      <c r="AK29" s="545" t="s">
        <v>774</v>
      </c>
      <c r="AL29" s="123">
        <v>3</v>
      </c>
      <c r="AM29" s="558" t="s">
        <v>360</v>
      </c>
      <c r="AN29" s="123" t="s">
        <v>360</v>
      </c>
      <c r="AO29" s="123" t="s">
        <v>360</v>
      </c>
      <c r="AP29" s="123" t="s">
        <v>360</v>
      </c>
      <c r="AQ29" s="131">
        <v>3</v>
      </c>
      <c r="AR29" s="68" t="s">
        <v>598</v>
      </c>
      <c r="AS29" s="303">
        <v>19.07</v>
      </c>
      <c r="AT29" s="357">
        <v>0</v>
      </c>
      <c r="AU29" s="357">
        <v>6</v>
      </c>
      <c r="AV29" s="354"/>
      <c r="AW29" s="357"/>
      <c r="AX29" s="397"/>
      <c r="AZ29" s="68">
        <v>25</v>
      </c>
      <c r="BA29" s="123" t="s">
        <v>373</v>
      </c>
      <c r="BB29" s="152" t="s">
        <v>373</v>
      </c>
      <c r="BC29" s="156"/>
      <c r="BD29" s="156"/>
      <c r="BE29" s="357"/>
      <c r="BF29" s="156"/>
      <c r="BG29" s="357"/>
    </row>
    <row r="30" spans="1:59" x14ac:dyDescent="0.2">
      <c r="A30" s="64">
        <v>26</v>
      </c>
      <c r="B30" s="12" t="s">
        <v>76</v>
      </c>
      <c r="C30" s="361" t="s">
        <v>345</v>
      </c>
      <c r="D30" s="138"/>
      <c r="E30" s="345">
        <v>799.60000000000014</v>
      </c>
      <c r="F30" s="138">
        <f t="shared" ref="F30" si="51">RANK(E30,E$5:E$164,0)</f>
        <v>7</v>
      </c>
      <c r="I30" s="68">
        <v>26</v>
      </c>
      <c r="J30" s="145">
        <v>45.75</v>
      </c>
      <c r="K30" s="138">
        <f t="shared" si="1"/>
        <v>20</v>
      </c>
      <c r="L30" s="363">
        <v>37.9</v>
      </c>
      <c r="M30" s="138">
        <f t="shared" ref="M30:O30" si="52">RANK(L30,L$5:L$164,0)</f>
        <v>21</v>
      </c>
      <c r="N30" s="285">
        <v>40.809968847352025</v>
      </c>
      <c r="O30" s="138">
        <f t="shared" si="52"/>
        <v>106</v>
      </c>
      <c r="P30" s="265">
        <v>38.96</v>
      </c>
      <c r="Q30" s="138">
        <f t="shared" si="3"/>
        <v>109</v>
      </c>
      <c r="R30" s="266">
        <v>42</v>
      </c>
      <c r="S30" s="138">
        <f t="shared" si="3"/>
        <v>80</v>
      </c>
      <c r="T30" s="285">
        <f t="shared" si="4"/>
        <v>40.589989615784013</v>
      </c>
      <c r="U30" s="138">
        <f t="shared" si="3"/>
        <v>108</v>
      </c>
      <c r="X30" s="68">
        <v>26</v>
      </c>
      <c r="Y30" s="64" t="s">
        <v>798</v>
      </c>
      <c r="Z30" s="36" t="s">
        <v>798</v>
      </c>
      <c r="AA30" s="248" t="s">
        <v>799</v>
      </c>
      <c r="AB30" s="131">
        <v>1</v>
      </c>
      <c r="AC30" s="357">
        <v>1</v>
      </c>
      <c r="AD30" s="231">
        <v>3</v>
      </c>
      <c r="AE30" s="234">
        <v>7</v>
      </c>
      <c r="AF30" s="149">
        <v>3</v>
      </c>
      <c r="AG30" s="545" t="s">
        <v>776</v>
      </c>
      <c r="AH30" s="277">
        <v>6</v>
      </c>
      <c r="AI30" s="326" t="s">
        <v>479</v>
      </c>
      <c r="AJ30" s="329">
        <v>60</v>
      </c>
      <c r="AK30" s="545" t="s">
        <v>774</v>
      </c>
      <c r="AL30" s="123">
        <v>3</v>
      </c>
      <c r="AM30" s="558" t="s">
        <v>360</v>
      </c>
      <c r="AN30" s="123" t="s">
        <v>360</v>
      </c>
      <c r="AO30" s="123" t="s">
        <v>360</v>
      </c>
      <c r="AP30" s="123" t="s">
        <v>360</v>
      </c>
      <c r="AQ30" s="131">
        <v>2.5</v>
      </c>
      <c r="AR30" s="68">
        <v>3</v>
      </c>
      <c r="AS30" s="303">
        <v>16.07</v>
      </c>
      <c r="AT30" s="357">
        <v>2</v>
      </c>
      <c r="AU30" s="357">
        <v>5</v>
      </c>
      <c r="AV30" s="354"/>
      <c r="AW30" s="357"/>
      <c r="AX30" s="397"/>
      <c r="AZ30" s="68">
        <v>26</v>
      </c>
      <c r="BA30" s="123" t="s">
        <v>370</v>
      </c>
      <c r="BB30" s="152" t="s">
        <v>371</v>
      </c>
      <c r="BC30" s="156">
        <v>30.83</v>
      </c>
      <c r="BD30" s="156">
        <v>13.18</v>
      </c>
      <c r="BE30" s="370">
        <v>13.85</v>
      </c>
      <c r="BF30" s="156">
        <v>59.05</v>
      </c>
      <c r="BG30" s="357">
        <v>61</v>
      </c>
    </row>
    <row r="31" spans="1:59" x14ac:dyDescent="0.2">
      <c r="A31" s="64">
        <v>27</v>
      </c>
      <c r="B31" s="5" t="s">
        <v>59</v>
      </c>
      <c r="C31" s="361"/>
      <c r="D31" s="138"/>
      <c r="E31" s="345">
        <v>779.2</v>
      </c>
      <c r="F31" s="138">
        <f t="shared" ref="F31" si="53">RANK(E31,E$5:E$164,0)</f>
        <v>43</v>
      </c>
      <c r="I31" s="68">
        <v>27</v>
      </c>
      <c r="J31" s="145">
        <v>39.479999999999997</v>
      </c>
      <c r="K31" s="138">
        <f t="shared" si="1"/>
        <v>72</v>
      </c>
      <c r="L31" s="363"/>
      <c r="M31" s="138"/>
      <c r="N31" s="285">
        <v>42.65734265734266</v>
      </c>
      <c r="O31" s="138">
        <f t="shared" ref="O31" si="54">RANK(N31,N$5:N$164,0)</f>
        <v>74</v>
      </c>
      <c r="P31" s="265">
        <v>39.799999999999997</v>
      </c>
      <c r="Q31" s="138">
        <f t="shared" si="3"/>
        <v>93</v>
      </c>
      <c r="R31" s="266">
        <v>38.4</v>
      </c>
      <c r="S31" s="138">
        <f t="shared" si="3"/>
        <v>126</v>
      </c>
      <c r="T31" s="285">
        <f t="shared" si="4"/>
        <v>40.285780885780888</v>
      </c>
      <c r="U31" s="138">
        <f t="shared" si="3"/>
        <v>110</v>
      </c>
      <c r="X31" s="68">
        <v>27</v>
      </c>
      <c r="Y31" s="123" t="s">
        <v>798</v>
      </c>
      <c r="Z31" s="557" t="s">
        <v>798</v>
      </c>
      <c r="AA31" s="248" t="s">
        <v>805</v>
      </c>
      <c r="AB31" s="131">
        <v>1</v>
      </c>
      <c r="AC31" s="357">
        <v>7</v>
      </c>
      <c r="AD31" s="231">
        <v>7</v>
      </c>
      <c r="AE31" s="234">
        <v>7</v>
      </c>
      <c r="AF31" s="149">
        <v>7</v>
      </c>
      <c r="AG31" s="545" t="s">
        <v>776</v>
      </c>
      <c r="AH31" s="277">
        <v>5</v>
      </c>
      <c r="AI31" s="326" t="s">
        <v>479</v>
      </c>
      <c r="AJ31" s="329">
        <v>60</v>
      </c>
      <c r="AK31" s="545" t="s">
        <v>774</v>
      </c>
      <c r="AL31" s="123">
        <v>5</v>
      </c>
      <c r="AM31" s="559" t="s">
        <v>359</v>
      </c>
      <c r="AN31" s="123" t="s">
        <v>359</v>
      </c>
      <c r="AO31" s="123" t="s">
        <v>359</v>
      </c>
      <c r="AP31" s="123" t="s">
        <v>359</v>
      </c>
      <c r="AQ31" s="131">
        <v>2</v>
      </c>
      <c r="AR31" s="68">
        <v>3</v>
      </c>
      <c r="AS31" s="303">
        <v>12.89</v>
      </c>
      <c r="AT31" s="357">
        <v>3</v>
      </c>
      <c r="AU31" s="357">
        <v>5</v>
      </c>
      <c r="AV31" s="354"/>
      <c r="AW31" s="357"/>
      <c r="AX31" s="397"/>
      <c r="AZ31" s="68">
        <v>27</v>
      </c>
      <c r="BA31" s="123" t="s">
        <v>369</v>
      </c>
      <c r="BB31" s="152" t="s">
        <v>371</v>
      </c>
      <c r="BC31" s="156">
        <v>28.95</v>
      </c>
      <c r="BD31" s="156">
        <v>12.4</v>
      </c>
      <c r="BE31" s="357"/>
      <c r="BF31" s="156">
        <v>59.79</v>
      </c>
      <c r="BG31" s="357"/>
    </row>
    <row r="32" spans="1:59" x14ac:dyDescent="0.2">
      <c r="A32" s="64">
        <v>28</v>
      </c>
      <c r="B32" s="5" t="s">
        <v>59</v>
      </c>
      <c r="C32" s="361"/>
      <c r="D32" s="138"/>
      <c r="E32" s="345">
        <v>777.4</v>
      </c>
      <c r="F32" s="138">
        <f t="shared" ref="F32" si="55">RANK(E32,E$5:E$164,0)</f>
        <v>48</v>
      </c>
      <c r="I32" s="68">
        <v>28</v>
      </c>
      <c r="J32" s="145"/>
      <c r="K32" s="138"/>
      <c r="L32" s="363"/>
      <c r="M32" s="138"/>
      <c r="N32" s="285">
        <v>52.747252747252745</v>
      </c>
      <c r="O32" s="138">
        <f t="shared" ref="O32" si="56">RANK(N32,N$5:N$164,0)</f>
        <v>3</v>
      </c>
      <c r="P32" s="265">
        <v>36.36</v>
      </c>
      <c r="Q32" s="138">
        <f t="shared" si="3"/>
        <v>142</v>
      </c>
      <c r="R32" s="266">
        <v>41.2</v>
      </c>
      <c r="S32" s="138">
        <f t="shared" si="3"/>
        <v>91</v>
      </c>
      <c r="T32" s="285">
        <f t="shared" si="4"/>
        <v>43.435750915750909</v>
      </c>
      <c r="U32" s="138">
        <f t="shared" si="3"/>
        <v>51</v>
      </c>
      <c r="X32" s="68">
        <v>28</v>
      </c>
      <c r="Y32" s="123" t="s">
        <v>798</v>
      </c>
      <c r="Z32" s="557" t="s">
        <v>798</v>
      </c>
      <c r="AA32" s="248" t="s">
        <v>805</v>
      </c>
      <c r="AB32" s="131">
        <v>1</v>
      </c>
      <c r="AC32" s="357">
        <v>8</v>
      </c>
      <c r="AD32" s="231">
        <v>8</v>
      </c>
      <c r="AE32" s="234">
        <v>1</v>
      </c>
      <c r="AF32" s="149">
        <v>7</v>
      </c>
      <c r="AG32" s="545" t="s">
        <v>776</v>
      </c>
      <c r="AH32" s="277">
        <v>4</v>
      </c>
      <c r="AI32" s="326" t="s">
        <v>479</v>
      </c>
      <c r="AJ32" s="329">
        <v>50</v>
      </c>
      <c r="AK32" s="545" t="s">
        <v>774</v>
      </c>
      <c r="AL32" s="123">
        <v>5</v>
      </c>
      <c r="AM32" s="559" t="s">
        <v>359</v>
      </c>
      <c r="AN32" s="123" t="s">
        <v>359</v>
      </c>
      <c r="AO32" s="123" t="s">
        <v>359</v>
      </c>
      <c r="AP32" s="123" t="s">
        <v>359</v>
      </c>
      <c r="AQ32" s="131">
        <v>2</v>
      </c>
      <c r="AR32" s="68">
        <v>3</v>
      </c>
      <c r="AS32" s="303">
        <v>14.09</v>
      </c>
      <c r="AT32" s="357">
        <v>4</v>
      </c>
      <c r="AU32" s="357">
        <v>5</v>
      </c>
      <c r="AV32" s="354"/>
      <c r="AW32" s="357"/>
      <c r="AX32" s="397"/>
      <c r="AZ32" s="68">
        <v>28</v>
      </c>
      <c r="BA32" s="123" t="s">
        <v>373</v>
      </c>
      <c r="BB32" s="152" t="s">
        <v>373</v>
      </c>
      <c r="BC32" s="156"/>
      <c r="BD32" s="156"/>
      <c r="BE32" s="357"/>
      <c r="BF32" s="156"/>
      <c r="BG32" s="357"/>
    </row>
    <row r="33" spans="1:59" x14ac:dyDescent="0.2">
      <c r="A33" s="64">
        <v>29</v>
      </c>
      <c r="B33" s="12" t="s">
        <v>38</v>
      </c>
      <c r="C33" s="361"/>
      <c r="D33" s="138"/>
      <c r="E33" s="345">
        <v>766</v>
      </c>
      <c r="F33" s="138">
        <f t="shared" ref="F33" si="57">RANK(E33,E$5:E$164,0)</f>
        <v>91</v>
      </c>
      <c r="I33" s="68">
        <v>29</v>
      </c>
      <c r="J33" s="145">
        <v>39.36</v>
      </c>
      <c r="K33" s="138">
        <f t="shared" si="1"/>
        <v>74</v>
      </c>
      <c r="L33" s="363"/>
      <c r="M33" s="138"/>
      <c r="N33" s="285">
        <v>39.483394833948338</v>
      </c>
      <c r="O33" s="138">
        <f t="shared" ref="O33" si="58">RANK(N33,N$5:N$164,0)</f>
        <v>123</v>
      </c>
      <c r="P33" s="265">
        <v>38.159999999999997</v>
      </c>
      <c r="Q33" s="138">
        <f t="shared" si="3"/>
        <v>118</v>
      </c>
      <c r="R33" s="266">
        <v>40.799999999999997</v>
      </c>
      <c r="S33" s="138">
        <f t="shared" si="3"/>
        <v>100</v>
      </c>
      <c r="T33" s="285">
        <f t="shared" si="4"/>
        <v>39.481131611316108</v>
      </c>
      <c r="U33" s="138">
        <f t="shared" si="3"/>
        <v>120</v>
      </c>
      <c r="X33" s="68">
        <v>29</v>
      </c>
      <c r="Y33" s="123" t="s">
        <v>800</v>
      </c>
      <c r="Z33" s="557" t="s">
        <v>798</v>
      </c>
      <c r="AA33" s="248" t="s">
        <v>801</v>
      </c>
      <c r="AB33" s="131">
        <v>1</v>
      </c>
      <c r="AC33" s="357">
        <v>1</v>
      </c>
      <c r="AD33" s="231">
        <v>9</v>
      </c>
      <c r="AE33" s="234">
        <v>6</v>
      </c>
      <c r="AF33" s="149">
        <v>3</v>
      </c>
      <c r="AG33" s="545" t="s">
        <v>776</v>
      </c>
      <c r="AH33" s="277">
        <v>8</v>
      </c>
      <c r="AI33" s="326" t="s">
        <v>479</v>
      </c>
      <c r="AJ33" s="329">
        <v>100</v>
      </c>
      <c r="AK33" s="545" t="s">
        <v>775</v>
      </c>
      <c r="AL33" s="123">
        <v>5</v>
      </c>
      <c r="AM33" s="559" t="s">
        <v>360</v>
      </c>
      <c r="AN33" s="123" t="s">
        <v>360</v>
      </c>
      <c r="AO33" s="123" t="s">
        <v>360</v>
      </c>
      <c r="AP33" s="123" t="s">
        <v>360</v>
      </c>
      <c r="AQ33" s="131">
        <v>2.5</v>
      </c>
      <c r="AR33" s="68" t="s">
        <v>598</v>
      </c>
      <c r="AS33" s="303">
        <v>15.44</v>
      </c>
      <c r="AT33" s="357">
        <v>4</v>
      </c>
      <c r="AU33" s="357">
        <v>5</v>
      </c>
      <c r="AV33" s="354"/>
      <c r="AW33" s="357"/>
      <c r="AX33" s="397"/>
      <c r="AZ33" s="68">
        <v>29</v>
      </c>
      <c r="BA33" s="123" t="s">
        <v>371</v>
      </c>
      <c r="BB33" s="152" t="s">
        <v>371</v>
      </c>
      <c r="BC33" s="156">
        <v>29.82</v>
      </c>
      <c r="BD33" s="156">
        <v>12.95</v>
      </c>
      <c r="BE33" s="357"/>
      <c r="BF33" s="156">
        <v>60.65</v>
      </c>
      <c r="BG33" s="357"/>
    </row>
    <row r="34" spans="1:59" x14ac:dyDescent="0.2">
      <c r="A34" s="64">
        <v>30</v>
      </c>
      <c r="B34" s="12" t="s">
        <v>66</v>
      </c>
      <c r="C34" s="361" t="s">
        <v>345</v>
      </c>
      <c r="D34" s="138"/>
      <c r="E34" s="345">
        <v>765.6</v>
      </c>
      <c r="F34" s="138">
        <f t="shared" ref="F34" si="59">RANK(E34,E$5:E$164,0)</f>
        <v>92</v>
      </c>
      <c r="I34" s="68">
        <v>30</v>
      </c>
      <c r="J34" s="145">
        <v>54.66</v>
      </c>
      <c r="K34" s="138">
        <f t="shared" si="1"/>
        <v>1</v>
      </c>
      <c r="L34" s="363">
        <v>47.5</v>
      </c>
      <c r="M34" s="138">
        <f t="shared" ref="M34:O34" si="60">RANK(L34,L$5:L$164,0)</f>
        <v>1</v>
      </c>
      <c r="N34" s="285">
        <v>52.203389830508478</v>
      </c>
      <c r="O34" s="138">
        <f t="shared" si="60"/>
        <v>4</v>
      </c>
      <c r="P34" s="265">
        <v>47.28</v>
      </c>
      <c r="Q34" s="138">
        <f t="shared" si="3"/>
        <v>8</v>
      </c>
      <c r="R34" s="266">
        <v>47.6</v>
      </c>
      <c r="S34" s="138">
        <f t="shared" si="3"/>
        <v>2</v>
      </c>
      <c r="T34" s="286">
        <f t="shared" si="4"/>
        <v>49.027796610169496</v>
      </c>
      <c r="U34" s="139">
        <f t="shared" si="3"/>
        <v>4</v>
      </c>
      <c r="X34" s="68">
        <v>30</v>
      </c>
      <c r="Y34" s="124" t="s">
        <v>798</v>
      </c>
      <c r="Z34" s="560" t="s">
        <v>798</v>
      </c>
      <c r="AA34" s="553" t="s">
        <v>801</v>
      </c>
      <c r="AB34" s="131">
        <v>1</v>
      </c>
      <c r="AC34" s="357">
        <v>1</v>
      </c>
      <c r="AD34" s="231">
        <v>7</v>
      </c>
      <c r="AE34" s="234">
        <v>7</v>
      </c>
      <c r="AF34" s="149">
        <v>9</v>
      </c>
      <c r="AG34" s="546" t="s">
        <v>776</v>
      </c>
      <c r="AH34" s="277">
        <v>6</v>
      </c>
      <c r="AI34" s="326" t="s">
        <v>479</v>
      </c>
      <c r="AJ34" s="329">
        <v>65</v>
      </c>
      <c r="AK34" s="546" t="s">
        <v>774</v>
      </c>
      <c r="AL34" s="123">
        <v>5</v>
      </c>
      <c r="AM34" s="561" t="s">
        <v>360</v>
      </c>
      <c r="AN34" s="123" t="s">
        <v>360</v>
      </c>
      <c r="AO34" s="123" t="s">
        <v>360</v>
      </c>
      <c r="AP34" s="123" t="s">
        <v>360</v>
      </c>
      <c r="AQ34" s="131">
        <v>2.5</v>
      </c>
      <c r="AR34" s="68">
        <v>3</v>
      </c>
      <c r="AS34" s="303">
        <v>17.93</v>
      </c>
      <c r="AT34" s="357">
        <v>4</v>
      </c>
      <c r="AU34" s="357">
        <v>6</v>
      </c>
      <c r="AV34" s="354">
        <v>1</v>
      </c>
      <c r="AW34" s="357"/>
      <c r="AX34" s="397"/>
      <c r="AZ34" s="68">
        <v>30</v>
      </c>
      <c r="BA34" s="123" t="s">
        <v>370</v>
      </c>
      <c r="BB34" s="152" t="s">
        <v>371</v>
      </c>
      <c r="BC34" s="156">
        <v>29.81</v>
      </c>
      <c r="BD34" s="156">
        <v>12.48</v>
      </c>
      <c r="BE34" s="370">
        <v>11.82</v>
      </c>
      <c r="BF34" s="156">
        <v>58.88</v>
      </c>
      <c r="BG34" s="357">
        <v>54</v>
      </c>
    </row>
    <row r="35" spans="1:59" x14ac:dyDescent="0.2">
      <c r="A35" s="74">
        <v>31</v>
      </c>
      <c r="B35" s="75" t="s">
        <v>84</v>
      </c>
      <c r="C35" s="360" t="s">
        <v>345</v>
      </c>
      <c r="D35" s="137"/>
      <c r="E35" s="344">
        <v>762.2</v>
      </c>
      <c r="F35" s="137">
        <f t="shared" ref="F35" si="61">RANK(E35,E$5:E$164,0)</f>
        <v>101</v>
      </c>
      <c r="I35" s="73">
        <v>31</v>
      </c>
      <c r="J35" s="144">
        <v>47.37</v>
      </c>
      <c r="K35" s="137">
        <f t="shared" si="1"/>
        <v>10</v>
      </c>
      <c r="L35" s="422"/>
      <c r="M35" s="137"/>
      <c r="N35" s="284">
        <v>46.885245901639344</v>
      </c>
      <c r="O35" s="137">
        <f t="shared" ref="O35" si="62">RANK(N35,N$5:N$164,0)</f>
        <v>31</v>
      </c>
      <c r="P35" s="264">
        <v>44.8</v>
      </c>
      <c r="Q35" s="137">
        <f t="shared" si="3"/>
        <v>20</v>
      </c>
      <c r="R35" s="276">
        <v>44.4</v>
      </c>
      <c r="S35" s="137">
        <f t="shared" si="3"/>
        <v>45</v>
      </c>
      <c r="T35" s="284">
        <f t="shared" si="4"/>
        <v>45.361748633879785</v>
      </c>
      <c r="U35" s="137">
        <f t="shared" si="3"/>
        <v>23</v>
      </c>
      <c r="X35" s="73">
        <v>31</v>
      </c>
      <c r="Y35" s="74" t="s">
        <v>800</v>
      </c>
      <c r="Z35" s="80" t="s">
        <v>798</v>
      </c>
      <c r="AA35" s="551" t="s">
        <v>804</v>
      </c>
      <c r="AB35" s="130">
        <v>5</v>
      </c>
      <c r="AC35" s="356">
        <v>1</v>
      </c>
      <c r="AD35" s="230">
        <v>8</v>
      </c>
      <c r="AE35" s="233">
        <v>1</v>
      </c>
      <c r="AF35" s="150">
        <v>8</v>
      </c>
      <c r="AG35" s="544" t="s">
        <v>777</v>
      </c>
      <c r="AH35" s="278">
        <v>5</v>
      </c>
      <c r="AI35" s="327" t="s">
        <v>479</v>
      </c>
      <c r="AJ35" s="426">
        <v>80</v>
      </c>
      <c r="AK35" s="544" t="s">
        <v>775</v>
      </c>
      <c r="AL35" s="122">
        <v>5</v>
      </c>
      <c r="AM35" s="291" t="s">
        <v>360</v>
      </c>
      <c r="AN35" s="122" t="s">
        <v>360</v>
      </c>
      <c r="AO35" s="122" t="s">
        <v>360</v>
      </c>
      <c r="AP35" s="122" t="s">
        <v>360</v>
      </c>
      <c r="AQ35" s="130">
        <v>2.5</v>
      </c>
      <c r="AR35" s="73" t="s">
        <v>598</v>
      </c>
      <c r="AS35" s="302">
        <v>15.13</v>
      </c>
      <c r="AT35" s="356">
        <v>3</v>
      </c>
      <c r="AU35" s="356">
        <v>4</v>
      </c>
      <c r="AV35" s="353">
        <v>1</v>
      </c>
      <c r="AW35" s="356"/>
      <c r="AX35" s="397"/>
      <c r="AZ35" s="73">
        <v>31</v>
      </c>
      <c r="BA35" s="122" t="s">
        <v>371</v>
      </c>
      <c r="BB35" s="151" t="s">
        <v>371</v>
      </c>
      <c r="BC35" s="155">
        <v>28.41</v>
      </c>
      <c r="BD35" s="155">
        <v>12.06</v>
      </c>
      <c r="BE35" s="356"/>
      <c r="BF35" s="155">
        <v>58.99</v>
      </c>
      <c r="BG35" s="356"/>
    </row>
    <row r="36" spans="1:59" x14ac:dyDescent="0.2">
      <c r="A36" s="64">
        <v>32</v>
      </c>
      <c r="B36" s="11" t="s">
        <v>87</v>
      </c>
      <c r="C36" s="361" t="s">
        <v>345</v>
      </c>
      <c r="D36" s="138"/>
      <c r="E36" s="345">
        <v>770.6</v>
      </c>
      <c r="F36" s="138">
        <f t="shared" ref="F36" si="63">RANK(E36,E$5:E$164,0)</f>
        <v>72</v>
      </c>
      <c r="I36" s="68">
        <v>32</v>
      </c>
      <c r="J36" s="145">
        <v>46.16</v>
      </c>
      <c r="K36" s="138">
        <f t="shared" si="1"/>
        <v>17</v>
      </c>
      <c r="L36" s="363">
        <v>45.8</v>
      </c>
      <c r="M36" s="138">
        <f t="shared" ref="M36:O36" si="64">RANK(L36,L$5:L$164,0)</f>
        <v>4</v>
      </c>
      <c r="N36" s="285">
        <v>42.586750788643535</v>
      </c>
      <c r="O36" s="138">
        <f t="shared" si="64"/>
        <v>77</v>
      </c>
      <c r="P36" s="265">
        <v>39.28</v>
      </c>
      <c r="Q36" s="138">
        <f t="shared" si="3"/>
        <v>102</v>
      </c>
      <c r="R36" s="266">
        <v>45.2</v>
      </c>
      <c r="S36" s="138">
        <f t="shared" si="3"/>
        <v>36</v>
      </c>
      <c r="T36" s="285">
        <f t="shared" si="4"/>
        <v>42.355583596214515</v>
      </c>
      <c r="U36" s="138">
        <f t="shared" si="3"/>
        <v>70</v>
      </c>
      <c r="X36" s="68">
        <v>32</v>
      </c>
      <c r="Y36" s="64" t="s">
        <v>797</v>
      </c>
      <c r="Z36" s="36" t="s">
        <v>798</v>
      </c>
      <c r="AA36" s="248" t="s">
        <v>805</v>
      </c>
      <c r="AB36" s="131">
        <v>3</v>
      </c>
      <c r="AC36" s="357">
        <v>1</v>
      </c>
      <c r="AD36" s="231">
        <v>8</v>
      </c>
      <c r="AE36" s="234">
        <v>1</v>
      </c>
      <c r="AF36" s="149">
        <v>2</v>
      </c>
      <c r="AG36" s="545" t="s">
        <v>776</v>
      </c>
      <c r="AH36" s="277">
        <v>5</v>
      </c>
      <c r="AI36" s="326" t="s">
        <v>479</v>
      </c>
      <c r="AJ36" s="329">
        <v>80</v>
      </c>
      <c r="AK36" s="545" t="s">
        <v>774</v>
      </c>
      <c r="AL36" s="123">
        <v>5</v>
      </c>
      <c r="AM36" s="558" t="s">
        <v>360</v>
      </c>
      <c r="AN36" s="123" t="s">
        <v>360</v>
      </c>
      <c r="AO36" s="123" t="s">
        <v>360</v>
      </c>
      <c r="AP36" s="123" t="s">
        <v>360</v>
      </c>
      <c r="AQ36" s="131">
        <v>2.5</v>
      </c>
      <c r="AR36" s="68" t="s">
        <v>602</v>
      </c>
      <c r="AS36" s="303">
        <v>18.47</v>
      </c>
      <c r="AT36" s="357">
        <v>2</v>
      </c>
      <c r="AU36" s="357">
        <v>3</v>
      </c>
      <c r="AV36" s="354"/>
      <c r="AW36" s="357"/>
      <c r="AX36" s="397"/>
      <c r="AZ36" s="68">
        <v>32</v>
      </c>
      <c r="BA36" s="123" t="s">
        <v>371</v>
      </c>
      <c r="BB36" s="152" t="s">
        <v>369</v>
      </c>
      <c r="BC36" s="156">
        <v>27.6</v>
      </c>
      <c r="BD36" s="156">
        <v>10.95</v>
      </c>
      <c r="BE36" s="370">
        <v>11.31</v>
      </c>
      <c r="BF36" s="156">
        <v>56.52</v>
      </c>
      <c r="BG36" s="357">
        <v>53</v>
      </c>
    </row>
    <row r="37" spans="1:59" x14ac:dyDescent="0.2">
      <c r="A37" s="64">
        <v>33</v>
      </c>
      <c r="B37" s="2" t="s">
        <v>90</v>
      </c>
      <c r="C37" s="361"/>
      <c r="D37" s="138"/>
      <c r="E37" s="345">
        <v>762.6</v>
      </c>
      <c r="F37" s="138">
        <f t="shared" ref="F37" si="65">RANK(E37,E$5:E$164,0)</f>
        <v>98</v>
      </c>
      <c r="I37" s="68">
        <v>33</v>
      </c>
      <c r="J37" s="145">
        <v>51.48</v>
      </c>
      <c r="K37" s="138">
        <f t="shared" si="1"/>
        <v>3</v>
      </c>
      <c r="L37" s="363"/>
      <c r="M37" s="138"/>
      <c r="N37" s="285">
        <v>53.793103448275865</v>
      </c>
      <c r="O37" s="138">
        <f t="shared" ref="O37" si="66">RANK(N37,N$5:N$164,0)</f>
        <v>2</v>
      </c>
      <c r="P37" s="265">
        <v>48.08</v>
      </c>
      <c r="Q37" s="138">
        <f t="shared" si="3"/>
        <v>5</v>
      </c>
      <c r="R37" s="266">
        <v>47.6</v>
      </c>
      <c r="S37" s="138">
        <f t="shared" si="3"/>
        <v>2</v>
      </c>
      <c r="T37" s="285">
        <f t="shared" si="4"/>
        <v>49.82436781609195</v>
      </c>
      <c r="U37" s="138">
        <f t="shared" si="3"/>
        <v>2</v>
      </c>
      <c r="X37" s="68">
        <v>33</v>
      </c>
      <c r="Y37" s="64" t="s">
        <v>800</v>
      </c>
      <c r="Z37" s="36" t="s">
        <v>798</v>
      </c>
      <c r="AA37" s="248" t="s">
        <v>806</v>
      </c>
      <c r="AB37" s="131">
        <v>1</v>
      </c>
      <c r="AC37" s="357">
        <v>1</v>
      </c>
      <c r="AD37" s="231">
        <v>8</v>
      </c>
      <c r="AE37" s="234">
        <v>8</v>
      </c>
      <c r="AF37" s="149">
        <v>3</v>
      </c>
      <c r="AG37" s="545" t="s">
        <v>776</v>
      </c>
      <c r="AH37" s="277">
        <v>8</v>
      </c>
      <c r="AI37" s="326" t="s">
        <v>479</v>
      </c>
      <c r="AJ37" s="329">
        <v>100</v>
      </c>
      <c r="AK37" s="545" t="s">
        <v>775</v>
      </c>
      <c r="AL37" s="123">
        <v>5</v>
      </c>
      <c r="AM37" s="558" t="s">
        <v>360</v>
      </c>
      <c r="AN37" s="123" t="s">
        <v>360</v>
      </c>
      <c r="AO37" s="123" t="s">
        <v>360</v>
      </c>
      <c r="AP37" s="123" t="s">
        <v>360</v>
      </c>
      <c r="AQ37" s="131">
        <v>2.5</v>
      </c>
      <c r="AR37" s="68">
        <v>3</v>
      </c>
      <c r="AS37" s="303">
        <v>12.73</v>
      </c>
      <c r="AT37" s="357">
        <v>0</v>
      </c>
      <c r="AU37" s="357">
        <v>5</v>
      </c>
      <c r="AV37" s="354"/>
      <c r="AW37" s="357"/>
      <c r="AX37" s="397"/>
      <c r="AZ37" s="68">
        <v>33</v>
      </c>
      <c r="BA37" s="123" t="s">
        <v>371</v>
      </c>
      <c r="BB37" s="152" t="s">
        <v>371</v>
      </c>
      <c r="BC37" s="156">
        <v>28.96</v>
      </c>
      <c r="BD37" s="156">
        <v>12.45</v>
      </c>
      <c r="BE37" s="357"/>
      <c r="BF37" s="156">
        <v>60.33</v>
      </c>
      <c r="BG37" s="357"/>
    </row>
    <row r="38" spans="1:59" x14ac:dyDescent="0.2">
      <c r="A38" s="64">
        <v>34</v>
      </c>
      <c r="B38" s="5" t="s">
        <v>92</v>
      </c>
      <c r="C38" s="361"/>
      <c r="D38" s="138"/>
      <c r="E38" s="345">
        <v>768.6</v>
      </c>
      <c r="F38" s="138">
        <f t="shared" ref="F38" si="67">RANK(E38,E$5:E$164,0)</f>
        <v>82</v>
      </c>
      <c r="I38" s="68">
        <v>34</v>
      </c>
      <c r="J38" s="145"/>
      <c r="K38" s="138"/>
      <c r="L38" s="363"/>
      <c r="M38" s="138"/>
      <c r="N38" s="285">
        <v>40.597014925373138</v>
      </c>
      <c r="O38" s="138">
        <f t="shared" ref="O38" si="68">RANK(N38,N$5:N$164,0)</f>
        <v>109</v>
      </c>
      <c r="P38" s="265">
        <v>39.200000000000003</v>
      </c>
      <c r="Q38" s="138">
        <f t="shared" si="3"/>
        <v>105</v>
      </c>
      <c r="R38" s="266">
        <v>38.799999999999997</v>
      </c>
      <c r="S38" s="138">
        <f t="shared" si="3"/>
        <v>122</v>
      </c>
      <c r="T38" s="285">
        <f t="shared" si="4"/>
        <v>39.53233830845771</v>
      </c>
      <c r="U38" s="138">
        <f t="shared" si="3"/>
        <v>117</v>
      </c>
      <c r="X38" s="68">
        <v>34</v>
      </c>
      <c r="Y38" s="64" t="s">
        <v>797</v>
      </c>
      <c r="Z38" s="36" t="s">
        <v>798</v>
      </c>
      <c r="AA38" s="248" t="s">
        <v>799</v>
      </c>
      <c r="AB38" s="131">
        <v>1</v>
      </c>
      <c r="AC38" s="357">
        <v>1</v>
      </c>
      <c r="AD38" s="231">
        <v>6</v>
      </c>
      <c r="AE38" s="234">
        <v>9</v>
      </c>
      <c r="AF38" s="149">
        <v>3</v>
      </c>
      <c r="AG38" s="545" t="s">
        <v>777</v>
      </c>
      <c r="AH38" s="277">
        <v>6</v>
      </c>
      <c r="AI38" s="326" t="s">
        <v>479</v>
      </c>
      <c r="AJ38" s="329">
        <v>100</v>
      </c>
      <c r="AK38" s="545" t="s">
        <v>774</v>
      </c>
      <c r="AL38" s="123">
        <v>5</v>
      </c>
      <c r="AM38" s="558" t="s">
        <v>360</v>
      </c>
      <c r="AN38" s="123" t="s">
        <v>360</v>
      </c>
      <c r="AO38" s="123" t="s">
        <v>360</v>
      </c>
      <c r="AP38" s="123" t="s">
        <v>360</v>
      </c>
      <c r="AQ38" s="131">
        <v>2</v>
      </c>
      <c r="AR38" s="68">
        <v>3</v>
      </c>
      <c r="AS38" s="303">
        <v>13.73</v>
      </c>
      <c r="AT38" s="357">
        <v>0</v>
      </c>
      <c r="AU38" s="357">
        <v>6</v>
      </c>
      <c r="AV38" s="354"/>
      <c r="AW38" s="357"/>
      <c r="AX38" s="397"/>
      <c r="AZ38" s="68">
        <v>34</v>
      </c>
      <c r="BA38" s="123" t="s">
        <v>369</v>
      </c>
      <c r="BB38" s="152" t="s">
        <v>371</v>
      </c>
      <c r="BC38" s="156"/>
      <c r="BD38" s="156"/>
      <c r="BE38" s="357"/>
      <c r="BF38" s="156"/>
      <c r="BG38" s="357"/>
    </row>
    <row r="39" spans="1:59" x14ac:dyDescent="0.2">
      <c r="A39" s="64">
        <v>35</v>
      </c>
      <c r="B39" s="12" t="s">
        <v>94</v>
      </c>
      <c r="C39" s="361"/>
      <c r="D39" s="138"/>
      <c r="E39" s="345">
        <v>792.4</v>
      </c>
      <c r="F39" s="138">
        <f t="shared" ref="F39" si="69">RANK(E39,E$5:E$164,0)</f>
        <v>17</v>
      </c>
      <c r="I39" s="68">
        <v>35</v>
      </c>
      <c r="J39" s="145">
        <v>42.43</v>
      </c>
      <c r="K39" s="138">
        <f t="shared" si="1"/>
        <v>44</v>
      </c>
      <c r="L39" s="363"/>
      <c r="M39" s="138"/>
      <c r="N39" s="285">
        <v>46</v>
      </c>
      <c r="O39" s="138">
        <f t="shared" ref="O39" si="70">RANK(N39,N$5:N$164,0)</f>
        <v>34</v>
      </c>
      <c r="P39" s="265">
        <v>40.44</v>
      </c>
      <c r="Q39" s="138">
        <f t="shared" si="3"/>
        <v>83</v>
      </c>
      <c r="R39" s="266">
        <v>41.6</v>
      </c>
      <c r="S39" s="138">
        <f t="shared" si="3"/>
        <v>83</v>
      </c>
      <c r="T39" s="285">
        <f t="shared" si="4"/>
        <v>42.68</v>
      </c>
      <c r="U39" s="138">
        <f t="shared" si="3"/>
        <v>62</v>
      </c>
      <c r="X39" s="68">
        <v>35</v>
      </c>
      <c r="Y39" s="64" t="s">
        <v>798</v>
      </c>
      <c r="Z39" s="36" t="s">
        <v>798</v>
      </c>
      <c r="AA39" s="248" t="s">
        <v>805</v>
      </c>
      <c r="AB39" s="131">
        <v>1</v>
      </c>
      <c r="AC39" s="357">
        <v>1</v>
      </c>
      <c r="AD39" s="231">
        <v>5</v>
      </c>
      <c r="AE39" s="234">
        <v>9</v>
      </c>
      <c r="AF39" s="149">
        <v>6</v>
      </c>
      <c r="AG39" s="545" t="s">
        <v>776</v>
      </c>
      <c r="AH39" s="277">
        <v>4</v>
      </c>
      <c r="AI39" s="326" t="s">
        <v>479</v>
      </c>
      <c r="AJ39" s="329">
        <v>32</v>
      </c>
      <c r="AK39" s="545" t="s">
        <v>774</v>
      </c>
      <c r="AL39" s="123">
        <v>5</v>
      </c>
      <c r="AM39" s="558" t="s">
        <v>360</v>
      </c>
      <c r="AN39" s="123" t="s">
        <v>360</v>
      </c>
      <c r="AO39" s="123" t="s">
        <v>360</v>
      </c>
      <c r="AP39" s="123" t="s">
        <v>360</v>
      </c>
      <c r="AQ39" s="131">
        <v>2</v>
      </c>
      <c r="AR39" s="68" t="s">
        <v>603</v>
      </c>
      <c r="AS39" s="303">
        <v>20.78</v>
      </c>
      <c r="AT39" s="357">
        <v>0</v>
      </c>
      <c r="AU39" s="357">
        <v>5</v>
      </c>
      <c r="AV39" s="354"/>
      <c r="AW39" s="357"/>
      <c r="AX39" s="397"/>
      <c r="AZ39" s="68">
        <v>35</v>
      </c>
      <c r="BA39" s="123" t="s">
        <v>371</v>
      </c>
      <c r="BB39" s="152" t="s">
        <v>371</v>
      </c>
      <c r="BC39" s="156">
        <v>29.74</v>
      </c>
      <c r="BD39" s="156">
        <v>12.65</v>
      </c>
      <c r="BE39" s="357"/>
      <c r="BF39" s="156">
        <v>59.2</v>
      </c>
      <c r="BG39" s="357"/>
    </row>
    <row r="40" spans="1:59" x14ac:dyDescent="0.2">
      <c r="A40" s="64">
        <v>36</v>
      </c>
      <c r="B40" s="5" t="s">
        <v>96</v>
      </c>
      <c r="C40" s="361"/>
      <c r="D40" s="138"/>
      <c r="E40" s="345">
        <v>766.8</v>
      </c>
      <c r="F40" s="138">
        <f t="shared" ref="F40" si="71">RANK(E40,E$5:E$164,0)</f>
        <v>89</v>
      </c>
      <c r="I40" s="68">
        <v>36</v>
      </c>
      <c r="J40" s="145">
        <v>46.15</v>
      </c>
      <c r="K40" s="138">
        <f t="shared" si="1"/>
        <v>18</v>
      </c>
      <c r="L40" s="363"/>
      <c r="M40" s="138"/>
      <c r="N40" s="285">
        <v>48.829431438127088</v>
      </c>
      <c r="O40" s="138">
        <f t="shared" ref="O40" si="72">RANK(N40,N$5:N$164,0)</f>
        <v>13</v>
      </c>
      <c r="P40" s="265">
        <v>46.96</v>
      </c>
      <c r="Q40" s="138">
        <f t="shared" si="3"/>
        <v>9</v>
      </c>
      <c r="R40" s="266">
        <v>47.6</v>
      </c>
      <c r="S40" s="138">
        <f t="shared" si="3"/>
        <v>2</v>
      </c>
      <c r="T40" s="285">
        <f t="shared" si="4"/>
        <v>47.796477146042356</v>
      </c>
      <c r="U40" s="138">
        <f t="shared" si="3"/>
        <v>9</v>
      </c>
      <c r="X40" s="68">
        <v>36</v>
      </c>
      <c r="Y40" s="64" t="s">
        <v>798</v>
      </c>
      <c r="Z40" s="36" t="s">
        <v>798</v>
      </c>
      <c r="AA40" s="248"/>
      <c r="AB40" s="131">
        <v>6</v>
      </c>
      <c r="AC40" s="357">
        <v>5</v>
      </c>
      <c r="AD40" s="231">
        <v>7</v>
      </c>
      <c r="AE40" s="234">
        <v>8</v>
      </c>
      <c r="AF40" s="149">
        <v>5</v>
      </c>
      <c r="AG40" s="545" t="s">
        <v>777</v>
      </c>
      <c r="AH40" s="277">
        <v>5</v>
      </c>
      <c r="AI40" s="326" t="s">
        <v>479</v>
      </c>
      <c r="AJ40" s="329">
        <v>80</v>
      </c>
      <c r="AK40" s="545" t="s">
        <v>775</v>
      </c>
      <c r="AL40" s="123">
        <v>1</v>
      </c>
      <c r="AM40" s="558" t="s">
        <v>360</v>
      </c>
      <c r="AN40" s="123" t="s">
        <v>360</v>
      </c>
      <c r="AO40" s="123" t="s">
        <v>360</v>
      </c>
      <c r="AP40" s="123" t="s">
        <v>360</v>
      </c>
      <c r="AQ40" s="131">
        <v>2.5</v>
      </c>
      <c r="AR40" s="68" t="s">
        <v>598</v>
      </c>
      <c r="AS40" s="303">
        <v>20.16</v>
      </c>
      <c r="AT40" s="357">
        <v>4</v>
      </c>
      <c r="AU40" s="357">
        <v>6</v>
      </c>
      <c r="AV40" s="354">
        <v>1</v>
      </c>
      <c r="AW40" s="357"/>
      <c r="AX40" s="397"/>
      <c r="AZ40" s="68">
        <v>36</v>
      </c>
      <c r="BA40" s="123" t="s">
        <v>369</v>
      </c>
      <c r="BB40" s="152" t="s">
        <v>371</v>
      </c>
      <c r="BC40" s="156">
        <v>31.54</v>
      </c>
      <c r="BD40" s="156">
        <v>13.14</v>
      </c>
      <c r="BE40" s="357"/>
      <c r="BF40" s="156">
        <v>57.55</v>
      </c>
      <c r="BG40" s="357"/>
    </row>
    <row r="41" spans="1:59" x14ac:dyDescent="0.2">
      <c r="A41" s="64">
        <v>37</v>
      </c>
      <c r="B41" s="2" t="s">
        <v>90</v>
      </c>
      <c r="C41" s="361"/>
      <c r="D41" s="138"/>
      <c r="E41" s="345">
        <v>769.4</v>
      </c>
      <c r="F41" s="138">
        <f t="shared" ref="F41" si="73">RANK(E41,E$5:E$164,0)</f>
        <v>79</v>
      </c>
      <c r="I41" s="68">
        <v>37</v>
      </c>
      <c r="J41" s="145"/>
      <c r="K41" s="138"/>
      <c r="L41" s="363"/>
      <c r="M41" s="138"/>
      <c r="N41" s="285">
        <v>49.655172413793103</v>
      </c>
      <c r="O41" s="138">
        <f t="shared" ref="O41" si="74">RANK(N41,N$5:N$164,0)</f>
        <v>10</v>
      </c>
      <c r="P41" s="265">
        <v>48.52</v>
      </c>
      <c r="Q41" s="138">
        <f t="shared" si="3"/>
        <v>4</v>
      </c>
      <c r="R41" s="266">
        <v>47.6</v>
      </c>
      <c r="S41" s="138">
        <f t="shared" si="3"/>
        <v>2</v>
      </c>
      <c r="T41" s="285">
        <f t="shared" si="4"/>
        <v>48.591724137931038</v>
      </c>
      <c r="U41" s="138">
        <f t="shared" si="3"/>
        <v>5</v>
      </c>
      <c r="X41" s="68">
        <v>37</v>
      </c>
      <c r="Y41" s="123" t="s">
        <v>800</v>
      </c>
      <c r="Z41" s="557" t="s">
        <v>798</v>
      </c>
      <c r="AA41" s="248" t="s">
        <v>807</v>
      </c>
      <c r="AB41" s="131">
        <v>1</v>
      </c>
      <c r="AC41" s="357">
        <v>1</v>
      </c>
      <c r="AD41" s="231">
        <v>5</v>
      </c>
      <c r="AE41" s="234">
        <v>7</v>
      </c>
      <c r="AF41" s="149">
        <v>3</v>
      </c>
      <c r="AG41" s="545" t="s">
        <v>777</v>
      </c>
      <c r="AH41" s="277">
        <v>8</v>
      </c>
      <c r="AI41" s="326" t="s">
        <v>479</v>
      </c>
      <c r="AJ41" s="329">
        <v>100</v>
      </c>
      <c r="AK41" s="545" t="s">
        <v>775</v>
      </c>
      <c r="AL41" s="123">
        <v>5</v>
      </c>
      <c r="AM41" s="559" t="s">
        <v>360</v>
      </c>
      <c r="AN41" s="123" t="s">
        <v>360</v>
      </c>
      <c r="AO41" s="123" t="s">
        <v>360</v>
      </c>
      <c r="AP41" s="123" t="s">
        <v>360</v>
      </c>
      <c r="AQ41" s="131">
        <v>2.5</v>
      </c>
      <c r="AR41" s="68" t="s">
        <v>601</v>
      </c>
      <c r="AS41" s="303">
        <v>13.44</v>
      </c>
      <c r="AT41" s="357">
        <v>5</v>
      </c>
      <c r="AU41" s="357">
        <v>6</v>
      </c>
      <c r="AV41" s="354">
        <v>1</v>
      </c>
      <c r="AW41" s="357"/>
      <c r="AX41" s="397"/>
      <c r="AZ41" s="68">
        <v>37</v>
      </c>
      <c r="BA41" s="123" t="s">
        <v>369</v>
      </c>
      <c r="BB41" s="152" t="s">
        <v>369</v>
      </c>
      <c r="BC41" s="156"/>
      <c r="BD41" s="156"/>
      <c r="BE41" s="357"/>
      <c r="BF41" s="156"/>
      <c r="BG41" s="357"/>
    </row>
    <row r="42" spans="1:59" x14ac:dyDescent="0.2">
      <c r="A42" s="64">
        <v>38</v>
      </c>
      <c r="B42" s="12" t="s">
        <v>101</v>
      </c>
      <c r="C42" s="361" t="s">
        <v>345</v>
      </c>
      <c r="D42" s="138"/>
      <c r="E42" s="345">
        <v>736</v>
      </c>
      <c r="F42" s="138">
        <f t="shared" ref="F42" si="75">RANK(E42,E$5:E$164,0)</f>
        <v>151</v>
      </c>
      <c r="I42" s="68">
        <v>38</v>
      </c>
      <c r="J42" s="145">
        <v>42.08</v>
      </c>
      <c r="K42" s="138">
        <f t="shared" si="1"/>
        <v>51</v>
      </c>
      <c r="L42" s="363"/>
      <c r="M42" s="138"/>
      <c r="N42" s="285">
        <v>39.361702127659576</v>
      </c>
      <c r="O42" s="138">
        <f t="shared" ref="O42" si="76">RANK(N42,N$5:N$164,0)</f>
        <v>124</v>
      </c>
      <c r="P42" s="265">
        <v>38.28</v>
      </c>
      <c r="Q42" s="138">
        <f t="shared" si="3"/>
        <v>115</v>
      </c>
      <c r="R42" s="266">
        <v>39.6</v>
      </c>
      <c r="S42" s="138">
        <f t="shared" si="3"/>
        <v>108</v>
      </c>
      <c r="T42" s="285">
        <f t="shared" si="4"/>
        <v>39.080567375886524</v>
      </c>
      <c r="U42" s="138">
        <f t="shared" si="3"/>
        <v>126</v>
      </c>
      <c r="X42" s="68">
        <v>38</v>
      </c>
      <c r="Y42" s="123" t="s">
        <v>798</v>
      </c>
      <c r="Z42" s="557" t="s">
        <v>798</v>
      </c>
      <c r="AA42" s="248" t="s">
        <v>799</v>
      </c>
      <c r="AB42" s="131">
        <v>1</v>
      </c>
      <c r="AC42" s="357">
        <v>3</v>
      </c>
      <c r="AD42" s="231">
        <v>5</v>
      </c>
      <c r="AE42" s="234">
        <v>5</v>
      </c>
      <c r="AF42" s="149">
        <v>4</v>
      </c>
      <c r="AG42" s="545" t="s">
        <v>776</v>
      </c>
      <c r="AH42" s="277">
        <v>2</v>
      </c>
      <c r="AI42" s="326" t="s">
        <v>479</v>
      </c>
      <c r="AJ42" s="329">
        <v>25</v>
      </c>
      <c r="AK42" s="545" t="s">
        <v>774</v>
      </c>
      <c r="AL42" s="123">
        <v>3</v>
      </c>
      <c r="AM42" s="559" t="s">
        <v>360</v>
      </c>
      <c r="AN42" s="123" t="s">
        <v>360</v>
      </c>
      <c r="AO42" s="123" t="s">
        <v>360</v>
      </c>
      <c r="AP42" s="123" t="s">
        <v>360</v>
      </c>
      <c r="AQ42" s="131">
        <v>2</v>
      </c>
      <c r="AR42" s="68" t="s">
        <v>598</v>
      </c>
      <c r="AS42" s="303">
        <v>16.8</v>
      </c>
      <c r="AT42" s="357">
        <v>0</v>
      </c>
      <c r="AU42" s="357">
        <v>5</v>
      </c>
      <c r="AV42" s="354"/>
      <c r="AW42" s="357"/>
      <c r="AX42" s="397"/>
      <c r="AZ42" s="68">
        <v>38</v>
      </c>
      <c r="BA42" s="123" t="s">
        <v>369</v>
      </c>
      <c r="BB42" s="152" t="s">
        <v>371</v>
      </c>
      <c r="BC42" s="156">
        <v>28.08</v>
      </c>
      <c r="BD42" s="156">
        <v>11.8</v>
      </c>
      <c r="BE42" s="357"/>
      <c r="BF42" s="156">
        <v>59.98</v>
      </c>
      <c r="BG42" s="357"/>
    </row>
    <row r="43" spans="1:59" x14ac:dyDescent="0.2">
      <c r="A43" s="64">
        <v>39</v>
      </c>
      <c r="B43" s="12" t="s">
        <v>103</v>
      </c>
      <c r="C43" s="361" t="s">
        <v>345</v>
      </c>
      <c r="D43" s="138"/>
      <c r="E43" s="345">
        <v>760.2</v>
      </c>
      <c r="F43" s="138">
        <f t="shared" ref="F43" si="77">RANK(E43,E$5:E$164,0)</f>
        <v>109</v>
      </c>
      <c r="I43" s="68">
        <v>39</v>
      </c>
      <c r="J43" s="145">
        <v>41.61</v>
      </c>
      <c r="K43" s="138">
        <f t="shared" si="1"/>
        <v>57</v>
      </c>
      <c r="L43" s="363">
        <v>38.6</v>
      </c>
      <c r="M43" s="138">
        <f t="shared" ref="M43:O43" si="78">RANK(L43,L$5:L$164,0)</f>
        <v>19</v>
      </c>
      <c r="N43" s="285">
        <v>37.430167597765362</v>
      </c>
      <c r="O43" s="138">
        <f t="shared" si="78"/>
        <v>140</v>
      </c>
      <c r="P43" s="265">
        <v>36.08</v>
      </c>
      <c r="Q43" s="138">
        <f t="shared" si="3"/>
        <v>146</v>
      </c>
      <c r="R43" s="266">
        <v>36.799999999999997</v>
      </c>
      <c r="S43" s="138">
        <f t="shared" si="3"/>
        <v>137</v>
      </c>
      <c r="T43" s="285">
        <f t="shared" si="4"/>
        <v>36.770055865921783</v>
      </c>
      <c r="U43" s="138">
        <f t="shared" si="3"/>
        <v>145</v>
      </c>
      <c r="X43" s="68">
        <v>39</v>
      </c>
      <c r="Y43" s="123" t="s">
        <v>800</v>
      </c>
      <c r="Z43" s="557" t="s">
        <v>798</v>
      </c>
      <c r="AA43" s="248" t="s">
        <v>799</v>
      </c>
      <c r="AB43" s="131">
        <v>1</v>
      </c>
      <c r="AC43" s="357">
        <v>1</v>
      </c>
      <c r="AD43" s="231">
        <v>7</v>
      </c>
      <c r="AE43" s="234">
        <v>6</v>
      </c>
      <c r="AF43" s="149">
        <v>4</v>
      </c>
      <c r="AG43" s="545" t="s">
        <v>776</v>
      </c>
      <c r="AH43" s="277">
        <v>4</v>
      </c>
      <c r="AI43" s="326" t="s">
        <v>479</v>
      </c>
      <c r="AJ43" s="329">
        <v>100</v>
      </c>
      <c r="AK43" s="545" t="s">
        <v>775</v>
      </c>
      <c r="AL43" s="123">
        <v>3</v>
      </c>
      <c r="AM43" s="559" t="s">
        <v>360</v>
      </c>
      <c r="AN43" s="123" t="s">
        <v>360</v>
      </c>
      <c r="AO43" s="123" t="s">
        <v>360</v>
      </c>
      <c r="AP43" s="123" t="s">
        <v>360</v>
      </c>
      <c r="AQ43" s="131">
        <v>2</v>
      </c>
      <c r="AR43" s="68" t="s">
        <v>598</v>
      </c>
      <c r="AS43" s="303">
        <v>21.36</v>
      </c>
      <c r="AT43" s="357">
        <v>2</v>
      </c>
      <c r="AU43" s="357">
        <v>4</v>
      </c>
      <c r="AV43" s="354"/>
      <c r="AW43" s="357"/>
      <c r="AX43" s="397"/>
      <c r="AZ43" s="68">
        <v>39</v>
      </c>
      <c r="BA43" s="123" t="s">
        <v>369</v>
      </c>
      <c r="BB43" s="152" t="s">
        <v>369</v>
      </c>
      <c r="BC43" s="156">
        <v>30.56</v>
      </c>
      <c r="BD43" s="156">
        <v>12.37</v>
      </c>
      <c r="BE43" s="370">
        <v>11.08</v>
      </c>
      <c r="BF43" s="156">
        <v>58.92</v>
      </c>
      <c r="BG43" s="357">
        <v>42</v>
      </c>
    </row>
    <row r="44" spans="1:59" x14ac:dyDescent="0.2">
      <c r="A44" s="65">
        <v>40</v>
      </c>
      <c r="B44" s="90" t="s">
        <v>10</v>
      </c>
      <c r="C44" s="424"/>
      <c r="D44" s="139"/>
      <c r="E44" s="346">
        <v>787.6</v>
      </c>
      <c r="F44" s="139">
        <f t="shared" ref="F44" si="79">RANK(E44,E$5:E$164,0)</f>
        <v>25</v>
      </c>
      <c r="I44" s="81">
        <v>40</v>
      </c>
      <c r="J44" s="146">
        <v>46.9</v>
      </c>
      <c r="K44" s="139">
        <f t="shared" si="1"/>
        <v>15</v>
      </c>
      <c r="L44" s="364"/>
      <c r="M44" s="139"/>
      <c r="N44" s="286">
        <v>45.583038869257948</v>
      </c>
      <c r="O44" s="139">
        <f t="shared" ref="O44" si="80">RANK(N44,N$5:N$164,0)</f>
        <v>43</v>
      </c>
      <c r="P44" s="423">
        <v>46.24</v>
      </c>
      <c r="Q44" s="139">
        <f t="shared" si="3"/>
        <v>11</v>
      </c>
      <c r="R44" s="267">
        <v>45.560975609756092</v>
      </c>
      <c r="S44" s="139">
        <f t="shared" si="3"/>
        <v>34</v>
      </c>
      <c r="T44" s="286">
        <f t="shared" si="4"/>
        <v>45.794671493004678</v>
      </c>
      <c r="U44" s="139">
        <f t="shared" si="3"/>
        <v>17</v>
      </c>
      <c r="X44" s="81">
        <v>40</v>
      </c>
      <c r="Y44" s="124"/>
      <c r="Z44" s="560"/>
      <c r="AA44" s="553"/>
      <c r="AB44" s="132">
        <v>1</v>
      </c>
      <c r="AC44" s="358">
        <v>1</v>
      </c>
      <c r="AD44" s="232">
        <v>5</v>
      </c>
      <c r="AE44" s="235">
        <v>7</v>
      </c>
      <c r="AF44" s="153">
        <v>8</v>
      </c>
      <c r="AG44" s="546" t="s">
        <v>776</v>
      </c>
      <c r="AH44" s="279">
        <v>3</v>
      </c>
      <c r="AI44" s="328" t="s">
        <v>591</v>
      </c>
      <c r="AJ44" s="330">
        <v>30</v>
      </c>
      <c r="AK44" s="546" t="s">
        <v>774</v>
      </c>
      <c r="AL44" s="124">
        <v>3</v>
      </c>
      <c r="AM44" s="561"/>
      <c r="AN44" s="124" t="s">
        <v>359</v>
      </c>
      <c r="AO44" s="124" t="s">
        <v>359</v>
      </c>
      <c r="AP44" s="124" t="s">
        <v>359</v>
      </c>
      <c r="AQ44" s="132">
        <v>2</v>
      </c>
      <c r="AR44" s="81" t="s">
        <v>598</v>
      </c>
      <c r="AS44" s="306">
        <v>17.78</v>
      </c>
      <c r="AT44" s="358">
        <v>5</v>
      </c>
      <c r="AU44" s="358">
        <v>5</v>
      </c>
      <c r="AV44" s="355"/>
      <c r="AW44" s="358"/>
      <c r="AX44" s="397"/>
      <c r="AZ44" s="81">
        <v>40</v>
      </c>
      <c r="BA44" s="124" t="s">
        <v>369</v>
      </c>
      <c r="BB44" s="154" t="s">
        <v>371</v>
      </c>
      <c r="BC44" s="157">
        <v>30.8</v>
      </c>
      <c r="BD44" s="157">
        <v>13.24</v>
      </c>
      <c r="BE44" s="358"/>
      <c r="BF44" s="157">
        <v>58.41</v>
      </c>
      <c r="BG44" s="358"/>
    </row>
    <row r="45" spans="1:59" x14ac:dyDescent="0.2">
      <c r="A45" s="64">
        <v>41</v>
      </c>
      <c r="B45" s="13" t="s">
        <v>105</v>
      </c>
      <c r="C45" s="361"/>
      <c r="D45" s="138"/>
      <c r="E45" s="345">
        <v>757</v>
      </c>
      <c r="F45" s="138">
        <f t="shared" ref="F45" si="81">RANK(E45,E$5:E$164,0)</f>
        <v>115</v>
      </c>
      <c r="I45" s="68">
        <v>41</v>
      </c>
      <c r="J45" s="145">
        <v>41.28</v>
      </c>
      <c r="K45" s="138">
        <f t="shared" si="1"/>
        <v>60</v>
      </c>
      <c r="L45" s="363">
        <v>36.299999999999997</v>
      </c>
      <c r="M45" s="138">
        <f t="shared" ref="M45:O45" si="82">RANK(L45,L$5:L$164,0)</f>
        <v>25</v>
      </c>
      <c r="N45" s="285">
        <v>38.489208633093526</v>
      </c>
      <c r="O45" s="138">
        <f t="shared" si="82"/>
        <v>129</v>
      </c>
      <c r="P45" s="265">
        <v>34.92</v>
      </c>
      <c r="Q45" s="138">
        <f t="shared" si="3"/>
        <v>149</v>
      </c>
      <c r="R45" s="266">
        <v>36.4</v>
      </c>
      <c r="S45" s="138">
        <f t="shared" si="3"/>
        <v>141</v>
      </c>
      <c r="T45" s="284">
        <f t="shared" si="4"/>
        <v>36.603069544364509</v>
      </c>
      <c r="U45" s="137">
        <f t="shared" si="3"/>
        <v>148</v>
      </c>
      <c r="X45" s="68">
        <v>41</v>
      </c>
      <c r="Y45" s="74" t="s">
        <v>798</v>
      </c>
      <c r="Z45" s="80" t="s">
        <v>798</v>
      </c>
      <c r="AA45" s="551" t="s">
        <v>808</v>
      </c>
      <c r="AB45" s="131">
        <v>1</v>
      </c>
      <c r="AC45" s="357">
        <v>2</v>
      </c>
      <c r="AD45" s="231">
        <v>6</v>
      </c>
      <c r="AE45" s="234">
        <v>1</v>
      </c>
      <c r="AF45" s="149">
        <v>1</v>
      </c>
      <c r="AG45" s="544" t="s">
        <v>776</v>
      </c>
      <c r="AH45" s="277">
        <v>2</v>
      </c>
      <c r="AI45" s="326" t="s">
        <v>479</v>
      </c>
      <c r="AJ45" s="320">
        <v>30</v>
      </c>
      <c r="AK45" s="544" t="s">
        <v>774</v>
      </c>
      <c r="AL45" s="123">
        <v>2</v>
      </c>
      <c r="AM45" s="291" t="s">
        <v>360</v>
      </c>
      <c r="AN45" s="123" t="s">
        <v>360</v>
      </c>
      <c r="AO45" s="123" t="s">
        <v>360</v>
      </c>
      <c r="AP45" s="123" t="s">
        <v>360</v>
      </c>
      <c r="AQ45" s="131">
        <v>2.5</v>
      </c>
      <c r="AR45" s="68" t="s">
        <v>602</v>
      </c>
      <c r="AS45" s="303">
        <v>14.53</v>
      </c>
      <c r="AT45" s="357">
        <v>3</v>
      </c>
      <c r="AU45" s="357">
        <v>3</v>
      </c>
      <c r="AV45" s="354"/>
      <c r="AW45" s="357"/>
      <c r="AX45" s="397"/>
      <c r="AZ45" s="68">
        <v>41</v>
      </c>
      <c r="BA45" s="123" t="s">
        <v>371</v>
      </c>
      <c r="BB45" s="152" t="s">
        <v>372</v>
      </c>
      <c r="BC45" s="156">
        <v>26.74</v>
      </c>
      <c r="BD45" s="156">
        <v>11.36</v>
      </c>
      <c r="BE45" s="370">
        <v>9.85</v>
      </c>
      <c r="BF45" s="156">
        <v>59.19</v>
      </c>
      <c r="BG45" s="357">
        <v>36</v>
      </c>
    </row>
    <row r="46" spans="1:59" x14ac:dyDescent="0.2">
      <c r="A46" s="64">
        <v>42</v>
      </c>
      <c r="B46" s="12" t="s">
        <v>108</v>
      </c>
      <c r="C46" s="361" t="s">
        <v>345</v>
      </c>
      <c r="D46" s="138"/>
      <c r="E46" s="345">
        <v>769.60000000000014</v>
      </c>
      <c r="F46" s="138">
        <f t="shared" ref="F46" si="83">RANK(E46,E$5:E$164,0)</f>
        <v>76</v>
      </c>
      <c r="I46" s="68">
        <v>42</v>
      </c>
      <c r="J46" s="145"/>
      <c r="K46" s="138"/>
      <c r="L46" s="363">
        <v>43.2</v>
      </c>
      <c r="M46" s="138">
        <f t="shared" ref="M46:O46" si="84">RANK(L46,L$5:L$164,0)</f>
        <v>8</v>
      </c>
      <c r="N46" s="285">
        <v>45</v>
      </c>
      <c r="O46" s="138">
        <f t="shared" si="84"/>
        <v>52</v>
      </c>
      <c r="P46" s="265">
        <v>42.96</v>
      </c>
      <c r="Q46" s="138">
        <f t="shared" si="3"/>
        <v>45</v>
      </c>
      <c r="R46" s="266">
        <v>42.8</v>
      </c>
      <c r="S46" s="138">
        <f t="shared" si="3"/>
        <v>68</v>
      </c>
      <c r="T46" s="285">
        <f t="shared" si="4"/>
        <v>43.586666666666666</v>
      </c>
      <c r="U46" s="138">
        <f t="shared" si="3"/>
        <v>46</v>
      </c>
      <c r="X46" s="68">
        <v>42</v>
      </c>
      <c r="Y46" s="64" t="s">
        <v>800</v>
      </c>
      <c r="Z46" s="36" t="s">
        <v>798</v>
      </c>
      <c r="AA46" s="248" t="s">
        <v>806</v>
      </c>
      <c r="AB46" s="131">
        <v>1</v>
      </c>
      <c r="AC46" s="357">
        <v>1</v>
      </c>
      <c r="AD46" s="231">
        <v>5</v>
      </c>
      <c r="AE46" s="234">
        <v>5</v>
      </c>
      <c r="AF46" s="149">
        <v>3</v>
      </c>
      <c r="AG46" s="545" t="s">
        <v>776</v>
      </c>
      <c r="AH46" s="277">
        <v>5</v>
      </c>
      <c r="AI46" s="326" t="s">
        <v>479</v>
      </c>
      <c r="AJ46" s="329">
        <v>65</v>
      </c>
      <c r="AK46" s="545" t="s">
        <v>774</v>
      </c>
      <c r="AL46" s="123">
        <v>3</v>
      </c>
      <c r="AM46" s="558" t="s">
        <v>360</v>
      </c>
      <c r="AN46" s="123" t="s">
        <v>360</v>
      </c>
      <c r="AO46" s="123" t="s">
        <v>360</v>
      </c>
      <c r="AP46" s="123" t="s">
        <v>360</v>
      </c>
      <c r="AQ46" s="131">
        <v>2.5</v>
      </c>
      <c r="AR46" s="68" t="s">
        <v>598</v>
      </c>
      <c r="AS46" s="303">
        <v>20.58</v>
      </c>
      <c r="AT46" s="357">
        <v>3</v>
      </c>
      <c r="AU46" s="357">
        <v>4</v>
      </c>
      <c r="AV46" s="354"/>
      <c r="AW46" s="357"/>
      <c r="AX46" s="397"/>
      <c r="AZ46" s="68">
        <v>42</v>
      </c>
      <c r="BA46" s="123" t="s">
        <v>370</v>
      </c>
      <c r="BB46" s="152" t="s">
        <v>371</v>
      </c>
      <c r="BC46" s="156"/>
      <c r="BD46" s="156"/>
      <c r="BE46" s="370">
        <v>12.46</v>
      </c>
      <c r="BF46" s="156"/>
      <c r="BG46" s="357">
        <v>42</v>
      </c>
    </row>
    <row r="47" spans="1:59" x14ac:dyDescent="0.2">
      <c r="A47" s="64">
        <v>43</v>
      </c>
      <c r="B47" s="12" t="s">
        <v>90</v>
      </c>
      <c r="C47" s="361"/>
      <c r="D47" s="138"/>
      <c r="E47" s="345">
        <v>755.6</v>
      </c>
      <c r="F47" s="138">
        <f t="shared" ref="F47" si="85">RANK(E47,E$5:E$164,0)</f>
        <v>118</v>
      </c>
      <c r="I47" s="68">
        <v>43</v>
      </c>
      <c r="J47" s="145">
        <v>47.75</v>
      </c>
      <c r="K47" s="138">
        <f t="shared" si="1"/>
        <v>7</v>
      </c>
      <c r="L47" s="363"/>
      <c r="M47" s="138"/>
      <c r="N47" s="285">
        <v>47.368421052631582</v>
      </c>
      <c r="O47" s="138">
        <f t="shared" ref="O47" si="86">RANK(N47,N$5:N$164,0)</f>
        <v>24</v>
      </c>
      <c r="P47" s="265">
        <v>44.64</v>
      </c>
      <c r="Q47" s="138">
        <f t="shared" si="3"/>
        <v>22</v>
      </c>
      <c r="R47" s="266">
        <v>47.2</v>
      </c>
      <c r="S47" s="138">
        <f t="shared" si="3"/>
        <v>13</v>
      </c>
      <c r="T47" s="285">
        <f t="shared" si="4"/>
        <v>46.402807017543864</v>
      </c>
      <c r="U47" s="138">
        <f t="shared" si="3"/>
        <v>13</v>
      </c>
      <c r="X47" s="68">
        <v>43</v>
      </c>
      <c r="Y47" s="64" t="s">
        <v>798</v>
      </c>
      <c r="Z47" s="36" t="s">
        <v>798</v>
      </c>
      <c r="AA47" s="248" t="s">
        <v>801</v>
      </c>
      <c r="AB47" s="131">
        <v>1</v>
      </c>
      <c r="AC47" s="357">
        <v>1</v>
      </c>
      <c r="AD47" s="231">
        <v>4</v>
      </c>
      <c r="AE47" s="234">
        <v>1</v>
      </c>
      <c r="AF47" s="149">
        <v>2</v>
      </c>
      <c r="AG47" s="545" t="s">
        <v>776</v>
      </c>
      <c r="AH47" s="277">
        <v>6</v>
      </c>
      <c r="AI47" s="326" t="s">
        <v>591</v>
      </c>
      <c r="AJ47" s="329">
        <v>65</v>
      </c>
      <c r="AK47" s="545" t="s">
        <v>774</v>
      </c>
      <c r="AL47" s="123">
        <v>2</v>
      </c>
      <c r="AM47" s="558" t="s">
        <v>360</v>
      </c>
      <c r="AN47" s="123" t="s">
        <v>360</v>
      </c>
      <c r="AO47" s="123" t="s">
        <v>360</v>
      </c>
      <c r="AP47" s="123" t="s">
        <v>360</v>
      </c>
      <c r="AQ47" s="131">
        <v>2.5</v>
      </c>
      <c r="AR47" s="68" t="s">
        <v>598</v>
      </c>
      <c r="AS47" s="303">
        <v>13.98</v>
      </c>
      <c r="AT47" s="357">
        <v>4</v>
      </c>
      <c r="AU47" s="357">
        <v>4</v>
      </c>
      <c r="AV47" s="354"/>
      <c r="AW47" s="357"/>
      <c r="AX47" s="397"/>
      <c r="AZ47" s="68">
        <v>43</v>
      </c>
      <c r="BA47" s="123" t="s">
        <v>371</v>
      </c>
      <c r="BB47" s="152" t="s">
        <v>371</v>
      </c>
      <c r="BC47" s="156">
        <v>28.54</v>
      </c>
      <c r="BD47" s="156">
        <v>12.01</v>
      </c>
      <c r="BE47" s="357"/>
      <c r="BF47" s="156">
        <v>59.23</v>
      </c>
      <c r="BG47" s="357"/>
    </row>
    <row r="48" spans="1:59" x14ac:dyDescent="0.2">
      <c r="A48" s="64">
        <v>44</v>
      </c>
      <c r="B48" s="22" t="s">
        <v>111</v>
      </c>
      <c r="C48" s="361"/>
      <c r="D48" s="138"/>
      <c r="E48" s="345">
        <v>765.2</v>
      </c>
      <c r="F48" s="138">
        <f t="shared" ref="F48" si="87">RANK(E48,E$5:E$164,0)</f>
        <v>93</v>
      </c>
      <c r="I48" s="68">
        <v>44</v>
      </c>
      <c r="J48" s="145"/>
      <c r="K48" s="138"/>
      <c r="L48" s="363"/>
      <c r="M48" s="138"/>
      <c r="N48" s="285">
        <v>42.281879194630875</v>
      </c>
      <c r="O48" s="138">
        <f t="shared" ref="O48" si="88">RANK(N48,N$5:N$164,0)</f>
        <v>81</v>
      </c>
      <c r="P48" s="265">
        <v>40.799999999999997</v>
      </c>
      <c r="Q48" s="138">
        <f t="shared" si="3"/>
        <v>79</v>
      </c>
      <c r="R48" s="266">
        <v>41.2</v>
      </c>
      <c r="S48" s="138">
        <f t="shared" si="3"/>
        <v>91</v>
      </c>
      <c r="T48" s="285">
        <f t="shared" si="4"/>
        <v>41.427293064876956</v>
      </c>
      <c r="U48" s="138">
        <f t="shared" si="3"/>
        <v>92</v>
      </c>
      <c r="X48" s="68">
        <v>44</v>
      </c>
      <c r="Y48" s="64" t="s">
        <v>800</v>
      </c>
      <c r="Z48" s="36" t="s">
        <v>798</v>
      </c>
      <c r="AA48" s="248" t="s">
        <v>799</v>
      </c>
      <c r="AB48" s="131">
        <v>1</v>
      </c>
      <c r="AC48" s="357">
        <v>1</v>
      </c>
      <c r="AD48" s="231">
        <v>4</v>
      </c>
      <c r="AE48" s="234">
        <v>7</v>
      </c>
      <c r="AF48" s="149">
        <v>3</v>
      </c>
      <c r="AG48" s="545" t="s">
        <v>776</v>
      </c>
      <c r="AH48" s="277">
        <v>7</v>
      </c>
      <c r="AI48" s="326" t="s">
        <v>479</v>
      </c>
      <c r="AJ48" s="329">
        <v>100</v>
      </c>
      <c r="AK48" s="545" t="s">
        <v>775</v>
      </c>
      <c r="AL48" s="123">
        <v>5</v>
      </c>
      <c r="AM48" s="558" t="s">
        <v>360</v>
      </c>
      <c r="AN48" s="123" t="s">
        <v>359</v>
      </c>
      <c r="AO48" s="248" t="s">
        <v>359</v>
      </c>
      <c r="AP48" s="123" t="s">
        <v>359</v>
      </c>
      <c r="AQ48" s="131">
        <v>2</v>
      </c>
      <c r="AR48" s="68" t="s">
        <v>601</v>
      </c>
      <c r="AS48" s="303">
        <v>12.71</v>
      </c>
      <c r="AT48" s="357">
        <v>0</v>
      </c>
      <c r="AU48" s="357">
        <v>7</v>
      </c>
      <c r="AV48" s="354"/>
      <c r="AW48" s="357"/>
      <c r="AX48" s="397"/>
      <c r="AZ48" s="68">
        <v>44</v>
      </c>
      <c r="BA48" s="123" t="s">
        <v>373</v>
      </c>
      <c r="BB48" s="152" t="s">
        <v>373</v>
      </c>
      <c r="BC48" s="156"/>
      <c r="BD48" s="156"/>
      <c r="BE48" s="357"/>
      <c r="BF48" s="156"/>
      <c r="BG48" s="357"/>
    </row>
    <row r="49" spans="1:59" x14ac:dyDescent="0.2">
      <c r="A49" s="64">
        <v>45</v>
      </c>
      <c r="B49" s="22" t="s">
        <v>115</v>
      </c>
      <c r="C49" s="361"/>
      <c r="D49" s="138"/>
      <c r="E49" s="345">
        <v>756.8</v>
      </c>
      <c r="F49" s="138">
        <f t="shared" ref="F49" si="89">RANK(E49,E$5:E$164,0)</f>
        <v>116</v>
      </c>
      <c r="I49" s="68">
        <v>45</v>
      </c>
      <c r="J49" s="145"/>
      <c r="K49" s="138"/>
      <c r="L49" s="363"/>
      <c r="M49" s="138"/>
      <c r="N49" s="285">
        <v>47.352941176470594</v>
      </c>
      <c r="O49" s="138">
        <f t="shared" ref="O49" si="90">RANK(N49,N$5:N$164,0)</f>
        <v>25</v>
      </c>
      <c r="P49" s="265">
        <v>53</v>
      </c>
      <c r="Q49" s="138">
        <f t="shared" si="3"/>
        <v>1</v>
      </c>
      <c r="R49" s="266">
        <v>45.391304347826086</v>
      </c>
      <c r="S49" s="138">
        <f t="shared" si="3"/>
        <v>35</v>
      </c>
      <c r="T49" s="285">
        <f t="shared" si="4"/>
        <v>48.58141517476556</v>
      </c>
      <c r="U49" s="138">
        <f t="shared" si="3"/>
        <v>6</v>
      </c>
      <c r="X49" s="68">
        <v>45</v>
      </c>
      <c r="Y49" s="64" t="s">
        <v>800</v>
      </c>
      <c r="Z49" s="36" t="s">
        <v>798</v>
      </c>
      <c r="AA49" s="248" t="s">
        <v>806</v>
      </c>
      <c r="AB49" s="131">
        <v>5</v>
      </c>
      <c r="AC49" s="357">
        <v>1</v>
      </c>
      <c r="AD49" s="231">
        <v>4</v>
      </c>
      <c r="AE49" s="234">
        <v>6</v>
      </c>
      <c r="AF49" s="149">
        <v>2</v>
      </c>
      <c r="AG49" s="545" t="s">
        <v>777</v>
      </c>
      <c r="AH49" s="277">
        <v>8</v>
      </c>
      <c r="AI49" s="326" t="s">
        <v>479</v>
      </c>
      <c r="AJ49" s="329">
        <v>100</v>
      </c>
      <c r="AK49" s="545" t="s">
        <v>774</v>
      </c>
      <c r="AL49" s="123">
        <v>5</v>
      </c>
      <c r="AM49" s="558" t="s">
        <v>360</v>
      </c>
      <c r="AN49" s="123" t="s">
        <v>360</v>
      </c>
      <c r="AO49" s="123" t="s">
        <v>360</v>
      </c>
      <c r="AP49" s="123" t="s">
        <v>360</v>
      </c>
      <c r="AQ49" s="131">
        <v>2.5</v>
      </c>
      <c r="AR49" s="68" t="s">
        <v>601</v>
      </c>
      <c r="AS49" s="303">
        <v>14.73</v>
      </c>
      <c r="AT49" s="357">
        <v>0</v>
      </c>
      <c r="AU49" s="357">
        <v>5</v>
      </c>
      <c r="AV49" s="354">
        <v>1</v>
      </c>
      <c r="AW49" s="357"/>
      <c r="AX49" s="397"/>
      <c r="AZ49" s="68">
        <v>45</v>
      </c>
      <c r="BA49" s="123" t="s">
        <v>373</v>
      </c>
      <c r="BB49" s="152" t="s">
        <v>373</v>
      </c>
      <c r="BC49" s="156"/>
      <c r="BD49" s="156"/>
      <c r="BE49" s="357"/>
      <c r="BF49" s="156"/>
      <c r="BG49" s="357"/>
    </row>
    <row r="50" spans="1:59" x14ac:dyDescent="0.2">
      <c r="A50" s="64">
        <v>46</v>
      </c>
      <c r="B50" s="22" t="s">
        <v>118</v>
      </c>
      <c r="C50" s="361"/>
      <c r="D50" s="138"/>
      <c r="E50" s="345">
        <v>780.6</v>
      </c>
      <c r="F50" s="138">
        <f t="shared" ref="F50" si="91">RANK(E50,E$5:E$164,0)</f>
        <v>41</v>
      </c>
      <c r="I50" s="68">
        <v>46</v>
      </c>
      <c r="J50" s="145">
        <v>48.84</v>
      </c>
      <c r="K50" s="138">
        <f t="shared" si="1"/>
        <v>5</v>
      </c>
      <c r="L50" s="363"/>
      <c r="M50" s="138"/>
      <c r="N50" s="285">
        <v>45.833333333333336</v>
      </c>
      <c r="O50" s="138">
        <f t="shared" ref="O50" si="92">RANK(N50,N$5:N$164,0)</f>
        <v>41</v>
      </c>
      <c r="P50" s="265">
        <v>44.96</v>
      </c>
      <c r="Q50" s="138">
        <f t="shared" si="3"/>
        <v>17</v>
      </c>
      <c r="R50" s="266">
        <v>43.6</v>
      </c>
      <c r="S50" s="138">
        <f t="shared" si="3"/>
        <v>60</v>
      </c>
      <c r="T50" s="285">
        <f t="shared" si="4"/>
        <v>44.797777777777782</v>
      </c>
      <c r="U50" s="138">
        <f t="shared" si="3"/>
        <v>27</v>
      </c>
      <c r="X50" s="68">
        <v>46</v>
      </c>
      <c r="Y50" s="64" t="s">
        <v>800</v>
      </c>
      <c r="Z50" s="36" t="s">
        <v>798</v>
      </c>
      <c r="AA50" s="248"/>
      <c r="AB50" s="131">
        <v>1</v>
      </c>
      <c r="AC50" s="357">
        <v>1</v>
      </c>
      <c r="AD50" s="231">
        <v>3</v>
      </c>
      <c r="AE50" s="234">
        <v>9</v>
      </c>
      <c r="AF50" s="149">
        <v>2</v>
      </c>
      <c r="AG50" s="545" t="s">
        <v>776</v>
      </c>
      <c r="AH50" s="277">
        <v>7</v>
      </c>
      <c r="AI50" s="326" t="s">
        <v>479</v>
      </c>
      <c r="AJ50" s="329">
        <v>100</v>
      </c>
      <c r="AK50" s="545" t="s">
        <v>774</v>
      </c>
      <c r="AL50" s="123">
        <v>3</v>
      </c>
      <c r="AM50" s="558" t="s">
        <v>360</v>
      </c>
      <c r="AN50" s="123" t="s">
        <v>360</v>
      </c>
      <c r="AO50" s="123" t="s">
        <v>360</v>
      </c>
      <c r="AP50" s="123" t="s">
        <v>360</v>
      </c>
      <c r="AQ50" s="131">
        <v>2.5</v>
      </c>
      <c r="AR50" s="68">
        <v>3</v>
      </c>
      <c r="AS50" s="303">
        <v>12.69</v>
      </c>
      <c r="AT50" s="357">
        <v>4</v>
      </c>
      <c r="AU50" s="357">
        <v>6</v>
      </c>
      <c r="AV50" s="354"/>
      <c r="AW50" s="357"/>
      <c r="AX50" s="397"/>
      <c r="AZ50" s="68">
        <v>46</v>
      </c>
      <c r="BA50" s="123" t="s">
        <v>369</v>
      </c>
      <c r="BB50" s="152" t="s">
        <v>371</v>
      </c>
      <c r="BC50" s="156">
        <v>30.37</v>
      </c>
      <c r="BD50" s="156">
        <v>13.01</v>
      </c>
      <c r="BE50" s="357"/>
      <c r="BF50" s="156">
        <v>59.28</v>
      </c>
      <c r="BG50" s="357"/>
    </row>
    <row r="51" spans="1:59" x14ac:dyDescent="0.2">
      <c r="A51" s="64">
        <v>47</v>
      </c>
      <c r="B51" s="22" t="s">
        <v>121</v>
      </c>
      <c r="C51" s="361"/>
      <c r="D51" s="138"/>
      <c r="E51" s="345">
        <v>787</v>
      </c>
      <c r="F51" s="138">
        <f t="shared" ref="F51" si="93">RANK(E51,E$5:E$164,0)</f>
        <v>28</v>
      </c>
      <c r="I51" s="68">
        <v>47</v>
      </c>
      <c r="J51" s="145">
        <v>38.72</v>
      </c>
      <c r="K51" s="138">
        <f t="shared" si="1"/>
        <v>77</v>
      </c>
      <c r="L51" s="363"/>
      <c r="M51" s="138"/>
      <c r="N51" s="285">
        <v>42.198581560283685</v>
      </c>
      <c r="O51" s="138">
        <f t="shared" ref="O51" si="94">RANK(N51,N$5:N$164,0)</f>
        <v>82</v>
      </c>
      <c r="P51" s="265">
        <v>41.12</v>
      </c>
      <c r="Q51" s="138">
        <f t="shared" si="3"/>
        <v>71</v>
      </c>
      <c r="R51" s="266">
        <v>42.255319148936174</v>
      </c>
      <c r="S51" s="138">
        <f t="shared" si="3"/>
        <v>79</v>
      </c>
      <c r="T51" s="285">
        <f t="shared" si="4"/>
        <v>41.857966903073283</v>
      </c>
      <c r="U51" s="138">
        <f t="shared" si="3"/>
        <v>83</v>
      </c>
      <c r="X51" s="68">
        <v>47</v>
      </c>
      <c r="Y51" s="123" t="s">
        <v>797</v>
      </c>
      <c r="Z51" s="557" t="s">
        <v>798</v>
      </c>
      <c r="AA51" s="248" t="s">
        <v>804</v>
      </c>
      <c r="AB51" s="131">
        <v>3</v>
      </c>
      <c r="AC51" s="357">
        <v>1</v>
      </c>
      <c r="AD51" s="231">
        <v>4</v>
      </c>
      <c r="AE51" s="234">
        <v>9</v>
      </c>
      <c r="AF51" s="149">
        <v>2</v>
      </c>
      <c r="AG51" s="545" t="s">
        <v>777</v>
      </c>
      <c r="AH51" s="277">
        <v>7</v>
      </c>
      <c r="AI51" s="326" t="s">
        <v>479</v>
      </c>
      <c r="AJ51" s="329">
        <v>80</v>
      </c>
      <c r="AK51" s="545" t="s">
        <v>774</v>
      </c>
      <c r="AL51" s="123">
        <v>3</v>
      </c>
      <c r="AM51" s="559" t="s">
        <v>360</v>
      </c>
      <c r="AN51" s="123" t="s">
        <v>360</v>
      </c>
      <c r="AO51" s="123" t="s">
        <v>360</v>
      </c>
      <c r="AP51" s="123" t="s">
        <v>360</v>
      </c>
      <c r="AQ51" s="131">
        <v>3</v>
      </c>
      <c r="AR51" s="68">
        <v>3</v>
      </c>
      <c r="AS51" s="303">
        <v>14.27</v>
      </c>
      <c r="AT51" s="357">
        <v>4</v>
      </c>
      <c r="AU51" s="357">
        <v>4</v>
      </c>
      <c r="AV51" s="354"/>
      <c r="AW51" s="357"/>
      <c r="AX51" s="397"/>
      <c r="AZ51" s="68">
        <v>47</v>
      </c>
      <c r="BA51" s="123" t="s">
        <v>369</v>
      </c>
      <c r="BB51" s="152" t="s">
        <v>371</v>
      </c>
      <c r="BC51" s="156">
        <v>30.16</v>
      </c>
      <c r="BD51" s="156">
        <v>12.76</v>
      </c>
      <c r="BE51" s="357"/>
      <c r="BF51" s="156">
        <v>59.41</v>
      </c>
      <c r="BG51" s="357"/>
    </row>
    <row r="52" spans="1:59" x14ac:dyDescent="0.2">
      <c r="A52" s="64">
        <v>48</v>
      </c>
      <c r="B52" s="22" t="s">
        <v>124</v>
      </c>
      <c r="C52" s="361"/>
      <c r="D52" s="138"/>
      <c r="E52" s="345">
        <v>770.6</v>
      </c>
      <c r="F52" s="138">
        <f t="shared" ref="F52" si="95">RANK(E52,E$5:E$164,0)</f>
        <v>72</v>
      </c>
      <c r="I52" s="68">
        <v>48</v>
      </c>
      <c r="J52" s="145"/>
      <c r="K52" s="138"/>
      <c r="L52" s="363"/>
      <c r="M52" s="138"/>
      <c r="N52" s="285">
        <v>45.846153846153847</v>
      </c>
      <c r="O52" s="138">
        <f t="shared" ref="O52" si="96">RANK(N52,N$5:N$164,0)</f>
        <v>40</v>
      </c>
      <c r="P52" s="265">
        <v>44.4</v>
      </c>
      <c r="Q52" s="138">
        <f t="shared" si="3"/>
        <v>24</v>
      </c>
      <c r="R52" s="266">
        <v>44.4</v>
      </c>
      <c r="S52" s="138">
        <f t="shared" si="3"/>
        <v>45</v>
      </c>
      <c r="T52" s="285">
        <f t="shared" si="4"/>
        <v>44.882051282051286</v>
      </c>
      <c r="U52" s="138">
        <f t="shared" si="3"/>
        <v>25</v>
      </c>
      <c r="X52" s="68">
        <v>48</v>
      </c>
      <c r="Y52" s="123" t="s">
        <v>800</v>
      </c>
      <c r="Z52" s="557" t="s">
        <v>798</v>
      </c>
      <c r="AA52" s="248" t="s">
        <v>804</v>
      </c>
      <c r="AB52" s="131">
        <v>1</v>
      </c>
      <c r="AC52" s="357">
        <v>1</v>
      </c>
      <c r="AD52" s="231">
        <v>2</v>
      </c>
      <c r="AE52" s="234">
        <v>5</v>
      </c>
      <c r="AF52" s="149">
        <v>2</v>
      </c>
      <c r="AG52" s="545" t="s">
        <v>777</v>
      </c>
      <c r="AH52" s="277">
        <v>7</v>
      </c>
      <c r="AI52" s="326" t="s">
        <v>591</v>
      </c>
      <c r="AJ52" s="329">
        <v>80</v>
      </c>
      <c r="AK52" s="545" t="s">
        <v>774</v>
      </c>
      <c r="AL52" s="123">
        <v>3</v>
      </c>
      <c r="AM52" s="559" t="s">
        <v>359</v>
      </c>
      <c r="AN52" s="123" t="s">
        <v>359</v>
      </c>
      <c r="AO52" s="123" t="s">
        <v>359</v>
      </c>
      <c r="AP52" s="123" t="s">
        <v>359</v>
      </c>
      <c r="AQ52" s="131">
        <v>2</v>
      </c>
      <c r="AR52" s="68">
        <v>3</v>
      </c>
      <c r="AS52" s="303">
        <v>17.62</v>
      </c>
      <c r="AT52" s="357">
        <v>3</v>
      </c>
      <c r="AU52" s="357">
        <v>5</v>
      </c>
      <c r="AV52" s="354"/>
      <c r="AW52" s="357"/>
      <c r="AX52" s="397"/>
      <c r="AZ52" s="68">
        <v>48</v>
      </c>
      <c r="BA52" s="123" t="s">
        <v>373</v>
      </c>
      <c r="BB52" s="152" t="s">
        <v>373</v>
      </c>
      <c r="BC52" s="156"/>
      <c r="BD52" s="156"/>
      <c r="BE52" s="357"/>
      <c r="BF52" s="156"/>
      <c r="BG52" s="357"/>
    </row>
    <row r="53" spans="1:59" x14ac:dyDescent="0.2">
      <c r="A53" s="64">
        <v>49</v>
      </c>
      <c r="B53" s="22" t="s">
        <v>127</v>
      </c>
      <c r="C53" s="361"/>
      <c r="D53" s="138"/>
      <c r="E53" s="345">
        <v>741.59999999999991</v>
      </c>
      <c r="F53" s="138">
        <f t="shared" ref="F53" si="97">RANK(E53,E$5:E$164,0)</f>
        <v>146</v>
      </c>
      <c r="I53" s="68">
        <v>49</v>
      </c>
      <c r="J53" s="145">
        <v>40.4</v>
      </c>
      <c r="K53" s="138">
        <f t="shared" si="1"/>
        <v>63</v>
      </c>
      <c r="L53" s="363"/>
      <c r="M53" s="138"/>
      <c r="N53" s="285">
        <v>37.685459940652819</v>
      </c>
      <c r="O53" s="138">
        <f t="shared" ref="O53" si="98">RANK(N53,N$5:N$164,0)</f>
        <v>137</v>
      </c>
      <c r="P53" s="265">
        <v>42.96</v>
      </c>
      <c r="Q53" s="138">
        <f t="shared" si="3"/>
        <v>45</v>
      </c>
      <c r="R53" s="266">
        <v>44.4</v>
      </c>
      <c r="S53" s="138">
        <f t="shared" si="3"/>
        <v>45</v>
      </c>
      <c r="T53" s="285">
        <f t="shared" si="4"/>
        <v>41.681819980217604</v>
      </c>
      <c r="U53" s="138">
        <f t="shared" si="3"/>
        <v>86</v>
      </c>
      <c r="X53" s="68">
        <v>49</v>
      </c>
      <c r="Y53" s="123" t="s">
        <v>800</v>
      </c>
      <c r="Z53" s="557" t="s">
        <v>798</v>
      </c>
      <c r="AA53" s="248" t="s">
        <v>801</v>
      </c>
      <c r="AB53" s="131">
        <v>1</v>
      </c>
      <c r="AC53" s="357">
        <v>1</v>
      </c>
      <c r="AD53" s="231">
        <v>5</v>
      </c>
      <c r="AE53" s="234">
        <v>8</v>
      </c>
      <c r="AF53" s="149">
        <v>3</v>
      </c>
      <c r="AG53" s="545" t="s">
        <v>777</v>
      </c>
      <c r="AH53" s="277">
        <v>7</v>
      </c>
      <c r="AI53" s="326" t="s">
        <v>591</v>
      </c>
      <c r="AJ53" s="329">
        <v>100</v>
      </c>
      <c r="AK53" s="545" t="s">
        <v>774</v>
      </c>
      <c r="AL53" s="123">
        <v>5</v>
      </c>
      <c r="AM53" s="559" t="s">
        <v>360</v>
      </c>
      <c r="AN53" s="123" t="s">
        <v>360</v>
      </c>
      <c r="AO53" s="123" t="s">
        <v>360</v>
      </c>
      <c r="AP53" s="123" t="s">
        <v>360</v>
      </c>
      <c r="AQ53" s="131">
        <v>2.5</v>
      </c>
      <c r="AR53" s="68" t="s">
        <v>601</v>
      </c>
      <c r="AS53" s="303">
        <v>16.420000000000002</v>
      </c>
      <c r="AT53" s="357">
        <v>4</v>
      </c>
      <c r="AU53" s="357">
        <v>7</v>
      </c>
      <c r="AV53" s="354"/>
      <c r="AW53" s="357">
        <v>100</v>
      </c>
      <c r="AX53" s="397"/>
      <c r="AZ53" s="68">
        <v>49</v>
      </c>
      <c r="BA53" s="123" t="s">
        <v>369</v>
      </c>
      <c r="BB53" s="152" t="s">
        <v>371</v>
      </c>
      <c r="BC53" s="156">
        <v>29.93</v>
      </c>
      <c r="BD53" s="156">
        <v>13.34</v>
      </c>
      <c r="BE53" s="357"/>
      <c r="BF53" s="156">
        <v>59.34</v>
      </c>
      <c r="BG53" s="357"/>
    </row>
    <row r="54" spans="1:59" x14ac:dyDescent="0.2">
      <c r="A54" s="64">
        <v>50</v>
      </c>
      <c r="B54" s="22" t="s">
        <v>130</v>
      </c>
      <c r="C54" s="361" t="s">
        <v>345</v>
      </c>
      <c r="D54" s="138"/>
      <c r="E54" s="345">
        <v>782.6</v>
      </c>
      <c r="F54" s="138">
        <f t="shared" ref="F54" si="99">RANK(E54,E$5:E$164,0)</f>
        <v>35</v>
      </c>
      <c r="I54" s="68">
        <v>50</v>
      </c>
      <c r="J54" s="145">
        <v>41.5</v>
      </c>
      <c r="K54" s="138">
        <f t="shared" si="1"/>
        <v>59</v>
      </c>
      <c r="L54" s="363">
        <v>35.200000000000003</v>
      </c>
      <c r="M54" s="138">
        <f t="shared" ref="M54:O54" si="100">RANK(L54,L$5:L$164,0)</f>
        <v>28</v>
      </c>
      <c r="N54" s="285">
        <v>41.644562334217504</v>
      </c>
      <c r="O54" s="138">
        <f t="shared" si="100"/>
        <v>99</v>
      </c>
      <c r="P54" s="265">
        <v>38.36</v>
      </c>
      <c r="Q54" s="138">
        <f t="shared" si="3"/>
        <v>114</v>
      </c>
      <c r="R54" s="266">
        <v>36.4</v>
      </c>
      <c r="S54" s="138">
        <f t="shared" si="3"/>
        <v>141</v>
      </c>
      <c r="T54" s="286">
        <f t="shared" si="4"/>
        <v>38.801520778072501</v>
      </c>
      <c r="U54" s="139">
        <f t="shared" si="3"/>
        <v>128</v>
      </c>
      <c r="X54" s="68">
        <v>50</v>
      </c>
      <c r="Y54" s="124" t="s">
        <v>800</v>
      </c>
      <c r="Z54" s="560" t="s">
        <v>798</v>
      </c>
      <c r="AA54" s="553" t="s">
        <v>799</v>
      </c>
      <c r="AB54" s="131">
        <v>5</v>
      </c>
      <c r="AC54" s="357">
        <v>1</v>
      </c>
      <c r="AD54" s="231">
        <v>6</v>
      </c>
      <c r="AE54" s="234">
        <v>8</v>
      </c>
      <c r="AF54" s="149">
        <v>3</v>
      </c>
      <c r="AG54" s="546" t="s">
        <v>776</v>
      </c>
      <c r="AH54" s="277">
        <v>7</v>
      </c>
      <c r="AI54" s="326" t="s">
        <v>479</v>
      </c>
      <c r="AJ54" s="329">
        <v>100</v>
      </c>
      <c r="AK54" s="546" t="s">
        <v>774</v>
      </c>
      <c r="AL54" s="123">
        <v>5</v>
      </c>
      <c r="AM54" s="561" t="s">
        <v>360</v>
      </c>
      <c r="AN54" s="123" t="s">
        <v>360</v>
      </c>
      <c r="AO54" s="123" t="s">
        <v>360</v>
      </c>
      <c r="AP54" s="123" t="s">
        <v>360</v>
      </c>
      <c r="AQ54" s="131">
        <v>2.5</v>
      </c>
      <c r="AR54" s="68">
        <v>3</v>
      </c>
      <c r="AS54" s="303">
        <v>12.22</v>
      </c>
      <c r="AT54" s="357">
        <v>4</v>
      </c>
      <c r="AU54" s="357">
        <v>5</v>
      </c>
      <c r="AV54" s="354"/>
      <c r="AW54" s="357">
        <v>100</v>
      </c>
      <c r="AX54" s="397"/>
      <c r="AZ54" s="68">
        <v>50</v>
      </c>
      <c r="BA54" s="123" t="s">
        <v>371</v>
      </c>
      <c r="BB54" s="152" t="s">
        <v>369</v>
      </c>
      <c r="BC54" s="156">
        <v>28.76</v>
      </c>
      <c r="BD54" s="156">
        <v>12.26</v>
      </c>
      <c r="BE54" s="370">
        <v>13.31</v>
      </c>
      <c r="BF54" s="156">
        <v>59.38</v>
      </c>
      <c r="BG54" s="357">
        <v>55</v>
      </c>
    </row>
    <row r="55" spans="1:59" x14ac:dyDescent="0.2">
      <c r="A55" s="74">
        <v>51</v>
      </c>
      <c r="B55" s="92" t="s">
        <v>133</v>
      </c>
      <c r="C55" s="360"/>
      <c r="D55" s="137"/>
      <c r="E55" s="344">
        <v>776</v>
      </c>
      <c r="F55" s="137">
        <f t="shared" ref="F55" si="101">RANK(E55,E$5:E$164,0)</f>
        <v>54</v>
      </c>
      <c r="I55" s="73">
        <v>51</v>
      </c>
      <c r="J55" s="144">
        <v>42.7</v>
      </c>
      <c r="K55" s="137">
        <f t="shared" si="1"/>
        <v>43</v>
      </c>
      <c r="L55" s="422"/>
      <c r="M55" s="137"/>
      <c r="N55" s="284">
        <v>41.5625</v>
      </c>
      <c r="O55" s="137">
        <f t="shared" ref="O55" si="102">RANK(N55,N$5:N$164,0)</f>
        <v>101</v>
      </c>
      <c r="P55" s="264">
        <v>36</v>
      </c>
      <c r="Q55" s="137">
        <f t="shared" si="3"/>
        <v>147</v>
      </c>
      <c r="R55" s="276">
        <v>36</v>
      </c>
      <c r="S55" s="137">
        <f t="shared" si="3"/>
        <v>146</v>
      </c>
      <c r="T55" s="284">
        <f t="shared" si="4"/>
        <v>37.854166666666664</v>
      </c>
      <c r="U55" s="137">
        <f t="shared" si="3"/>
        <v>136</v>
      </c>
      <c r="X55" s="73">
        <v>51</v>
      </c>
      <c r="Y55" s="74" t="s">
        <v>800</v>
      </c>
      <c r="Z55" s="80" t="s">
        <v>798</v>
      </c>
      <c r="AA55" s="551" t="s">
        <v>799</v>
      </c>
      <c r="AB55" s="130">
        <v>1</v>
      </c>
      <c r="AC55" s="356">
        <v>1</v>
      </c>
      <c r="AD55" s="230">
        <v>5</v>
      </c>
      <c r="AE55" s="233">
        <v>7</v>
      </c>
      <c r="AF55" s="150">
        <v>2</v>
      </c>
      <c r="AG55" s="544" t="s">
        <v>776</v>
      </c>
      <c r="AH55" s="278">
        <v>7</v>
      </c>
      <c r="AI55" s="327" t="s">
        <v>479</v>
      </c>
      <c r="AJ55" s="426">
        <v>100</v>
      </c>
      <c r="AK55" s="544" t="s">
        <v>774</v>
      </c>
      <c r="AL55" s="122">
        <v>3</v>
      </c>
      <c r="AM55" s="291" t="s">
        <v>359</v>
      </c>
      <c r="AN55" s="122" t="s">
        <v>359</v>
      </c>
      <c r="AO55" s="122" t="s">
        <v>359</v>
      </c>
      <c r="AP55" s="122" t="s">
        <v>360</v>
      </c>
      <c r="AQ55" s="130">
        <v>2.5</v>
      </c>
      <c r="AR55" s="73">
        <v>3</v>
      </c>
      <c r="AS55" s="302">
        <v>21.07</v>
      </c>
      <c r="AT55" s="356">
        <v>3</v>
      </c>
      <c r="AU55" s="356">
        <v>4</v>
      </c>
      <c r="AV55" s="353"/>
      <c r="AW55" s="356"/>
      <c r="AX55" s="397"/>
      <c r="AZ55" s="73">
        <v>51</v>
      </c>
      <c r="BA55" s="122" t="s">
        <v>369</v>
      </c>
      <c r="BB55" s="151" t="s">
        <v>372</v>
      </c>
      <c r="BC55" s="155">
        <v>28.39</v>
      </c>
      <c r="BD55" s="155">
        <v>11.89</v>
      </c>
      <c r="BE55" s="356"/>
      <c r="BF55" s="155">
        <v>58.93</v>
      </c>
      <c r="BG55" s="356"/>
    </row>
    <row r="56" spans="1:59" x14ac:dyDescent="0.2">
      <c r="A56" s="64">
        <v>52</v>
      </c>
      <c r="B56" s="22" t="s">
        <v>136</v>
      </c>
      <c r="C56" s="361"/>
      <c r="D56" s="138"/>
      <c r="E56" s="345">
        <v>751.4</v>
      </c>
      <c r="F56" s="138">
        <f t="shared" ref="F56" si="103">RANK(E56,E$5:E$164,0)</f>
        <v>127</v>
      </c>
      <c r="I56" s="68">
        <v>52</v>
      </c>
      <c r="J56" s="145"/>
      <c r="K56" s="138"/>
      <c r="L56" s="363"/>
      <c r="M56" s="138"/>
      <c r="N56" s="285">
        <v>48.825065274151434</v>
      </c>
      <c r="O56" s="138">
        <f t="shared" ref="O56" si="104">RANK(N56,N$5:N$164,0)</f>
        <v>14</v>
      </c>
      <c r="P56" s="265">
        <v>46.28</v>
      </c>
      <c r="Q56" s="138">
        <f t="shared" si="3"/>
        <v>10</v>
      </c>
      <c r="R56" s="266">
        <v>47.6</v>
      </c>
      <c r="S56" s="138">
        <f t="shared" si="3"/>
        <v>2</v>
      </c>
      <c r="T56" s="285">
        <f t="shared" si="4"/>
        <v>47.568355091383808</v>
      </c>
      <c r="U56" s="138">
        <f t="shared" si="3"/>
        <v>10</v>
      </c>
      <c r="X56" s="68">
        <v>52</v>
      </c>
      <c r="Y56" s="64" t="s">
        <v>798</v>
      </c>
      <c r="Z56" s="36" t="s">
        <v>798</v>
      </c>
      <c r="AA56" s="248" t="s">
        <v>803</v>
      </c>
      <c r="AB56" s="131">
        <v>1</v>
      </c>
      <c r="AC56" s="357">
        <v>1</v>
      </c>
      <c r="AD56" s="231">
        <v>7</v>
      </c>
      <c r="AE56" s="234">
        <v>7</v>
      </c>
      <c r="AF56" s="149">
        <v>3</v>
      </c>
      <c r="AG56" s="545" t="s">
        <v>777</v>
      </c>
      <c r="AH56" s="277">
        <v>8</v>
      </c>
      <c r="AI56" s="326" t="s">
        <v>479</v>
      </c>
      <c r="AJ56" s="329">
        <v>100</v>
      </c>
      <c r="AK56" s="545" t="s">
        <v>774</v>
      </c>
      <c r="AL56" s="123">
        <v>5</v>
      </c>
      <c r="AM56" s="558" t="s">
        <v>360</v>
      </c>
      <c r="AN56" s="123" t="s">
        <v>360</v>
      </c>
      <c r="AO56" s="123" t="s">
        <v>360</v>
      </c>
      <c r="AP56" s="123" t="s">
        <v>360</v>
      </c>
      <c r="AQ56" s="131">
        <v>2</v>
      </c>
      <c r="AR56" s="68" t="s">
        <v>601</v>
      </c>
      <c r="AS56" s="303">
        <v>19.22</v>
      </c>
      <c r="AT56" s="357">
        <v>5</v>
      </c>
      <c r="AU56" s="357">
        <v>5</v>
      </c>
      <c r="AV56" s="354"/>
      <c r="AW56" s="357"/>
      <c r="AX56" s="397"/>
      <c r="AZ56" s="68">
        <v>52</v>
      </c>
      <c r="BA56" s="123" t="s">
        <v>369</v>
      </c>
      <c r="BB56" s="152" t="s">
        <v>370</v>
      </c>
      <c r="BC56" s="156"/>
      <c r="BD56" s="156"/>
      <c r="BE56" s="357"/>
      <c r="BF56" s="156"/>
      <c r="BG56" s="357"/>
    </row>
    <row r="57" spans="1:59" x14ac:dyDescent="0.2">
      <c r="A57" s="64">
        <v>53</v>
      </c>
      <c r="B57" s="22" t="s">
        <v>138</v>
      </c>
      <c r="C57" s="361" t="s">
        <v>345</v>
      </c>
      <c r="D57" s="138"/>
      <c r="E57" s="345">
        <v>767.2</v>
      </c>
      <c r="F57" s="138">
        <f t="shared" ref="F57" si="105">RANK(E57,E$5:E$164,0)</f>
        <v>86</v>
      </c>
      <c r="I57" s="68">
        <v>53</v>
      </c>
      <c r="J57" s="145"/>
      <c r="K57" s="138"/>
      <c r="L57" s="363"/>
      <c r="M57" s="138"/>
      <c r="N57" s="285">
        <v>45.848375451263536</v>
      </c>
      <c r="O57" s="138">
        <f t="shared" ref="O57" si="106">RANK(N57,N$5:N$164,0)</f>
        <v>38</v>
      </c>
      <c r="P57" s="265">
        <v>41.12</v>
      </c>
      <c r="Q57" s="138">
        <f t="shared" si="3"/>
        <v>71</v>
      </c>
      <c r="R57" s="266">
        <v>43.6</v>
      </c>
      <c r="S57" s="138">
        <f t="shared" si="3"/>
        <v>60</v>
      </c>
      <c r="T57" s="285">
        <f t="shared" si="4"/>
        <v>43.522791817087843</v>
      </c>
      <c r="U57" s="138">
        <f t="shared" si="3"/>
        <v>49</v>
      </c>
      <c r="X57" s="68">
        <v>53</v>
      </c>
      <c r="Y57" s="64" t="s">
        <v>798</v>
      </c>
      <c r="Z57" s="36" t="s">
        <v>798</v>
      </c>
      <c r="AA57" s="248" t="s">
        <v>799</v>
      </c>
      <c r="AB57" s="131">
        <v>1</v>
      </c>
      <c r="AC57" s="357">
        <v>1</v>
      </c>
      <c r="AD57" s="231">
        <v>3</v>
      </c>
      <c r="AE57" s="234">
        <v>5</v>
      </c>
      <c r="AF57" s="149">
        <v>3</v>
      </c>
      <c r="AG57" s="545" t="s">
        <v>777</v>
      </c>
      <c r="AH57" s="277">
        <v>6</v>
      </c>
      <c r="AI57" s="326" t="s">
        <v>479</v>
      </c>
      <c r="AJ57" s="329">
        <v>100</v>
      </c>
      <c r="AK57" s="545" t="s">
        <v>774</v>
      </c>
      <c r="AL57" s="123">
        <v>5</v>
      </c>
      <c r="AM57" s="558" t="s">
        <v>360</v>
      </c>
      <c r="AN57" s="123" t="s">
        <v>360</v>
      </c>
      <c r="AO57" s="123" t="s">
        <v>360</v>
      </c>
      <c r="AP57" s="123" t="s">
        <v>360</v>
      </c>
      <c r="AQ57" s="131">
        <v>2</v>
      </c>
      <c r="AR57" s="68" t="s">
        <v>601</v>
      </c>
      <c r="AS57" s="303">
        <v>15.02</v>
      </c>
      <c r="AT57" s="357">
        <v>0</v>
      </c>
      <c r="AU57" s="357">
        <v>6</v>
      </c>
      <c r="AV57" s="354"/>
      <c r="AW57" s="357"/>
      <c r="AX57" s="397"/>
      <c r="AZ57" s="68">
        <v>53</v>
      </c>
      <c r="BA57" s="123" t="s">
        <v>373</v>
      </c>
      <c r="BB57" s="152" t="s">
        <v>373</v>
      </c>
      <c r="BC57" s="156"/>
      <c r="BD57" s="156"/>
      <c r="BE57" s="357"/>
      <c r="BF57" s="156"/>
      <c r="BG57" s="357"/>
    </row>
    <row r="58" spans="1:59" x14ac:dyDescent="0.2">
      <c r="A58" s="64">
        <v>54</v>
      </c>
      <c r="B58" s="22" t="s">
        <v>141</v>
      </c>
      <c r="C58" s="361"/>
      <c r="D58" s="138"/>
      <c r="E58" s="345">
        <v>748</v>
      </c>
      <c r="F58" s="138">
        <f t="shared" ref="F58" si="107">RANK(E58,E$5:E$164,0)</f>
        <v>134</v>
      </c>
      <c r="I58" s="68">
        <v>54</v>
      </c>
      <c r="J58" s="145"/>
      <c r="K58" s="138"/>
      <c r="L58" s="363"/>
      <c r="M58" s="138"/>
      <c r="N58" s="285">
        <v>49.473684210526315</v>
      </c>
      <c r="O58" s="138">
        <f t="shared" ref="O58" si="108">RANK(N58,N$5:N$164,0)</f>
        <v>11</v>
      </c>
      <c r="P58" s="265">
        <v>44.88</v>
      </c>
      <c r="Q58" s="138">
        <f t="shared" si="3"/>
        <v>19</v>
      </c>
      <c r="R58" s="266">
        <v>47.2</v>
      </c>
      <c r="S58" s="138">
        <f t="shared" si="3"/>
        <v>13</v>
      </c>
      <c r="T58" s="285">
        <f t="shared" si="4"/>
        <v>47.184561403508781</v>
      </c>
      <c r="U58" s="138">
        <f t="shared" si="3"/>
        <v>12</v>
      </c>
      <c r="X58" s="68">
        <v>54</v>
      </c>
      <c r="Y58" s="64" t="s">
        <v>800</v>
      </c>
      <c r="Z58" s="36" t="s">
        <v>798</v>
      </c>
      <c r="AA58" s="248" t="s">
        <v>803</v>
      </c>
      <c r="AB58" s="131">
        <v>1</v>
      </c>
      <c r="AC58" s="357">
        <v>1</v>
      </c>
      <c r="AD58" s="231">
        <v>4</v>
      </c>
      <c r="AE58" s="234">
        <v>4</v>
      </c>
      <c r="AF58" s="149">
        <v>2</v>
      </c>
      <c r="AG58" s="545" t="s">
        <v>777</v>
      </c>
      <c r="AH58" s="277">
        <v>7</v>
      </c>
      <c r="AI58" s="326" t="s">
        <v>479</v>
      </c>
      <c r="AJ58" s="329">
        <v>100</v>
      </c>
      <c r="AK58" s="545" t="s">
        <v>774</v>
      </c>
      <c r="AL58" s="123">
        <v>5</v>
      </c>
      <c r="AM58" s="558" t="s">
        <v>360</v>
      </c>
      <c r="AN58" s="123" t="s">
        <v>360</v>
      </c>
      <c r="AO58" s="123" t="s">
        <v>360</v>
      </c>
      <c r="AP58" s="123" t="s">
        <v>360</v>
      </c>
      <c r="AQ58" s="131">
        <v>2.5</v>
      </c>
      <c r="AR58" s="68">
        <v>3</v>
      </c>
      <c r="AS58" s="303">
        <v>14.56</v>
      </c>
      <c r="AT58" s="357">
        <v>0</v>
      </c>
      <c r="AU58" s="357">
        <v>5</v>
      </c>
      <c r="AV58" s="354"/>
      <c r="AW58" s="357"/>
      <c r="AX58" s="397"/>
      <c r="AZ58" s="68">
        <v>54</v>
      </c>
      <c r="BA58" s="123" t="s">
        <v>372</v>
      </c>
      <c r="BB58" s="152" t="s">
        <v>371</v>
      </c>
      <c r="BC58" s="156"/>
      <c r="BD58" s="156"/>
      <c r="BE58" s="357"/>
      <c r="BF58" s="156"/>
      <c r="BG58" s="357"/>
    </row>
    <row r="59" spans="1:59" x14ac:dyDescent="0.2">
      <c r="A59" s="64">
        <v>55</v>
      </c>
      <c r="B59" s="22" t="s">
        <v>144</v>
      </c>
      <c r="C59" s="361" t="s">
        <v>345</v>
      </c>
      <c r="D59" s="138"/>
      <c r="E59" s="345">
        <v>762.4</v>
      </c>
      <c r="F59" s="138">
        <f t="shared" ref="F59" si="109">RANK(E59,E$5:E$164,0)</f>
        <v>99</v>
      </c>
      <c r="I59" s="68">
        <v>55</v>
      </c>
      <c r="J59" s="145"/>
      <c r="K59" s="138"/>
      <c r="L59" s="363"/>
      <c r="M59" s="138"/>
      <c r="N59" s="285">
        <v>47.465437788018434</v>
      </c>
      <c r="O59" s="138">
        <f t="shared" ref="O59" si="110">RANK(N59,N$5:N$164,0)</f>
        <v>23</v>
      </c>
      <c r="P59" s="265">
        <v>37.32</v>
      </c>
      <c r="Q59" s="138">
        <f t="shared" si="3"/>
        <v>130</v>
      </c>
      <c r="R59" s="266">
        <v>39.6</v>
      </c>
      <c r="S59" s="138">
        <f t="shared" si="3"/>
        <v>108</v>
      </c>
      <c r="T59" s="285">
        <f t="shared" si="4"/>
        <v>41.461812596006148</v>
      </c>
      <c r="U59" s="138">
        <f t="shared" si="3"/>
        <v>91</v>
      </c>
      <c r="X59" s="68">
        <v>55</v>
      </c>
      <c r="Y59" s="64" t="s">
        <v>800</v>
      </c>
      <c r="Z59" s="36" t="s">
        <v>798</v>
      </c>
      <c r="AA59" s="248" t="s">
        <v>799</v>
      </c>
      <c r="AB59" s="131">
        <v>1</v>
      </c>
      <c r="AC59" s="357">
        <v>1</v>
      </c>
      <c r="AD59" s="231">
        <v>5</v>
      </c>
      <c r="AE59" s="234">
        <v>1</v>
      </c>
      <c r="AF59" s="149">
        <v>3</v>
      </c>
      <c r="AG59" s="545" t="s">
        <v>777</v>
      </c>
      <c r="AH59" s="277">
        <v>6</v>
      </c>
      <c r="AI59" s="326" t="s">
        <v>591</v>
      </c>
      <c r="AJ59" s="329">
        <v>100</v>
      </c>
      <c r="AK59" s="545" t="s">
        <v>774</v>
      </c>
      <c r="AL59" s="123">
        <v>5</v>
      </c>
      <c r="AM59" s="558" t="s">
        <v>359</v>
      </c>
      <c r="AN59" s="123" t="s">
        <v>361</v>
      </c>
      <c r="AO59" s="123" t="s">
        <v>359</v>
      </c>
      <c r="AP59" s="123" t="s">
        <v>530</v>
      </c>
      <c r="AQ59" s="131">
        <v>2</v>
      </c>
      <c r="AR59" s="68">
        <v>3</v>
      </c>
      <c r="AS59" s="303">
        <v>17.16</v>
      </c>
      <c r="AT59" s="357">
        <v>5</v>
      </c>
      <c r="AU59" s="357">
        <v>6</v>
      </c>
      <c r="AV59" s="354"/>
      <c r="AW59" s="357"/>
      <c r="AX59" s="397"/>
      <c r="AZ59" s="68">
        <v>55</v>
      </c>
      <c r="BA59" s="123" t="s">
        <v>373</v>
      </c>
      <c r="BB59" s="152" t="s">
        <v>373</v>
      </c>
      <c r="BC59" s="156"/>
      <c r="BD59" s="156"/>
      <c r="BE59" s="357"/>
      <c r="BF59" s="156"/>
      <c r="BG59" s="357"/>
    </row>
    <row r="60" spans="1:59" x14ac:dyDescent="0.2">
      <c r="A60" s="64">
        <v>56</v>
      </c>
      <c r="B60" s="22" t="s">
        <v>147</v>
      </c>
      <c r="C60" s="361"/>
      <c r="D60" s="138"/>
      <c r="E60" s="345">
        <v>747.6</v>
      </c>
      <c r="F60" s="138">
        <f t="shared" ref="F60" si="111">RANK(E60,E$5:E$164,0)</f>
        <v>135</v>
      </c>
      <c r="I60" s="68">
        <v>56</v>
      </c>
      <c r="J60" s="145"/>
      <c r="K60" s="138"/>
      <c r="L60" s="363"/>
      <c r="M60" s="138"/>
      <c r="N60" s="285">
        <v>42.652329749103941</v>
      </c>
      <c r="O60" s="138">
        <f t="shared" ref="O60" si="112">RANK(N60,N$5:N$164,0)</f>
        <v>75</v>
      </c>
      <c r="P60" s="265">
        <v>40.159999999999997</v>
      </c>
      <c r="Q60" s="138">
        <f t="shared" si="3"/>
        <v>87</v>
      </c>
      <c r="R60" s="266">
        <v>41.6</v>
      </c>
      <c r="S60" s="138">
        <f t="shared" si="3"/>
        <v>83</v>
      </c>
      <c r="T60" s="285">
        <f t="shared" si="4"/>
        <v>41.470776583034649</v>
      </c>
      <c r="U60" s="138">
        <f t="shared" si="3"/>
        <v>90</v>
      </c>
      <c r="X60" s="68">
        <v>56</v>
      </c>
      <c r="Y60" s="64" t="s">
        <v>798</v>
      </c>
      <c r="Z60" s="36" t="s">
        <v>798</v>
      </c>
      <c r="AA60" s="248" t="s">
        <v>799</v>
      </c>
      <c r="AB60" s="131">
        <v>1</v>
      </c>
      <c r="AC60" s="357">
        <v>6</v>
      </c>
      <c r="AD60" s="231">
        <v>6</v>
      </c>
      <c r="AE60" s="234">
        <v>1</v>
      </c>
      <c r="AF60" s="149">
        <v>2</v>
      </c>
      <c r="AG60" s="545" t="s">
        <v>776</v>
      </c>
      <c r="AH60" s="277">
        <v>5</v>
      </c>
      <c r="AI60" s="326" t="s">
        <v>479</v>
      </c>
      <c r="AJ60" s="329">
        <v>30</v>
      </c>
      <c r="AK60" s="545" t="s">
        <v>774</v>
      </c>
      <c r="AL60" s="123">
        <v>3</v>
      </c>
      <c r="AM60" s="558" t="s">
        <v>360</v>
      </c>
      <c r="AN60" s="123" t="s">
        <v>360</v>
      </c>
      <c r="AO60" s="123" t="s">
        <v>360</v>
      </c>
      <c r="AP60" s="123" t="s">
        <v>360</v>
      </c>
      <c r="AQ60" s="131">
        <v>2</v>
      </c>
      <c r="AR60" s="68" t="s">
        <v>601</v>
      </c>
      <c r="AS60" s="303">
        <v>21.29</v>
      </c>
      <c r="AT60" s="357">
        <v>3</v>
      </c>
      <c r="AU60" s="357">
        <v>4</v>
      </c>
      <c r="AV60" s="354"/>
      <c r="AW60" s="357"/>
      <c r="AX60" s="397"/>
      <c r="AZ60" s="68">
        <v>56</v>
      </c>
      <c r="BA60" s="123" t="s">
        <v>372</v>
      </c>
      <c r="BB60" s="152" t="s">
        <v>369</v>
      </c>
      <c r="BC60" s="156"/>
      <c r="BD60" s="156"/>
      <c r="BE60" s="357"/>
      <c r="BF60" s="156"/>
      <c r="BG60" s="357"/>
    </row>
    <row r="61" spans="1:59" x14ac:dyDescent="0.2">
      <c r="A61" s="64">
        <v>57</v>
      </c>
      <c r="B61" s="22" t="s">
        <v>150</v>
      </c>
      <c r="C61" s="361"/>
      <c r="D61" s="138"/>
      <c r="E61" s="345">
        <v>790.8</v>
      </c>
      <c r="F61" s="138">
        <f t="shared" ref="F61" si="113">RANK(E61,E$5:E$164,0)</f>
        <v>19</v>
      </c>
      <c r="I61" s="68">
        <v>57</v>
      </c>
      <c r="J61" s="145"/>
      <c r="K61" s="138"/>
      <c r="L61" s="363"/>
      <c r="M61" s="138"/>
      <c r="N61" s="285">
        <v>45.933014354066984</v>
      </c>
      <c r="O61" s="138">
        <f t="shared" ref="O61" si="114">RANK(N61,N$5:N$164,0)</f>
        <v>37</v>
      </c>
      <c r="P61" s="265">
        <v>43.4</v>
      </c>
      <c r="Q61" s="138">
        <f t="shared" si="3"/>
        <v>37</v>
      </c>
      <c r="R61" s="266">
        <v>44</v>
      </c>
      <c r="S61" s="138">
        <f t="shared" si="3"/>
        <v>55</v>
      </c>
      <c r="T61" s="285">
        <f t="shared" si="4"/>
        <v>44.44433811802233</v>
      </c>
      <c r="U61" s="138">
        <f t="shared" si="3"/>
        <v>33</v>
      </c>
      <c r="X61" s="68">
        <v>57</v>
      </c>
      <c r="Y61" s="123" t="s">
        <v>798</v>
      </c>
      <c r="Z61" s="557" t="s">
        <v>798</v>
      </c>
      <c r="AA61" s="248" t="s">
        <v>804</v>
      </c>
      <c r="AB61" s="131">
        <v>1</v>
      </c>
      <c r="AC61" s="357">
        <v>8</v>
      </c>
      <c r="AD61" s="231">
        <v>6</v>
      </c>
      <c r="AE61" s="234">
        <v>5</v>
      </c>
      <c r="AF61" s="149">
        <v>2</v>
      </c>
      <c r="AG61" s="545" t="s">
        <v>776</v>
      </c>
      <c r="AH61" s="277">
        <v>4</v>
      </c>
      <c r="AI61" s="326" t="s">
        <v>479</v>
      </c>
      <c r="AJ61" s="329">
        <v>32</v>
      </c>
      <c r="AK61" s="545" t="s">
        <v>774</v>
      </c>
      <c r="AL61" s="123">
        <v>5</v>
      </c>
      <c r="AM61" s="559" t="s">
        <v>360</v>
      </c>
      <c r="AN61" s="123" t="s">
        <v>360</v>
      </c>
      <c r="AO61" s="123" t="s">
        <v>360</v>
      </c>
      <c r="AP61" s="123" t="s">
        <v>360</v>
      </c>
      <c r="AQ61" s="131">
        <v>2</v>
      </c>
      <c r="AR61" s="68" t="s">
        <v>601</v>
      </c>
      <c r="AS61" s="303">
        <v>20</v>
      </c>
      <c r="AT61" s="357">
        <v>5</v>
      </c>
      <c r="AU61" s="357">
        <v>4</v>
      </c>
      <c r="AV61" s="354"/>
      <c r="AW61" s="357"/>
      <c r="AX61" s="397"/>
      <c r="AZ61" s="68">
        <v>57</v>
      </c>
      <c r="BA61" s="123" t="s">
        <v>373</v>
      </c>
      <c r="BB61" s="152" t="s">
        <v>373</v>
      </c>
      <c r="BC61" s="156"/>
      <c r="BD61" s="156"/>
      <c r="BE61" s="357"/>
      <c r="BF61" s="156"/>
      <c r="BG61" s="357"/>
    </row>
    <row r="62" spans="1:59" x14ac:dyDescent="0.2">
      <c r="A62" s="64">
        <v>58</v>
      </c>
      <c r="B62" s="22" t="s">
        <v>153</v>
      </c>
      <c r="C62" s="361"/>
      <c r="D62" s="138"/>
      <c r="E62" s="345">
        <v>789.8</v>
      </c>
      <c r="F62" s="138">
        <f t="shared" ref="F62" si="115">RANK(E62,E$5:E$164,0)</f>
        <v>21</v>
      </c>
      <c r="I62" s="68">
        <v>58</v>
      </c>
      <c r="J62" s="145"/>
      <c r="K62" s="138"/>
      <c r="L62" s="363"/>
      <c r="M62" s="138"/>
      <c r="N62" s="285">
        <v>41.666666666666664</v>
      </c>
      <c r="O62" s="138">
        <f t="shared" ref="O62" si="116">RANK(N62,N$5:N$164,0)</f>
        <v>97</v>
      </c>
      <c r="P62" s="265">
        <v>41.4</v>
      </c>
      <c r="Q62" s="138">
        <f t="shared" si="3"/>
        <v>66</v>
      </c>
      <c r="R62" s="266">
        <v>43.6</v>
      </c>
      <c r="S62" s="138">
        <f t="shared" si="3"/>
        <v>60</v>
      </c>
      <c r="T62" s="285">
        <f t="shared" si="4"/>
        <v>42.222222222222221</v>
      </c>
      <c r="U62" s="138">
        <f t="shared" si="3"/>
        <v>74</v>
      </c>
      <c r="X62" s="68">
        <v>58</v>
      </c>
      <c r="Y62" s="123" t="s">
        <v>798</v>
      </c>
      <c r="Z62" s="557" t="s">
        <v>479</v>
      </c>
      <c r="AA62" s="248" t="s">
        <v>799</v>
      </c>
      <c r="AB62" s="131">
        <v>1</v>
      </c>
      <c r="AC62" s="357">
        <v>1</v>
      </c>
      <c r="AD62" s="231">
        <v>4</v>
      </c>
      <c r="AE62" s="234">
        <v>1</v>
      </c>
      <c r="AF62" s="149">
        <v>3</v>
      </c>
      <c r="AG62" s="545" t="s">
        <v>776</v>
      </c>
      <c r="AH62" s="277">
        <v>2</v>
      </c>
      <c r="AI62" s="326" t="s">
        <v>479</v>
      </c>
      <c r="AJ62" s="329">
        <v>15</v>
      </c>
      <c r="AK62" s="545" t="s">
        <v>774</v>
      </c>
      <c r="AL62" s="123">
        <v>2</v>
      </c>
      <c r="AM62" s="559" t="s">
        <v>360</v>
      </c>
      <c r="AN62" s="123" t="s">
        <v>360</v>
      </c>
      <c r="AO62" s="123" t="s">
        <v>360</v>
      </c>
      <c r="AP62" s="123" t="s">
        <v>360</v>
      </c>
      <c r="AQ62" s="131">
        <v>2</v>
      </c>
      <c r="AR62" s="68">
        <v>3</v>
      </c>
      <c r="AS62" s="303">
        <v>19.579999999999998</v>
      </c>
      <c r="AT62" s="357">
        <v>0</v>
      </c>
      <c r="AU62" s="357">
        <v>5</v>
      </c>
      <c r="AV62" s="354"/>
      <c r="AW62" s="357"/>
      <c r="AX62" s="397"/>
      <c r="AZ62" s="68">
        <v>58</v>
      </c>
      <c r="BA62" s="123" t="s">
        <v>373</v>
      </c>
      <c r="BB62" s="152" t="s">
        <v>373</v>
      </c>
      <c r="BC62" s="156"/>
      <c r="BD62" s="156"/>
      <c r="BE62" s="357"/>
      <c r="BF62" s="156"/>
      <c r="BG62" s="357"/>
    </row>
    <row r="63" spans="1:59" x14ac:dyDescent="0.2">
      <c r="A63" s="64">
        <v>59</v>
      </c>
      <c r="B63" s="22" t="s">
        <v>157</v>
      </c>
      <c r="C63" s="361"/>
      <c r="D63" s="138"/>
      <c r="E63" s="345">
        <v>774.8</v>
      </c>
      <c r="F63" s="138">
        <f t="shared" ref="F63" si="117">RANK(E63,E$5:E$164,0)</f>
        <v>59</v>
      </c>
      <c r="I63" s="68">
        <v>59</v>
      </c>
      <c r="J63" s="145"/>
      <c r="K63" s="138"/>
      <c r="L63" s="363"/>
      <c r="M63" s="138"/>
      <c r="N63" s="285">
        <v>41.6243654822335</v>
      </c>
      <c r="O63" s="138">
        <f t="shared" ref="O63" si="118">RANK(N63,N$5:N$164,0)</f>
        <v>100</v>
      </c>
      <c r="P63" s="265">
        <v>41.32</v>
      </c>
      <c r="Q63" s="138">
        <f t="shared" si="3"/>
        <v>67</v>
      </c>
      <c r="R63" s="266">
        <v>46</v>
      </c>
      <c r="S63" s="138">
        <f t="shared" si="3"/>
        <v>28</v>
      </c>
      <c r="T63" s="285">
        <f t="shared" si="4"/>
        <v>42.981455160744503</v>
      </c>
      <c r="U63" s="138">
        <f t="shared" si="3"/>
        <v>58</v>
      </c>
      <c r="X63" s="68">
        <v>59</v>
      </c>
      <c r="Y63" s="123" t="s">
        <v>798</v>
      </c>
      <c r="Z63" s="557" t="s">
        <v>798</v>
      </c>
      <c r="AA63" s="248" t="s">
        <v>804</v>
      </c>
      <c r="AB63" s="131">
        <v>1</v>
      </c>
      <c r="AC63" s="357">
        <v>1</v>
      </c>
      <c r="AD63" s="231">
        <v>4</v>
      </c>
      <c r="AE63" s="234">
        <v>1</v>
      </c>
      <c r="AF63" s="149">
        <v>3</v>
      </c>
      <c r="AG63" s="545" t="s">
        <v>776</v>
      </c>
      <c r="AH63" s="277">
        <v>5</v>
      </c>
      <c r="AI63" s="326" t="s">
        <v>479</v>
      </c>
      <c r="AJ63" s="329">
        <v>50</v>
      </c>
      <c r="AK63" s="545" t="s">
        <v>774</v>
      </c>
      <c r="AL63" s="123">
        <v>3</v>
      </c>
      <c r="AM63" s="559" t="s">
        <v>360</v>
      </c>
      <c r="AN63" s="123" t="s">
        <v>360</v>
      </c>
      <c r="AO63" s="123" t="s">
        <v>360</v>
      </c>
      <c r="AP63" s="123" t="s">
        <v>360</v>
      </c>
      <c r="AQ63" s="131">
        <v>2</v>
      </c>
      <c r="AR63" s="68">
        <v>3</v>
      </c>
      <c r="AS63" s="305">
        <v>16.89</v>
      </c>
      <c r="AT63" s="357">
        <v>0</v>
      </c>
      <c r="AU63" s="357">
        <v>4</v>
      </c>
      <c r="AV63" s="354"/>
      <c r="AW63" s="357">
        <v>90</v>
      </c>
      <c r="AX63" s="397"/>
      <c r="AZ63" s="68">
        <v>59</v>
      </c>
      <c r="BA63" s="123" t="s">
        <v>373</v>
      </c>
      <c r="BB63" s="152" t="s">
        <v>373</v>
      </c>
      <c r="BC63" s="156"/>
      <c r="BD63" s="156"/>
      <c r="BE63" s="357"/>
      <c r="BF63" s="156"/>
      <c r="BG63" s="357"/>
    </row>
    <row r="64" spans="1:59" x14ac:dyDescent="0.2">
      <c r="A64" s="65">
        <v>60</v>
      </c>
      <c r="B64" s="98" t="s">
        <v>159</v>
      </c>
      <c r="C64" s="425"/>
      <c r="D64" s="139"/>
      <c r="E64" s="346">
        <v>794.2</v>
      </c>
      <c r="F64" s="139">
        <f t="shared" ref="F64" si="119">RANK(E64,E$5:E$164,0)</f>
        <v>14</v>
      </c>
      <c r="I64" s="81">
        <v>60</v>
      </c>
      <c r="J64" s="146">
        <v>41.09</v>
      </c>
      <c r="K64" s="139">
        <f t="shared" si="1"/>
        <v>61</v>
      </c>
      <c r="L64" s="364"/>
      <c r="M64" s="139"/>
      <c r="N64" s="286">
        <v>43.835616438356162</v>
      </c>
      <c r="O64" s="139">
        <f t="shared" ref="O64" si="120">RANK(N64,N$5:N$164,0)</f>
        <v>61</v>
      </c>
      <c r="P64" s="423">
        <v>36.799999999999997</v>
      </c>
      <c r="Q64" s="139">
        <f t="shared" si="3"/>
        <v>137</v>
      </c>
      <c r="R64" s="267">
        <v>41.6</v>
      </c>
      <c r="S64" s="139">
        <f t="shared" si="3"/>
        <v>83</v>
      </c>
      <c r="T64" s="286">
        <f t="shared" si="4"/>
        <v>40.745205479452046</v>
      </c>
      <c r="U64" s="139">
        <f t="shared" si="3"/>
        <v>106</v>
      </c>
      <c r="X64" s="81">
        <v>60</v>
      </c>
      <c r="Y64" s="124" t="s">
        <v>798</v>
      </c>
      <c r="Z64" s="560" t="s">
        <v>798</v>
      </c>
      <c r="AA64" s="553" t="s">
        <v>804</v>
      </c>
      <c r="AB64" s="132">
        <v>3</v>
      </c>
      <c r="AC64" s="358">
        <v>1</v>
      </c>
      <c r="AD64" s="232">
        <v>6</v>
      </c>
      <c r="AE64" s="235">
        <v>7</v>
      </c>
      <c r="AF64" s="153">
        <v>5</v>
      </c>
      <c r="AG64" s="546" t="s">
        <v>777</v>
      </c>
      <c r="AH64" s="279">
        <v>5</v>
      </c>
      <c r="AI64" s="328" t="s">
        <v>479</v>
      </c>
      <c r="AJ64" s="330">
        <v>60</v>
      </c>
      <c r="AK64" s="546" t="s">
        <v>774</v>
      </c>
      <c r="AL64" s="124">
        <v>3</v>
      </c>
      <c r="AM64" s="561" t="s">
        <v>360</v>
      </c>
      <c r="AN64" s="124" t="s">
        <v>360</v>
      </c>
      <c r="AO64" s="124" t="s">
        <v>360</v>
      </c>
      <c r="AP64" s="124" t="s">
        <v>360</v>
      </c>
      <c r="AQ64" s="132">
        <v>2</v>
      </c>
      <c r="AR64" s="81">
        <v>3</v>
      </c>
      <c r="AS64" s="427">
        <v>17.440000000000001</v>
      </c>
      <c r="AT64" s="358">
        <v>4</v>
      </c>
      <c r="AU64" s="358">
        <v>4</v>
      </c>
      <c r="AV64" s="355"/>
      <c r="AW64" s="358">
        <v>80</v>
      </c>
      <c r="AX64" s="397"/>
      <c r="AZ64" s="81">
        <v>60</v>
      </c>
      <c r="BA64" s="124" t="s">
        <v>371</v>
      </c>
      <c r="BB64" s="154" t="s">
        <v>369</v>
      </c>
      <c r="BC64" s="157">
        <v>29.87</v>
      </c>
      <c r="BD64" s="157">
        <v>12.51</v>
      </c>
      <c r="BE64" s="358"/>
      <c r="BF64" s="157">
        <v>56.69</v>
      </c>
      <c r="BG64" s="358"/>
    </row>
    <row r="65" spans="1:59" x14ac:dyDescent="0.2">
      <c r="A65" s="64">
        <v>61</v>
      </c>
      <c r="B65" s="22" t="s">
        <v>162</v>
      </c>
      <c r="C65" s="361" t="s">
        <v>345</v>
      </c>
      <c r="D65" s="138"/>
      <c r="E65" s="345">
        <v>772.2</v>
      </c>
      <c r="F65" s="138">
        <f t="shared" ref="F65" si="121">RANK(E65,E$5:E$164,0)</f>
        <v>65</v>
      </c>
      <c r="I65" s="68">
        <v>61</v>
      </c>
      <c r="J65" s="145"/>
      <c r="K65" s="138"/>
      <c r="L65" s="363"/>
      <c r="M65" s="138"/>
      <c r="N65" s="285">
        <v>43.137254901960787</v>
      </c>
      <c r="O65" s="138">
        <f t="shared" ref="O65" si="122">RANK(N65,N$5:N$164,0)</f>
        <v>70</v>
      </c>
      <c r="P65" s="265">
        <v>39.159999999999997</v>
      </c>
      <c r="Q65" s="138">
        <f t="shared" si="3"/>
        <v>106</v>
      </c>
      <c r="R65" s="266">
        <v>44.694214876033065</v>
      </c>
      <c r="S65" s="138">
        <f t="shared" si="3"/>
        <v>44</v>
      </c>
      <c r="T65" s="284">
        <f t="shared" si="4"/>
        <v>42.330489925997945</v>
      </c>
      <c r="U65" s="137">
        <f t="shared" si="3"/>
        <v>71</v>
      </c>
      <c r="X65" s="68">
        <v>61</v>
      </c>
      <c r="Y65" s="74" t="s">
        <v>797</v>
      </c>
      <c r="Z65" s="80" t="s">
        <v>798</v>
      </c>
      <c r="AA65" s="551" t="s">
        <v>804</v>
      </c>
      <c r="AB65" s="131">
        <v>5</v>
      </c>
      <c r="AC65" s="357">
        <v>1</v>
      </c>
      <c r="AD65" s="231">
        <v>5</v>
      </c>
      <c r="AE65" s="234">
        <v>1</v>
      </c>
      <c r="AF65" s="149">
        <v>4</v>
      </c>
      <c r="AG65" s="544" t="s">
        <v>776</v>
      </c>
      <c r="AH65" s="277">
        <v>5</v>
      </c>
      <c r="AI65" s="326" t="s">
        <v>591</v>
      </c>
      <c r="AJ65" s="329">
        <v>70</v>
      </c>
      <c r="AK65" s="544" t="s">
        <v>774</v>
      </c>
      <c r="AL65" s="123">
        <v>5</v>
      </c>
      <c r="AM65" s="291" t="s">
        <v>360</v>
      </c>
      <c r="AN65" s="123" t="s">
        <v>360</v>
      </c>
      <c r="AO65" s="123" t="s">
        <v>360</v>
      </c>
      <c r="AP65" s="123" t="s">
        <v>360</v>
      </c>
      <c r="AQ65" s="131">
        <v>3</v>
      </c>
      <c r="AR65" s="68" t="s">
        <v>598</v>
      </c>
      <c r="AS65" s="305">
        <v>16</v>
      </c>
      <c r="AT65" s="357">
        <v>5</v>
      </c>
      <c r="AU65" s="357">
        <v>4</v>
      </c>
      <c r="AV65" s="354"/>
      <c r="AW65" s="357">
        <v>80</v>
      </c>
      <c r="AX65" s="397"/>
      <c r="AZ65" s="68">
        <v>61</v>
      </c>
      <c r="BA65" s="123" t="s">
        <v>369</v>
      </c>
      <c r="BB65" s="152" t="s">
        <v>372</v>
      </c>
      <c r="BC65" s="156"/>
      <c r="BD65" s="156"/>
      <c r="BE65" s="357"/>
      <c r="BF65" s="156"/>
      <c r="BG65" s="357"/>
    </row>
    <row r="66" spans="1:59" x14ac:dyDescent="0.2">
      <c r="A66" s="64">
        <v>62</v>
      </c>
      <c r="B66" s="22" t="s">
        <v>162</v>
      </c>
      <c r="C66" s="361" t="s">
        <v>345</v>
      </c>
      <c r="D66" s="138"/>
      <c r="E66" s="345">
        <v>747.6</v>
      </c>
      <c r="F66" s="138">
        <f t="shared" ref="F66" si="123">RANK(E66,E$5:E$164,0)</f>
        <v>135</v>
      </c>
      <c r="I66" s="68">
        <v>62</v>
      </c>
      <c r="J66" s="145">
        <v>46.95</v>
      </c>
      <c r="K66" s="138">
        <f t="shared" si="1"/>
        <v>14</v>
      </c>
      <c r="L66" s="363"/>
      <c r="M66" s="138"/>
      <c r="N66" s="285">
        <v>42.46987951807229</v>
      </c>
      <c r="O66" s="138">
        <f t="shared" ref="O66" si="124">RANK(N66,N$5:N$164,0)</f>
        <v>79</v>
      </c>
      <c r="P66" s="265">
        <v>37.200000000000003</v>
      </c>
      <c r="Q66" s="138">
        <f t="shared" si="3"/>
        <v>131</v>
      </c>
      <c r="R66" s="266">
        <v>47.6</v>
      </c>
      <c r="S66" s="138">
        <f t="shared" si="3"/>
        <v>2</v>
      </c>
      <c r="T66" s="285">
        <f t="shared" si="4"/>
        <v>42.423293172690762</v>
      </c>
      <c r="U66" s="138">
        <f t="shared" si="3"/>
        <v>69</v>
      </c>
      <c r="X66" s="68">
        <v>62</v>
      </c>
      <c r="Y66" s="64" t="s">
        <v>797</v>
      </c>
      <c r="Z66" s="36" t="s">
        <v>798</v>
      </c>
      <c r="AA66" s="248" t="s">
        <v>801</v>
      </c>
      <c r="AB66" s="131">
        <v>1</v>
      </c>
      <c r="AC66" s="357">
        <v>1</v>
      </c>
      <c r="AD66" s="231">
        <v>7</v>
      </c>
      <c r="AE66" s="234">
        <v>3</v>
      </c>
      <c r="AF66" s="149">
        <v>5</v>
      </c>
      <c r="AG66" s="545" t="s">
        <v>776</v>
      </c>
      <c r="AH66" s="277">
        <v>6</v>
      </c>
      <c r="AI66" s="326" t="s">
        <v>479</v>
      </c>
      <c r="AJ66" s="329">
        <v>100</v>
      </c>
      <c r="AK66" s="545" t="s">
        <v>774</v>
      </c>
      <c r="AL66" s="123">
        <v>5</v>
      </c>
      <c r="AM66" s="558" t="s">
        <v>360</v>
      </c>
      <c r="AN66" s="123" t="s">
        <v>360</v>
      </c>
      <c r="AO66" s="123" t="s">
        <v>360</v>
      </c>
      <c r="AP66" s="123" t="s">
        <v>360</v>
      </c>
      <c r="AQ66" s="131">
        <v>2.5</v>
      </c>
      <c r="AR66" s="68" t="s">
        <v>604</v>
      </c>
      <c r="AS66" s="303">
        <v>17</v>
      </c>
      <c r="AT66" s="357">
        <v>3</v>
      </c>
      <c r="AU66" s="357">
        <v>4</v>
      </c>
      <c r="AV66" s="354">
        <v>1</v>
      </c>
      <c r="AW66" s="357">
        <v>30</v>
      </c>
      <c r="AX66" s="397"/>
      <c r="AZ66" s="68">
        <v>62</v>
      </c>
      <c r="BA66" s="123" t="s">
        <v>369</v>
      </c>
      <c r="BB66" s="152" t="s">
        <v>369</v>
      </c>
      <c r="BC66" s="156">
        <v>27.26</v>
      </c>
      <c r="BD66" s="156">
        <v>11.75</v>
      </c>
      <c r="BE66" s="357"/>
      <c r="BF66" s="156">
        <v>60.3</v>
      </c>
      <c r="BG66" s="357"/>
    </row>
    <row r="67" spans="1:59" x14ac:dyDescent="0.2">
      <c r="A67" s="64">
        <v>63</v>
      </c>
      <c r="B67" s="22" t="s">
        <v>165</v>
      </c>
      <c r="C67" s="361" t="s">
        <v>345</v>
      </c>
      <c r="D67" s="138"/>
      <c r="E67" s="345">
        <v>766.2</v>
      </c>
      <c r="F67" s="138">
        <f t="shared" ref="F67" si="125">RANK(E67,E$5:E$164,0)</f>
        <v>90</v>
      </c>
      <c r="I67" s="68">
        <v>63</v>
      </c>
      <c r="J67" s="145"/>
      <c r="K67" s="138"/>
      <c r="L67" s="363"/>
      <c r="M67" s="138"/>
      <c r="N67" s="285">
        <v>45.847176079734218</v>
      </c>
      <c r="O67" s="138">
        <f t="shared" ref="O67" si="126">RANK(N67,N$5:N$164,0)</f>
        <v>39</v>
      </c>
      <c r="P67" s="265">
        <v>45.12</v>
      </c>
      <c r="Q67" s="138">
        <f t="shared" si="3"/>
        <v>16</v>
      </c>
      <c r="R67" s="266">
        <v>47.2</v>
      </c>
      <c r="S67" s="138">
        <f t="shared" si="3"/>
        <v>13</v>
      </c>
      <c r="T67" s="285">
        <f t="shared" si="4"/>
        <v>46.055725359911406</v>
      </c>
      <c r="U67" s="138">
        <f t="shared" si="3"/>
        <v>15</v>
      </c>
      <c r="X67" s="68">
        <v>63</v>
      </c>
      <c r="Y67" s="64" t="s">
        <v>797</v>
      </c>
      <c r="Z67" s="36" t="s">
        <v>798</v>
      </c>
      <c r="AA67" s="248" t="s">
        <v>804</v>
      </c>
      <c r="AB67" s="131">
        <v>1</v>
      </c>
      <c r="AC67" s="357">
        <v>1</v>
      </c>
      <c r="AD67" s="231">
        <v>7</v>
      </c>
      <c r="AE67" s="234">
        <v>3</v>
      </c>
      <c r="AF67" s="149">
        <v>5</v>
      </c>
      <c r="AG67" s="545" t="s">
        <v>776</v>
      </c>
      <c r="AH67" s="277">
        <v>6</v>
      </c>
      <c r="AI67" s="326" t="s">
        <v>479</v>
      </c>
      <c r="AJ67" s="329">
        <v>70</v>
      </c>
      <c r="AK67" s="545" t="s">
        <v>774</v>
      </c>
      <c r="AL67" s="123">
        <v>5</v>
      </c>
      <c r="AM67" s="558" t="s">
        <v>360</v>
      </c>
      <c r="AN67" s="123" t="s">
        <v>360</v>
      </c>
      <c r="AO67" s="123" t="s">
        <v>360</v>
      </c>
      <c r="AP67" s="123" t="s">
        <v>360</v>
      </c>
      <c r="AQ67" s="131">
        <v>2.5</v>
      </c>
      <c r="AR67" s="68" t="s">
        <v>605</v>
      </c>
      <c r="AS67" s="303">
        <v>18.440000000000001</v>
      </c>
      <c r="AT67" s="357">
        <v>4</v>
      </c>
      <c r="AU67" s="357">
        <v>4</v>
      </c>
      <c r="AV67" s="354"/>
      <c r="AW67" s="357">
        <v>30</v>
      </c>
      <c r="AX67" s="397"/>
      <c r="AZ67" s="68">
        <v>63</v>
      </c>
      <c r="BA67" s="123" t="s">
        <v>369</v>
      </c>
      <c r="BB67" s="152" t="s">
        <v>372</v>
      </c>
      <c r="BC67" s="156"/>
      <c r="BD67" s="156"/>
      <c r="BE67" s="357"/>
      <c r="BF67" s="156"/>
      <c r="BG67" s="357"/>
    </row>
    <row r="68" spans="1:59" x14ac:dyDescent="0.2">
      <c r="A68" s="64">
        <v>64</v>
      </c>
      <c r="B68" s="22" t="s">
        <v>167</v>
      </c>
      <c r="C68" s="361" t="s">
        <v>345</v>
      </c>
      <c r="D68" s="138"/>
      <c r="E68" s="345">
        <v>756</v>
      </c>
      <c r="F68" s="138">
        <f t="shared" ref="F68" si="127">RANK(E68,E$5:E$164,0)</f>
        <v>117</v>
      </c>
      <c r="I68" s="68">
        <v>64</v>
      </c>
      <c r="J68" s="145">
        <v>42.41</v>
      </c>
      <c r="K68" s="138">
        <f t="shared" si="1"/>
        <v>45</v>
      </c>
      <c r="L68" s="363"/>
      <c r="M68" s="138"/>
      <c r="N68" s="285">
        <v>42.592592592592595</v>
      </c>
      <c r="O68" s="138">
        <f t="shared" ref="O68" si="128">RANK(N68,N$5:N$164,0)</f>
        <v>76</v>
      </c>
      <c r="P68" s="265">
        <v>39.32</v>
      </c>
      <c r="Q68" s="138">
        <f t="shared" si="3"/>
        <v>101</v>
      </c>
      <c r="R68" s="266">
        <v>40</v>
      </c>
      <c r="S68" s="138">
        <f t="shared" si="3"/>
        <v>104</v>
      </c>
      <c r="T68" s="285">
        <f t="shared" si="4"/>
        <v>40.637530864197537</v>
      </c>
      <c r="U68" s="138">
        <f t="shared" si="3"/>
        <v>107</v>
      </c>
      <c r="X68" s="68">
        <v>64</v>
      </c>
      <c r="Y68" s="64" t="s">
        <v>797</v>
      </c>
      <c r="Z68" s="36" t="s">
        <v>798</v>
      </c>
      <c r="AA68" s="248" t="s">
        <v>799</v>
      </c>
      <c r="AB68" s="131">
        <v>1</v>
      </c>
      <c r="AC68" s="357">
        <v>1</v>
      </c>
      <c r="AD68" s="231">
        <v>5</v>
      </c>
      <c r="AE68" s="234">
        <v>7</v>
      </c>
      <c r="AF68" s="149">
        <v>3</v>
      </c>
      <c r="AG68" s="545" t="s">
        <v>776</v>
      </c>
      <c r="AH68" s="277">
        <v>5</v>
      </c>
      <c r="AI68" s="326" t="s">
        <v>479</v>
      </c>
      <c r="AJ68" s="329">
        <v>80</v>
      </c>
      <c r="AK68" s="545" t="s">
        <v>774</v>
      </c>
      <c r="AL68" s="123">
        <v>5</v>
      </c>
      <c r="AM68" s="558" t="s">
        <v>360</v>
      </c>
      <c r="AN68" s="123" t="s">
        <v>360</v>
      </c>
      <c r="AO68" s="123" t="s">
        <v>360</v>
      </c>
      <c r="AP68" s="123" t="s">
        <v>360</v>
      </c>
      <c r="AQ68" s="131">
        <v>3</v>
      </c>
      <c r="AR68" s="68" t="s">
        <v>605</v>
      </c>
      <c r="AS68" s="303">
        <v>20.16</v>
      </c>
      <c r="AT68" s="357">
        <v>4</v>
      </c>
      <c r="AU68" s="357">
        <v>4</v>
      </c>
      <c r="AV68" s="354"/>
      <c r="AW68" s="357">
        <v>50</v>
      </c>
      <c r="AX68" s="397"/>
      <c r="AZ68" s="68">
        <v>64</v>
      </c>
      <c r="BA68" s="123" t="s">
        <v>369</v>
      </c>
      <c r="BB68" s="152" t="s">
        <v>371</v>
      </c>
      <c r="BC68" s="156">
        <v>27.84</v>
      </c>
      <c r="BD68" s="156">
        <v>12.25</v>
      </c>
      <c r="BE68" s="357"/>
      <c r="BF68" s="156">
        <v>59.35</v>
      </c>
      <c r="BG68" s="357"/>
    </row>
    <row r="69" spans="1:59" x14ac:dyDescent="0.2">
      <c r="A69" s="64">
        <v>65</v>
      </c>
      <c r="B69" s="22" t="s">
        <v>170</v>
      </c>
      <c r="C69" s="361" t="s">
        <v>345</v>
      </c>
      <c r="D69" s="138"/>
      <c r="E69" s="345">
        <v>769.60000000000014</v>
      </c>
      <c r="F69" s="138">
        <f t="shared" ref="F69" si="129">RANK(E69,E$5:E$164,0)</f>
        <v>76</v>
      </c>
      <c r="I69" s="68">
        <v>65</v>
      </c>
      <c r="J69" s="145">
        <v>45.01</v>
      </c>
      <c r="K69" s="138">
        <f t="shared" si="1"/>
        <v>24</v>
      </c>
      <c r="L69" s="363"/>
      <c r="M69" s="138"/>
      <c r="N69" s="285">
        <v>42.019543973941367</v>
      </c>
      <c r="O69" s="138">
        <f t="shared" ref="O69" si="130">RANK(N69,N$5:N$164,0)</f>
        <v>86</v>
      </c>
      <c r="P69" s="265">
        <v>42.2</v>
      </c>
      <c r="Q69" s="138">
        <f t="shared" si="3"/>
        <v>57</v>
      </c>
      <c r="R69" s="266">
        <v>43.528455284552841</v>
      </c>
      <c r="S69" s="138">
        <f t="shared" si="3"/>
        <v>66</v>
      </c>
      <c r="T69" s="285">
        <f t="shared" si="4"/>
        <v>42.582666419498075</v>
      </c>
      <c r="U69" s="138">
        <f t="shared" si="3"/>
        <v>67</v>
      </c>
      <c r="X69" s="68">
        <v>65</v>
      </c>
      <c r="Y69" s="64" t="s">
        <v>797</v>
      </c>
      <c r="Z69" s="36" t="s">
        <v>798</v>
      </c>
      <c r="AA69" s="248" t="s">
        <v>804</v>
      </c>
      <c r="AB69" s="131">
        <v>1</v>
      </c>
      <c r="AC69" s="357">
        <v>1</v>
      </c>
      <c r="AD69" s="231">
        <v>4</v>
      </c>
      <c r="AE69" s="234">
        <v>9</v>
      </c>
      <c r="AF69" s="149">
        <v>3</v>
      </c>
      <c r="AG69" s="545" t="s">
        <v>777</v>
      </c>
      <c r="AH69" s="277">
        <v>7</v>
      </c>
      <c r="AI69" s="326" t="s">
        <v>479</v>
      </c>
      <c r="AJ69" s="329">
        <v>100</v>
      </c>
      <c r="AK69" s="545" t="s">
        <v>774</v>
      </c>
      <c r="AL69" s="123">
        <v>5</v>
      </c>
      <c r="AM69" s="558" t="s">
        <v>359</v>
      </c>
      <c r="AN69" s="123" t="s">
        <v>359</v>
      </c>
      <c r="AO69" s="123" t="s">
        <v>359</v>
      </c>
      <c r="AP69" s="123" t="s">
        <v>359</v>
      </c>
      <c r="AQ69" s="131">
        <v>2</v>
      </c>
      <c r="AR69" s="68" t="s">
        <v>598</v>
      </c>
      <c r="AS69" s="303">
        <v>19.07</v>
      </c>
      <c r="AT69" s="357">
        <v>4</v>
      </c>
      <c r="AU69" s="357">
        <v>5</v>
      </c>
      <c r="AV69" s="354"/>
      <c r="AW69" s="357">
        <v>90</v>
      </c>
      <c r="AX69" s="397"/>
      <c r="AZ69" s="68">
        <v>65</v>
      </c>
      <c r="BA69" s="123" t="s">
        <v>371</v>
      </c>
      <c r="BB69" s="152" t="s">
        <v>372</v>
      </c>
      <c r="BC69" s="156">
        <v>27.84</v>
      </c>
      <c r="BD69" s="156">
        <v>12.13</v>
      </c>
      <c r="BE69" s="357"/>
      <c r="BF69" s="156">
        <v>59.04</v>
      </c>
      <c r="BG69" s="357"/>
    </row>
    <row r="70" spans="1:59" x14ac:dyDescent="0.2">
      <c r="A70" s="64">
        <v>66</v>
      </c>
      <c r="B70" s="22" t="s">
        <v>172</v>
      </c>
      <c r="C70" s="361"/>
      <c r="D70" s="138"/>
      <c r="E70" s="345">
        <v>742.2</v>
      </c>
      <c r="F70" s="138">
        <f t="shared" ref="F70" si="131">RANK(E70,E$5:E$164,0)</f>
        <v>144</v>
      </c>
      <c r="I70" s="68">
        <v>66</v>
      </c>
      <c r="J70" s="145">
        <v>47.11</v>
      </c>
      <c r="K70" s="138">
        <f t="shared" ref="K70:K130" si="132">RANK(J70,J$5:J$164,0)</f>
        <v>11</v>
      </c>
      <c r="L70" s="363"/>
      <c r="M70" s="138"/>
      <c r="N70" s="285">
        <v>45.031055900621119</v>
      </c>
      <c r="O70" s="138">
        <f t="shared" ref="O70" si="133">RANK(N70,N$5:N$164,0)</f>
        <v>51</v>
      </c>
      <c r="P70" s="265">
        <v>44</v>
      </c>
      <c r="Q70" s="138">
        <f t="shared" ref="Q70:U133" si="134">RANK(P70,P$5:P$164,0)</f>
        <v>27</v>
      </c>
      <c r="R70" s="266">
        <v>46.8</v>
      </c>
      <c r="S70" s="138">
        <f t="shared" si="134"/>
        <v>23</v>
      </c>
      <c r="T70" s="285">
        <f t="shared" ref="T70:T133" si="135">AVERAGE(N70,P70,R70)</f>
        <v>45.277018633540365</v>
      </c>
      <c r="U70" s="138">
        <f t="shared" si="134"/>
        <v>24</v>
      </c>
      <c r="X70" s="68">
        <v>66</v>
      </c>
      <c r="Y70" s="64" t="s">
        <v>797</v>
      </c>
      <c r="Z70" s="36" t="s">
        <v>798</v>
      </c>
      <c r="AA70" s="248" t="s">
        <v>804</v>
      </c>
      <c r="AB70" s="131">
        <v>1</v>
      </c>
      <c r="AC70" s="357">
        <v>1</v>
      </c>
      <c r="AD70" s="231">
        <v>4</v>
      </c>
      <c r="AE70" s="234">
        <v>8</v>
      </c>
      <c r="AF70" s="149">
        <v>2</v>
      </c>
      <c r="AG70" s="545" t="s">
        <v>777</v>
      </c>
      <c r="AH70" s="277">
        <v>7</v>
      </c>
      <c r="AI70" s="326" t="s">
        <v>479</v>
      </c>
      <c r="AJ70" s="329">
        <v>100</v>
      </c>
      <c r="AK70" s="545" t="s">
        <v>775</v>
      </c>
      <c r="AL70" s="123">
        <v>3</v>
      </c>
      <c r="AM70" s="558" t="s">
        <v>360</v>
      </c>
      <c r="AN70" s="123" t="s">
        <v>360</v>
      </c>
      <c r="AO70" s="123" t="s">
        <v>360</v>
      </c>
      <c r="AP70" s="123" t="s">
        <v>360</v>
      </c>
      <c r="AQ70" s="131">
        <v>2.5</v>
      </c>
      <c r="AR70" s="68" t="s">
        <v>598</v>
      </c>
      <c r="AS70" s="303">
        <v>21.16</v>
      </c>
      <c r="AT70" s="357">
        <v>5</v>
      </c>
      <c r="AU70" s="357">
        <v>6</v>
      </c>
      <c r="AV70" s="354">
        <v>1</v>
      </c>
      <c r="AW70" s="357">
        <v>90</v>
      </c>
      <c r="AX70" s="397"/>
      <c r="AZ70" s="68">
        <v>66</v>
      </c>
      <c r="BA70" s="123" t="s">
        <v>372</v>
      </c>
      <c r="BB70" s="152" t="s">
        <v>369</v>
      </c>
      <c r="BC70" s="156">
        <v>29.91</v>
      </c>
      <c r="BD70" s="156">
        <v>12.88</v>
      </c>
      <c r="BE70" s="357"/>
      <c r="BF70" s="156">
        <v>62.02</v>
      </c>
      <c r="BG70" s="357"/>
    </row>
    <row r="71" spans="1:59" x14ac:dyDescent="0.2">
      <c r="A71" s="64">
        <v>67</v>
      </c>
      <c r="B71" s="22" t="s">
        <v>127</v>
      </c>
      <c r="C71" s="361"/>
      <c r="D71" s="138"/>
      <c r="E71" s="345">
        <v>784.2</v>
      </c>
      <c r="F71" s="138">
        <f t="shared" ref="F71" si="136">RANK(E71,E$5:E$164,0)</f>
        <v>32</v>
      </c>
      <c r="I71" s="68">
        <v>67</v>
      </c>
      <c r="J71" s="145">
        <v>43.14</v>
      </c>
      <c r="K71" s="138">
        <f t="shared" si="132"/>
        <v>41</v>
      </c>
      <c r="L71" s="363"/>
      <c r="M71" s="138"/>
      <c r="N71" s="285">
        <v>41.362530413625301</v>
      </c>
      <c r="O71" s="138">
        <f t="shared" ref="O71" si="137">RANK(N71,N$5:N$164,0)</f>
        <v>104</v>
      </c>
      <c r="P71" s="265">
        <v>42.24</v>
      </c>
      <c r="Q71" s="138">
        <f t="shared" si="134"/>
        <v>56</v>
      </c>
      <c r="R71" s="266">
        <v>39.200000000000003</v>
      </c>
      <c r="S71" s="138">
        <f t="shared" si="134"/>
        <v>113</v>
      </c>
      <c r="T71" s="285">
        <f t="shared" si="135"/>
        <v>40.934176804541771</v>
      </c>
      <c r="U71" s="138">
        <f t="shared" si="134"/>
        <v>99</v>
      </c>
      <c r="X71" s="68">
        <v>67</v>
      </c>
      <c r="Y71" s="123" t="s">
        <v>800</v>
      </c>
      <c r="Z71" s="557" t="s">
        <v>798</v>
      </c>
      <c r="AA71" s="248" t="s">
        <v>804</v>
      </c>
      <c r="AB71" s="131">
        <v>1</v>
      </c>
      <c r="AC71" s="357">
        <v>1</v>
      </c>
      <c r="AD71" s="231">
        <v>6</v>
      </c>
      <c r="AE71" s="234">
        <v>8</v>
      </c>
      <c r="AF71" s="149">
        <v>2</v>
      </c>
      <c r="AG71" s="545" t="s">
        <v>776</v>
      </c>
      <c r="AH71" s="277">
        <v>6</v>
      </c>
      <c r="AI71" s="326" t="s">
        <v>591</v>
      </c>
      <c r="AJ71" s="329">
        <v>80</v>
      </c>
      <c r="AK71" s="545" t="s">
        <v>775</v>
      </c>
      <c r="AL71" s="123">
        <v>5</v>
      </c>
      <c r="AM71" s="559" t="s">
        <v>360</v>
      </c>
      <c r="AN71" s="123" t="s">
        <v>360</v>
      </c>
      <c r="AO71" s="123" t="s">
        <v>360</v>
      </c>
      <c r="AP71" s="123" t="s">
        <v>360</v>
      </c>
      <c r="AQ71" s="131">
        <v>2.5</v>
      </c>
      <c r="AR71" s="68" t="s">
        <v>598</v>
      </c>
      <c r="AS71" s="303">
        <v>16.420000000000002</v>
      </c>
      <c r="AT71" s="357">
        <v>5</v>
      </c>
      <c r="AU71" s="357">
        <v>5</v>
      </c>
      <c r="AV71" s="354"/>
      <c r="AW71" s="357">
        <v>90</v>
      </c>
      <c r="AX71" s="397"/>
      <c r="AZ71" s="68">
        <v>67</v>
      </c>
      <c r="BA71" s="123" t="s">
        <v>369</v>
      </c>
      <c r="BB71" s="152" t="s">
        <v>372</v>
      </c>
      <c r="BC71" s="156">
        <v>25.58</v>
      </c>
      <c r="BD71" s="156">
        <v>11.19</v>
      </c>
      <c r="BE71" s="357"/>
      <c r="BF71" s="156">
        <v>57.87</v>
      </c>
      <c r="BG71" s="357"/>
    </row>
    <row r="72" spans="1:59" x14ac:dyDescent="0.2">
      <c r="A72" s="64">
        <v>68</v>
      </c>
      <c r="B72" s="22" t="s">
        <v>118</v>
      </c>
      <c r="C72" s="361"/>
      <c r="D72" s="138"/>
      <c r="E72" s="345">
        <v>776.59999999999991</v>
      </c>
      <c r="F72" s="138">
        <f t="shared" ref="F72" si="138">RANK(E72,E$5:E$164,0)</f>
        <v>51</v>
      </c>
      <c r="I72" s="68">
        <v>68</v>
      </c>
      <c r="J72" s="145"/>
      <c r="K72" s="138"/>
      <c r="L72" s="363"/>
      <c r="M72" s="138"/>
      <c r="N72" s="285">
        <v>38.46153846153846</v>
      </c>
      <c r="O72" s="138">
        <f t="shared" ref="O72" si="139">RANK(N72,N$5:N$164,0)</f>
        <v>130</v>
      </c>
      <c r="P72" s="265">
        <v>37.72</v>
      </c>
      <c r="Q72" s="138">
        <f t="shared" si="134"/>
        <v>126</v>
      </c>
      <c r="R72" s="266">
        <v>43.6</v>
      </c>
      <c r="S72" s="138">
        <f t="shared" si="134"/>
        <v>60</v>
      </c>
      <c r="T72" s="285">
        <f t="shared" si="135"/>
        <v>39.92717948717948</v>
      </c>
      <c r="U72" s="138">
        <f t="shared" si="134"/>
        <v>112</v>
      </c>
      <c r="X72" s="68">
        <v>68</v>
      </c>
      <c r="Y72" s="123" t="s">
        <v>800</v>
      </c>
      <c r="Z72" s="557" t="s">
        <v>798</v>
      </c>
      <c r="AA72" s="248" t="s">
        <v>799</v>
      </c>
      <c r="AB72" s="131">
        <v>1</v>
      </c>
      <c r="AC72" s="357">
        <v>1</v>
      </c>
      <c r="AD72" s="231">
        <v>4</v>
      </c>
      <c r="AE72" s="234">
        <v>1</v>
      </c>
      <c r="AF72" s="149">
        <v>2</v>
      </c>
      <c r="AG72" s="545" t="s">
        <v>776</v>
      </c>
      <c r="AH72" s="277">
        <v>4</v>
      </c>
      <c r="AI72" s="326" t="s">
        <v>591</v>
      </c>
      <c r="AJ72" s="329">
        <v>42</v>
      </c>
      <c r="AK72" s="545" t="s">
        <v>775</v>
      </c>
      <c r="AL72" s="123">
        <v>5</v>
      </c>
      <c r="AM72" s="559" t="s">
        <v>359</v>
      </c>
      <c r="AN72" s="123" t="s">
        <v>361</v>
      </c>
      <c r="AO72" s="123" t="s">
        <v>359</v>
      </c>
      <c r="AP72" s="123" t="s">
        <v>359</v>
      </c>
      <c r="AQ72" s="131">
        <v>2</v>
      </c>
      <c r="AR72" s="68">
        <v>3</v>
      </c>
      <c r="AS72" s="305">
        <v>17.440000000000001</v>
      </c>
      <c r="AT72" s="357">
        <v>5</v>
      </c>
      <c r="AU72" s="357">
        <v>6</v>
      </c>
      <c r="AV72" s="354"/>
      <c r="AW72" s="357">
        <v>30</v>
      </c>
      <c r="AX72" s="397"/>
      <c r="AZ72" s="68">
        <v>68</v>
      </c>
      <c r="BA72" s="123" t="s">
        <v>373</v>
      </c>
      <c r="BB72" s="152" t="s">
        <v>373</v>
      </c>
      <c r="BC72" s="156"/>
      <c r="BD72" s="156"/>
      <c r="BE72" s="357"/>
      <c r="BF72" s="156"/>
      <c r="BG72" s="357"/>
    </row>
    <row r="73" spans="1:59" x14ac:dyDescent="0.2">
      <c r="A73" s="64">
        <v>69</v>
      </c>
      <c r="B73" s="22" t="s">
        <v>176</v>
      </c>
      <c r="C73" s="361"/>
      <c r="D73" s="138"/>
      <c r="E73" s="345">
        <v>780.8</v>
      </c>
      <c r="F73" s="138">
        <f t="shared" ref="F73" si="140">RANK(E73,E$5:E$164,0)</f>
        <v>39</v>
      </c>
      <c r="I73" s="68">
        <v>69</v>
      </c>
      <c r="J73" s="145">
        <v>42.03</v>
      </c>
      <c r="K73" s="138">
        <f t="shared" si="132"/>
        <v>52</v>
      </c>
      <c r="L73" s="363"/>
      <c r="M73" s="138"/>
      <c r="N73" s="285">
        <v>41.712707182320443</v>
      </c>
      <c r="O73" s="138">
        <f t="shared" ref="O73" si="141">RANK(N73,N$5:N$164,0)</f>
        <v>96</v>
      </c>
      <c r="P73" s="265">
        <v>40.6</v>
      </c>
      <c r="Q73" s="138">
        <f t="shared" si="134"/>
        <v>81</v>
      </c>
      <c r="R73" s="266">
        <v>40.4</v>
      </c>
      <c r="S73" s="138">
        <f t="shared" si="134"/>
        <v>101</v>
      </c>
      <c r="T73" s="285">
        <f t="shared" si="135"/>
        <v>40.904235727440152</v>
      </c>
      <c r="U73" s="138">
        <f t="shared" si="134"/>
        <v>102</v>
      </c>
      <c r="X73" s="68">
        <v>69</v>
      </c>
      <c r="Y73" s="123" t="s">
        <v>798</v>
      </c>
      <c r="Z73" s="557" t="s">
        <v>798</v>
      </c>
      <c r="AA73" s="248" t="s">
        <v>799</v>
      </c>
      <c r="AB73" s="131">
        <v>1</v>
      </c>
      <c r="AC73" s="357">
        <v>6</v>
      </c>
      <c r="AD73" s="231">
        <v>5</v>
      </c>
      <c r="AE73" s="234">
        <v>5</v>
      </c>
      <c r="AF73" s="149">
        <v>4</v>
      </c>
      <c r="AG73" s="545" t="s">
        <v>776</v>
      </c>
      <c r="AH73" s="277">
        <v>5</v>
      </c>
      <c r="AI73" s="326" t="s">
        <v>479</v>
      </c>
      <c r="AJ73" s="329">
        <v>40</v>
      </c>
      <c r="AK73" s="545" t="s">
        <v>774</v>
      </c>
      <c r="AL73" s="123">
        <v>5</v>
      </c>
      <c r="AM73" s="559" t="s">
        <v>360</v>
      </c>
      <c r="AN73" s="123" t="s">
        <v>360</v>
      </c>
      <c r="AO73" s="123" t="s">
        <v>360</v>
      </c>
      <c r="AP73" s="123" t="s">
        <v>360</v>
      </c>
      <c r="AQ73" s="131">
        <v>2</v>
      </c>
      <c r="AR73" s="68">
        <v>3</v>
      </c>
      <c r="AS73" s="305">
        <v>13.53</v>
      </c>
      <c r="AT73" s="357">
        <v>0</v>
      </c>
      <c r="AU73" s="357">
        <v>5</v>
      </c>
      <c r="AV73" s="354"/>
      <c r="AW73" s="357">
        <v>80</v>
      </c>
      <c r="AX73" s="397"/>
      <c r="AZ73" s="68">
        <v>69</v>
      </c>
      <c r="BA73" s="123" t="s">
        <v>369</v>
      </c>
      <c r="BB73" s="152" t="s">
        <v>372</v>
      </c>
      <c r="BC73" s="156">
        <v>28.08</v>
      </c>
      <c r="BD73" s="156">
        <v>12.28</v>
      </c>
      <c r="BE73" s="357"/>
      <c r="BF73" s="156">
        <v>60.08</v>
      </c>
      <c r="BG73" s="357"/>
    </row>
    <row r="74" spans="1:59" x14ac:dyDescent="0.2">
      <c r="A74" s="64">
        <v>70</v>
      </c>
      <c r="B74" s="22" t="s">
        <v>179</v>
      </c>
      <c r="C74" s="361"/>
      <c r="D74" s="138"/>
      <c r="E74" s="345">
        <v>786.4</v>
      </c>
      <c r="F74" s="138">
        <f t="shared" ref="F74" si="142">RANK(E74,E$5:E$164,0)</f>
        <v>29</v>
      </c>
      <c r="I74" s="68">
        <v>70</v>
      </c>
      <c r="J74" s="145"/>
      <c r="K74" s="138"/>
      <c r="L74" s="363"/>
      <c r="M74" s="138"/>
      <c r="N74" s="285">
        <v>45.108695652173914</v>
      </c>
      <c r="O74" s="138">
        <f t="shared" ref="O74" si="143">RANK(N74,N$5:N$164,0)</f>
        <v>50</v>
      </c>
      <c r="P74" s="265">
        <v>40.4</v>
      </c>
      <c r="Q74" s="138">
        <f t="shared" si="134"/>
        <v>85</v>
      </c>
      <c r="R74" s="266">
        <v>42.354838709677423</v>
      </c>
      <c r="S74" s="138">
        <f t="shared" si="134"/>
        <v>78</v>
      </c>
      <c r="T74" s="286">
        <f t="shared" si="135"/>
        <v>42.62117812061711</v>
      </c>
      <c r="U74" s="139">
        <f t="shared" si="134"/>
        <v>65</v>
      </c>
      <c r="X74" s="68">
        <v>70</v>
      </c>
      <c r="Y74" s="124" t="s">
        <v>798</v>
      </c>
      <c r="Z74" s="560" t="s">
        <v>798</v>
      </c>
      <c r="AA74" s="553" t="s">
        <v>810</v>
      </c>
      <c r="AB74" s="131">
        <v>1</v>
      </c>
      <c r="AC74" s="357">
        <v>1</v>
      </c>
      <c r="AD74" s="231">
        <v>3</v>
      </c>
      <c r="AE74" s="234">
        <v>4</v>
      </c>
      <c r="AF74" s="149">
        <v>1</v>
      </c>
      <c r="AG74" s="546" t="s">
        <v>776</v>
      </c>
      <c r="AH74" s="277">
        <v>3</v>
      </c>
      <c r="AI74" s="326" t="s">
        <v>591</v>
      </c>
      <c r="AJ74" s="329">
        <v>30</v>
      </c>
      <c r="AK74" s="546" t="s">
        <v>774</v>
      </c>
      <c r="AL74" s="123">
        <v>5</v>
      </c>
      <c r="AM74" s="561" t="s">
        <v>359</v>
      </c>
      <c r="AN74" s="123" t="s">
        <v>359</v>
      </c>
      <c r="AO74" s="123" t="s">
        <v>359</v>
      </c>
      <c r="AP74" s="123" t="s">
        <v>359</v>
      </c>
      <c r="AQ74" s="131">
        <v>2</v>
      </c>
      <c r="AR74" s="68">
        <v>3</v>
      </c>
      <c r="AS74" s="305">
        <v>19.559999999999999</v>
      </c>
      <c r="AT74" s="357">
        <v>5</v>
      </c>
      <c r="AU74" s="357">
        <v>5</v>
      </c>
      <c r="AV74" s="354"/>
      <c r="AW74" s="357">
        <v>10</v>
      </c>
      <c r="AX74" s="397"/>
      <c r="AZ74" s="68">
        <v>70</v>
      </c>
      <c r="BA74" s="123" t="s">
        <v>373</v>
      </c>
      <c r="BB74" s="152" t="s">
        <v>373</v>
      </c>
      <c r="BC74" s="156"/>
      <c r="BD74" s="156"/>
      <c r="BE74" s="357"/>
      <c r="BF74" s="156"/>
      <c r="BG74" s="357"/>
    </row>
    <row r="75" spans="1:59" x14ac:dyDescent="0.2">
      <c r="A75" s="74">
        <v>71</v>
      </c>
      <c r="B75" s="92" t="s">
        <v>182</v>
      </c>
      <c r="C75" s="360"/>
      <c r="D75" s="137"/>
      <c r="E75" s="344">
        <v>815.2</v>
      </c>
      <c r="F75" s="137">
        <f t="shared" ref="F75" si="144">RANK(E75,E$5:E$164,0)</f>
        <v>2</v>
      </c>
      <c r="I75" s="73">
        <v>71</v>
      </c>
      <c r="J75" s="144"/>
      <c r="K75" s="137"/>
      <c r="L75" s="422"/>
      <c r="M75" s="137"/>
      <c r="N75" s="284">
        <v>38.150289017341038</v>
      </c>
      <c r="O75" s="137">
        <f t="shared" ref="O75" si="145">RANK(N75,N$5:N$164,0)</f>
        <v>132</v>
      </c>
      <c r="P75" s="264">
        <v>36.479999999999997</v>
      </c>
      <c r="Q75" s="137">
        <f t="shared" si="134"/>
        <v>140</v>
      </c>
      <c r="R75" s="276">
        <v>34.47540983606558</v>
      </c>
      <c r="S75" s="137">
        <f t="shared" si="134"/>
        <v>157</v>
      </c>
      <c r="T75" s="284">
        <f t="shared" si="135"/>
        <v>36.368566284468869</v>
      </c>
      <c r="U75" s="137">
        <f t="shared" si="134"/>
        <v>150</v>
      </c>
      <c r="X75" s="73">
        <v>71</v>
      </c>
      <c r="Y75" s="74" t="s">
        <v>798</v>
      </c>
      <c r="Z75" s="80" t="s">
        <v>798</v>
      </c>
      <c r="AA75" s="551" t="s">
        <v>804</v>
      </c>
      <c r="AB75" s="130">
        <v>1</v>
      </c>
      <c r="AC75" s="356">
        <v>1</v>
      </c>
      <c r="AD75" s="230">
        <v>2</v>
      </c>
      <c r="AE75" s="233">
        <v>1</v>
      </c>
      <c r="AF75" s="150">
        <v>1</v>
      </c>
      <c r="AG75" s="544" t="s">
        <v>776</v>
      </c>
      <c r="AH75" s="278">
        <v>5</v>
      </c>
      <c r="AI75" s="327" t="s">
        <v>479</v>
      </c>
      <c r="AJ75" s="426">
        <v>70</v>
      </c>
      <c r="AK75" s="544" t="s">
        <v>774</v>
      </c>
      <c r="AL75" s="122">
        <v>7</v>
      </c>
      <c r="AM75" s="291" t="s">
        <v>359</v>
      </c>
      <c r="AN75" s="122" t="s">
        <v>359</v>
      </c>
      <c r="AO75" s="122" t="s">
        <v>359</v>
      </c>
      <c r="AP75" s="122" t="s">
        <v>359</v>
      </c>
      <c r="AQ75" s="130">
        <v>3</v>
      </c>
      <c r="AR75" s="73">
        <v>3</v>
      </c>
      <c r="AS75" s="428">
        <v>21.82</v>
      </c>
      <c r="AT75" s="356">
        <v>0</v>
      </c>
      <c r="AU75" s="356">
        <v>7</v>
      </c>
      <c r="AV75" s="353"/>
      <c r="AW75" s="356">
        <v>90</v>
      </c>
      <c r="AX75" s="397"/>
      <c r="AZ75" s="73">
        <v>71</v>
      </c>
      <c r="BA75" s="122" t="s">
        <v>371</v>
      </c>
      <c r="BB75" s="151" t="s">
        <v>370</v>
      </c>
      <c r="BC75" s="155"/>
      <c r="BD75" s="155"/>
      <c r="BE75" s="356"/>
      <c r="BF75" s="155"/>
      <c r="BG75" s="356"/>
    </row>
    <row r="76" spans="1:59" x14ac:dyDescent="0.2">
      <c r="A76" s="64">
        <v>72</v>
      </c>
      <c r="B76" s="22" t="s">
        <v>185</v>
      </c>
      <c r="C76" s="361"/>
      <c r="D76" s="138"/>
      <c r="E76" s="345">
        <v>736.59999999999991</v>
      </c>
      <c r="F76" s="138">
        <f t="shared" ref="F76" si="146">RANK(E76,E$5:E$164,0)</f>
        <v>150</v>
      </c>
      <c r="I76" s="68">
        <v>72</v>
      </c>
      <c r="J76" s="145">
        <v>44.43</v>
      </c>
      <c r="K76" s="138">
        <f t="shared" si="132"/>
        <v>29</v>
      </c>
      <c r="L76" s="363"/>
      <c r="M76" s="138"/>
      <c r="N76" s="285">
        <v>36.391437308868504</v>
      </c>
      <c r="O76" s="138">
        <f t="shared" ref="O76" si="147">RANK(N76,N$5:N$164,0)</f>
        <v>146</v>
      </c>
      <c r="P76" s="265">
        <v>38.159999999999997</v>
      </c>
      <c r="Q76" s="138">
        <f t="shared" si="134"/>
        <v>118</v>
      </c>
      <c r="R76" s="266">
        <v>41.089430894308947</v>
      </c>
      <c r="S76" s="138">
        <f t="shared" si="134"/>
        <v>99</v>
      </c>
      <c r="T76" s="285">
        <f t="shared" si="135"/>
        <v>38.546956067725816</v>
      </c>
      <c r="U76" s="138">
        <f t="shared" si="134"/>
        <v>129</v>
      </c>
      <c r="X76" s="68">
        <v>72</v>
      </c>
      <c r="Y76" s="64" t="s">
        <v>798</v>
      </c>
      <c r="Z76" s="36" t="s">
        <v>798</v>
      </c>
      <c r="AA76" s="248" t="s">
        <v>799</v>
      </c>
      <c r="AB76" s="131">
        <v>5</v>
      </c>
      <c r="AC76" s="357">
        <v>5</v>
      </c>
      <c r="AD76" s="231">
        <v>8</v>
      </c>
      <c r="AE76" s="234">
        <v>1</v>
      </c>
      <c r="AF76" s="149">
        <v>6</v>
      </c>
      <c r="AG76" s="545" t="s">
        <v>777</v>
      </c>
      <c r="AH76" s="277">
        <v>2</v>
      </c>
      <c r="AI76" s="326" t="s">
        <v>479</v>
      </c>
      <c r="AJ76" s="329">
        <v>22</v>
      </c>
      <c r="AK76" s="545" t="s">
        <v>774</v>
      </c>
      <c r="AL76" s="123">
        <v>5</v>
      </c>
      <c r="AM76" s="558" t="s">
        <v>360</v>
      </c>
      <c r="AN76" s="123" t="s">
        <v>360</v>
      </c>
      <c r="AO76" s="123" t="s">
        <v>360</v>
      </c>
      <c r="AP76" s="123" t="s">
        <v>360</v>
      </c>
      <c r="AQ76" s="131">
        <v>2.5</v>
      </c>
      <c r="AR76" s="68">
        <v>3</v>
      </c>
      <c r="AS76" s="305">
        <v>14.8</v>
      </c>
      <c r="AT76" s="357">
        <v>2</v>
      </c>
      <c r="AU76" s="357">
        <v>4</v>
      </c>
      <c r="AV76" s="354">
        <v>1</v>
      </c>
      <c r="AW76" s="357">
        <v>60</v>
      </c>
      <c r="AX76" s="397"/>
      <c r="AZ76" s="68">
        <v>72</v>
      </c>
      <c r="BA76" s="123" t="s">
        <v>371</v>
      </c>
      <c r="BB76" s="152" t="s">
        <v>369</v>
      </c>
      <c r="BC76" s="156">
        <v>28.57</v>
      </c>
      <c r="BD76" s="156">
        <v>12.78</v>
      </c>
      <c r="BE76" s="357"/>
      <c r="BF76" s="156">
        <v>59.64</v>
      </c>
      <c r="BG76" s="357"/>
    </row>
    <row r="77" spans="1:59" x14ac:dyDescent="0.2">
      <c r="A77" s="64">
        <v>73</v>
      </c>
      <c r="B77" s="22" t="s">
        <v>185</v>
      </c>
      <c r="C77" s="363"/>
      <c r="D77" s="138"/>
      <c r="E77" s="345">
        <v>743.40000000000009</v>
      </c>
      <c r="F77" s="138">
        <f t="shared" ref="F77" si="148">RANK(E77,E$5:E$164,0)</f>
        <v>143</v>
      </c>
      <c r="I77" s="68">
        <v>73</v>
      </c>
      <c r="J77" s="145">
        <v>43.78</v>
      </c>
      <c r="K77" s="138">
        <f t="shared" si="132"/>
        <v>36</v>
      </c>
      <c r="L77" s="363"/>
      <c r="M77" s="138"/>
      <c r="N77" s="285">
        <v>40.782122905027933</v>
      </c>
      <c r="O77" s="138">
        <f t="shared" ref="O77" si="149">RANK(N77,N$5:N$164,0)</f>
        <v>107</v>
      </c>
      <c r="P77" s="265">
        <v>42.48</v>
      </c>
      <c r="Q77" s="138">
        <f t="shared" si="134"/>
        <v>52</v>
      </c>
      <c r="R77" s="266">
        <v>35.6</v>
      </c>
      <c r="S77" s="138">
        <f t="shared" si="134"/>
        <v>151</v>
      </c>
      <c r="T77" s="285">
        <f t="shared" si="135"/>
        <v>39.620707635009303</v>
      </c>
      <c r="U77" s="138">
        <f t="shared" si="134"/>
        <v>115</v>
      </c>
      <c r="X77" s="68">
        <v>73</v>
      </c>
      <c r="Y77" s="64" t="s">
        <v>798</v>
      </c>
      <c r="Z77" s="36" t="s">
        <v>798</v>
      </c>
      <c r="AA77" s="248" t="s">
        <v>799</v>
      </c>
      <c r="AB77" s="131">
        <v>6</v>
      </c>
      <c r="AC77" s="357">
        <v>6</v>
      </c>
      <c r="AD77" s="231">
        <v>7</v>
      </c>
      <c r="AE77" s="234">
        <v>9</v>
      </c>
      <c r="AF77" s="149">
        <v>4</v>
      </c>
      <c r="AG77" s="545" t="s">
        <v>776</v>
      </c>
      <c r="AH77" s="277">
        <v>3</v>
      </c>
      <c r="AI77" s="326" t="s">
        <v>479</v>
      </c>
      <c r="AJ77" s="329">
        <v>30</v>
      </c>
      <c r="AK77" s="545" t="s">
        <v>774</v>
      </c>
      <c r="AL77" s="123">
        <v>5</v>
      </c>
      <c r="AM77" s="558" t="s">
        <v>360</v>
      </c>
      <c r="AN77" s="123" t="s">
        <v>360</v>
      </c>
      <c r="AO77" s="123" t="s">
        <v>360</v>
      </c>
      <c r="AP77" s="123" t="s">
        <v>360</v>
      </c>
      <c r="AQ77" s="131">
        <v>2</v>
      </c>
      <c r="AR77" s="68">
        <v>3</v>
      </c>
      <c r="AS77" s="305">
        <v>17.84</v>
      </c>
      <c r="AT77" s="357">
        <v>2</v>
      </c>
      <c r="AU77" s="357">
        <v>4</v>
      </c>
      <c r="AV77" s="354">
        <v>1</v>
      </c>
      <c r="AW77" s="357">
        <v>20</v>
      </c>
      <c r="AX77" s="397"/>
      <c r="AZ77" s="68">
        <v>73</v>
      </c>
      <c r="BA77" s="123" t="s">
        <v>371</v>
      </c>
      <c r="BB77" s="152" t="s">
        <v>372</v>
      </c>
      <c r="BC77" s="156">
        <v>27.9</v>
      </c>
      <c r="BD77" s="156">
        <v>12.57</v>
      </c>
      <c r="BE77" s="357"/>
      <c r="BF77" s="156">
        <v>58.92</v>
      </c>
      <c r="BG77" s="357"/>
    </row>
    <row r="78" spans="1:59" x14ac:dyDescent="0.2">
      <c r="A78" s="64">
        <v>74</v>
      </c>
      <c r="B78" s="22" t="s">
        <v>188</v>
      </c>
      <c r="C78" s="363">
        <v>763.2</v>
      </c>
      <c r="D78" s="138">
        <f t="shared" ref="D78:F78" si="150">RANK(C78,C$5:C$164,0)</f>
        <v>11</v>
      </c>
      <c r="E78" s="345">
        <v>771.8</v>
      </c>
      <c r="F78" s="138">
        <f t="shared" si="150"/>
        <v>68</v>
      </c>
      <c r="I78" s="68">
        <v>74</v>
      </c>
      <c r="J78" s="145">
        <v>46.15</v>
      </c>
      <c r="K78" s="138">
        <f t="shared" si="132"/>
        <v>18</v>
      </c>
      <c r="L78" s="363">
        <v>37.1</v>
      </c>
      <c r="M78" s="138">
        <f t="shared" ref="M78:O78" si="151">RANK(L78,L$5:L$164,0)</f>
        <v>23</v>
      </c>
      <c r="N78" s="285">
        <v>39.622641509433961</v>
      </c>
      <c r="O78" s="138">
        <f t="shared" si="151"/>
        <v>120</v>
      </c>
      <c r="P78" s="265">
        <v>43.8</v>
      </c>
      <c r="Q78" s="138">
        <f t="shared" si="134"/>
        <v>31</v>
      </c>
      <c r="R78" s="266">
        <v>42.8</v>
      </c>
      <c r="S78" s="138">
        <f t="shared" si="134"/>
        <v>68</v>
      </c>
      <c r="T78" s="285">
        <f t="shared" si="135"/>
        <v>42.074213836477988</v>
      </c>
      <c r="U78" s="138">
        <f t="shared" si="134"/>
        <v>78</v>
      </c>
      <c r="X78" s="68">
        <v>74</v>
      </c>
      <c r="Y78" s="64" t="s">
        <v>797</v>
      </c>
      <c r="Z78" s="36" t="s">
        <v>798</v>
      </c>
      <c r="AA78" s="248" t="s">
        <v>811</v>
      </c>
      <c r="AB78" s="131">
        <v>1</v>
      </c>
      <c r="AC78" s="357">
        <v>1</v>
      </c>
      <c r="AD78" s="231">
        <v>3</v>
      </c>
      <c r="AE78" s="234">
        <v>1</v>
      </c>
      <c r="AF78" s="149">
        <v>2</v>
      </c>
      <c r="AG78" s="545" t="s">
        <v>776</v>
      </c>
      <c r="AH78" s="277">
        <v>6</v>
      </c>
      <c r="AI78" s="326" t="s">
        <v>479</v>
      </c>
      <c r="AJ78" s="329">
        <v>50</v>
      </c>
      <c r="AK78" s="545" t="s">
        <v>774</v>
      </c>
      <c r="AL78" s="123">
        <v>5</v>
      </c>
      <c r="AM78" s="558" t="s">
        <v>360</v>
      </c>
      <c r="AN78" s="123" t="s">
        <v>360</v>
      </c>
      <c r="AO78" s="123" t="s">
        <v>360</v>
      </c>
      <c r="AP78" s="123" t="s">
        <v>360</v>
      </c>
      <c r="AQ78" s="131">
        <v>2.5</v>
      </c>
      <c r="AR78" s="68" t="s">
        <v>601</v>
      </c>
      <c r="AS78" s="303">
        <v>17.29</v>
      </c>
      <c r="AT78" s="357">
        <v>3</v>
      </c>
      <c r="AU78" s="357">
        <v>4</v>
      </c>
      <c r="AV78" s="354"/>
      <c r="AW78" s="357">
        <v>50</v>
      </c>
      <c r="AX78" s="397"/>
      <c r="AZ78" s="68">
        <v>74</v>
      </c>
      <c r="BA78" s="123" t="s">
        <v>369</v>
      </c>
      <c r="BB78" s="152" t="s">
        <v>371</v>
      </c>
      <c r="BC78" s="156">
        <v>32.4</v>
      </c>
      <c r="BD78" s="156">
        <v>13.69</v>
      </c>
      <c r="BE78" s="370">
        <v>13.12</v>
      </c>
      <c r="BF78" s="156">
        <v>59.76</v>
      </c>
      <c r="BG78" s="357">
        <v>45</v>
      </c>
    </row>
    <row r="79" spans="1:59" x14ac:dyDescent="0.2">
      <c r="A79" s="64">
        <v>75</v>
      </c>
      <c r="B79" s="22" t="s">
        <v>191</v>
      </c>
      <c r="C79" s="363"/>
      <c r="D79" s="138"/>
      <c r="E79" s="345">
        <v>769.4</v>
      </c>
      <c r="F79" s="138">
        <f t="shared" ref="F79" si="152">RANK(E79,E$5:E$164,0)</f>
        <v>79</v>
      </c>
      <c r="I79" s="68">
        <v>75</v>
      </c>
      <c r="J79" s="145">
        <v>39.76</v>
      </c>
      <c r="K79" s="138">
        <f t="shared" si="132"/>
        <v>70</v>
      </c>
      <c r="L79" s="363"/>
      <c r="M79" s="138"/>
      <c r="N79" s="285">
        <v>36.666666666666664</v>
      </c>
      <c r="O79" s="138">
        <f t="shared" ref="O79" si="153">RANK(N79,N$5:N$164,0)</f>
        <v>143</v>
      </c>
      <c r="P79" s="265">
        <v>38.24</v>
      </c>
      <c r="Q79" s="138">
        <f t="shared" si="134"/>
        <v>116</v>
      </c>
      <c r="R79" s="266">
        <v>38</v>
      </c>
      <c r="S79" s="138">
        <f t="shared" si="134"/>
        <v>131</v>
      </c>
      <c r="T79" s="285">
        <f t="shared" si="135"/>
        <v>37.635555555555555</v>
      </c>
      <c r="U79" s="138">
        <f t="shared" si="134"/>
        <v>137</v>
      </c>
      <c r="X79" s="68">
        <v>75</v>
      </c>
      <c r="Y79" s="64" t="s">
        <v>800</v>
      </c>
      <c r="Z79" s="36" t="s">
        <v>798</v>
      </c>
      <c r="AA79" s="248" t="s">
        <v>799</v>
      </c>
      <c r="AB79" s="131">
        <v>1</v>
      </c>
      <c r="AC79" s="357">
        <v>1</v>
      </c>
      <c r="AD79" s="231">
        <v>4</v>
      </c>
      <c r="AE79" s="234">
        <v>1</v>
      </c>
      <c r="AF79" s="149">
        <v>1</v>
      </c>
      <c r="AG79" s="545" t="s">
        <v>776</v>
      </c>
      <c r="AH79" s="277">
        <v>6</v>
      </c>
      <c r="AI79" s="326" t="s">
        <v>479</v>
      </c>
      <c r="AJ79" s="329">
        <v>100</v>
      </c>
      <c r="AK79" s="545" t="s">
        <v>774</v>
      </c>
      <c r="AL79" s="123">
        <v>5</v>
      </c>
      <c r="AM79" s="558" t="s">
        <v>360</v>
      </c>
      <c r="AN79" s="123" t="s">
        <v>360</v>
      </c>
      <c r="AO79" s="123" t="s">
        <v>360</v>
      </c>
      <c r="AP79" s="123" t="s">
        <v>360</v>
      </c>
      <c r="AQ79" s="131">
        <v>3</v>
      </c>
      <c r="AR79" s="68">
        <v>3</v>
      </c>
      <c r="AS79" s="303">
        <v>21.76</v>
      </c>
      <c r="AT79" s="357">
        <v>2</v>
      </c>
      <c r="AU79" s="357">
        <v>5</v>
      </c>
      <c r="AV79" s="354"/>
      <c r="AW79" s="357">
        <v>100</v>
      </c>
      <c r="AX79" s="397"/>
      <c r="AZ79" s="68">
        <v>75</v>
      </c>
      <c r="BA79" s="123" t="s">
        <v>369</v>
      </c>
      <c r="BB79" s="152" t="s">
        <v>370</v>
      </c>
      <c r="BC79" s="156">
        <v>29.44</v>
      </c>
      <c r="BD79" s="156">
        <v>13.32</v>
      </c>
      <c r="BE79" s="357"/>
      <c r="BF79" s="156">
        <v>60.08</v>
      </c>
      <c r="BG79" s="357"/>
    </row>
    <row r="80" spans="1:59" x14ac:dyDescent="0.2">
      <c r="A80" s="64">
        <v>76</v>
      </c>
      <c r="B80" s="22" t="s">
        <v>194</v>
      </c>
      <c r="C80" s="363" t="s">
        <v>345</v>
      </c>
      <c r="D80" s="138"/>
      <c r="E80" s="345">
        <v>761</v>
      </c>
      <c r="F80" s="138">
        <f t="shared" ref="F80" si="154">RANK(E80,E$5:E$164,0)</f>
        <v>106</v>
      </c>
      <c r="I80" s="68">
        <v>76</v>
      </c>
      <c r="J80" s="145">
        <v>45.12</v>
      </c>
      <c r="K80" s="138">
        <f t="shared" si="132"/>
        <v>23</v>
      </c>
      <c r="L80" s="363"/>
      <c r="M80" s="138"/>
      <c r="N80" s="285">
        <v>43.63143631436315</v>
      </c>
      <c r="O80" s="138">
        <f t="shared" ref="O80" si="155">RANK(N80,N$5:N$164,0)</f>
        <v>66</v>
      </c>
      <c r="P80" s="265">
        <v>39.72</v>
      </c>
      <c r="Q80" s="138">
        <f t="shared" si="134"/>
        <v>95</v>
      </c>
      <c r="R80" s="266">
        <v>39.200000000000003</v>
      </c>
      <c r="S80" s="138">
        <f t="shared" si="134"/>
        <v>113</v>
      </c>
      <c r="T80" s="285">
        <f t="shared" si="135"/>
        <v>40.850478771454384</v>
      </c>
      <c r="U80" s="138">
        <f t="shared" si="134"/>
        <v>103</v>
      </c>
      <c r="X80" s="68">
        <v>76</v>
      </c>
      <c r="Y80" s="64" t="s">
        <v>797</v>
      </c>
      <c r="Z80" s="36" t="s">
        <v>798</v>
      </c>
      <c r="AA80" s="248" t="s">
        <v>802</v>
      </c>
      <c r="AB80" s="131">
        <v>6</v>
      </c>
      <c r="AC80" s="357">
        <v>3</v>
      </c>
      <c r="AD80" s="231">
        <v>4</v>
      </c>
      <c r="AE80" s="234">
        <v>4</v>
      </c>
      <c r="AF80" s="149">
        <v>3</v>
      </c>
      <c r="AG80" s="545" t="s">
        <v>776</v>
      </c>
      <c r="AH80" s="277">
        <v>6</v>
      </c>
      <c r="AI80" s="326" t="s">
        <v>479</v>
      </c>
      <c r="AJ80" s="329">
        <v>80</v>
      </c>
      <c r="AK80" s="545" t="s">
        <v>774</v>
      </c>
      <c r="AL80" s="123">
        <v>3</v>
      </c>
      <c r="AM80" s="558" t="s">
        <v>360</v>
      </c>
      <c r="AN80" s="123" t="s">
        <v>360</v>
      </c>
      <c r="AO80" s="123" t="s">
        <v>360</v>
      </c>
      <c r="AP80" s="123" t="s">
        <v>360</v>
      </c>
      <c r="AQ80" s="131">
        <v>2</v>
      </c>
      <c r="AR80" s="68" t="s">
        <v>598</v>
      </c>
      <c r="AS80" s="303">
        <v>21.58</v>
      </c>
      <c r="AT80" s="357">
        <v>0</v>
      </c>
      <c r="AU80" s="357">
        <v>5</v>
      </c>
      <c r="AV80" s="354">
        <v>1</v>
      </c>
      <c r="AW80" s="357">
        <v>40</v>
      </c>
      <c r="AX80" s="397"/>
      <c r="AZ80" s="68">
        <v>76</v>
      </c>
      <c r="BA80" s="123" t="s">
        <v>369</v>
      </c>
      <c r="BB80" s="152" t="s">
        <v>369</v>
      </c>
      <c r="BC80" s="156">
        <v>25.91</v>
      </c>
      <c r="BD80" s="156">
        <v>11.05</v>
      </c>
      <c r="BE80" s="357"/>
      <c r="BF80" s="156">
        <v>59.12</v>
      </c>
      <c r="BG80" s="357"/>
    </row>
    <row r="81" spans="1:59" x14ac:dyDescent="0.2">
      <c r="A81" s="64">
        <v>77</v>
      </c>
      <c r="B81" s="22" t="s">
        <v>197</v>
      </c>
      <c r="C81" s="363"/>
      <c r="D81" s="138"/>
      <c r="E81" s="345">
        <v>771.59999999999991</v>
      </c>
      <c r="F81" s="138">
        <f t="shared" ref="F81" si="156">RANK(E81,E$5:E$164,0)</f>
        <v>70</v>
      </c>
      <c r="I81" s="68">
        <v>77</v>
      </c>
      <c r="J81" s="145"/>
      <c r="K81" s="138"/>
      <c r="L81" s="363"/>
      <c r="M81" s="138"/>
      <c r="N81" s="285">
        <v>48.03921568627451</v>
      </c>
      <c r="O81" s="138">
        <f t="shared" ref="O81" si="157">RANK(N81,N$5:N$164,0)</f>
        <v>19</v>
      </c>
      <c r="P81" s="265">
        <v>41.76</v>
      </c>
      <c r="Q81" s="138">
        <f t="shared" si="134"/>
        <v>62</v>
      </c>
      <c r="R81" s="266">
        <v>43.2</v>
      </c>
      <c r="S81" s="138">
        <f t="shared" si="134"/>
        <v>67</v>
      </c>
      <c r="T81" s="285">
        <f t="shared" si="135"/>
        <v>44.333071895424837</v>
      </c>
      <c r="U81" s="138">
        <f t="shared" si="134"/>
        <v>35</v>
      </c>
      <c r="X81" s="68">
        <v>77</v>
      </c>
      <c r="Y81" s="123" t="s">
        <v>798</v>
      </c>
      <c r="Z81" s="557" t="s">
        <v>798</v>
      </c>
      <c r="AA81" s="248" t="s">
        <v>801</v>
      </c>
      <c r="AB81" s="131">
        <v>6</v>
      </c>
      <c r="AC81" s="357">
        <v>2</v>
      </c>
      <c r="AD81" s="231">
        <v>5</v>
      </c>
      <c r="AE81" s="234">
        <v>3</v>
      </c>
      <c r="AF81" s="149">
        <v>4</v>
      </c>
      <c r="AG81" s="545" t="s">
        <v>776</v>
      </c>
      <c r="AH81" s="277">
        <v>4</v>
      </c>
      <c r="AI81" s="326" t="s">
        <v>479</v>
      </c>
      <c r="AJ81" s="329">
        <v>50</v>
      </c>
      <c r="AK81" s="545" t="s">
        <v>774</v>
      </c>
      <c r="AL81" s="123">
        <v>7</v>
      </c>
      <c r="AM81" s="559" t="s">
        <v>360</v>
      </c>
      <c r="AN81" s="123" t="s">
        <v>360</v>
      </c>
      <c r="AO81" s="123" t="s">
        <v>360</v>
      </c>
      <c r="AP81" s="123" t="s">
        <v>360</v>
      </c>
      <c r="AQ81" s="131">
        <v>2</v>
      </c>
      <c r="AR81" s="68" t="s">
        <v>598</v>
      </c>
      <c r="AS81" s="303">
        <v>21.98</v>
      </c>
      <c r="AT81" s="357">
        <v>4</v>
      </c>
      <c r="AU81" s="357">
        <v>4</v>
      </c>
      <c r="AV81" s="354">
        <v>1</v>
      </c>
      <c r="AW81" s="357">
        <v>40</v>
      </c>
      <c r="AX81" s="397"/>
      <c r="AZ81" s="68">
        <v>77</v>
      </c>
      <c r="BA81" s="123" t="s">
        <v>373</v>
      </c>
      <c r="BB81" s="152" t="s">
        <v>373</v>
      </c>
      <c r="BC81" s="156"/>
      <c r="BD81" s="156"/>
      <c r="BE81" s="357"/>
      <c r="BF81" s="156"/>
      <c r="BG81" s="357"/>
    </row>
    <row r="82" spans="1:59" x14ac:dyDescent="0.2">
      <c r="A82" s="64">
        <v>78</v>
      </c>
      <c r="B82" s="22" t="s">
        <v>199</v>
      </c>
      <c r="C82" s="363" t="s">
        <v>345</v>
      </c>
      <c r="D82" s="138"/>
      <c r="E82" s="345">
        <v>773.6</v>
      </c>
      <c r="F82" s="138">
        <f t="shared" ref="F82" si="158">RANK(E82,E$5:E$164,0)</f>
        <v>62</v>
      </c>
      <c r="I82" s="68">
        <v>78</v>
      </c>
      <c r="J82" s="145">
        <v>43.22</v>
      </c>
      <c r="K82" s="138">
        <f t="shared" si="132"/>
        <v>39</v>
      </c>
      <c r="L82" s="363"/>
      <c r="M82" s="138"/>
      <c r="N82" s="285">
        <v>47.634069400630914</v>
      </c>
      <c r="O82" s="138">
        <f t="shared" ref="O82" si="159">RANK(N82,N$5:N$164,0)</f>
        <v>21</v>
      </c>
      <c r="P82" s="265">
        <v>43.84</v>
      </c>
      <c r="Q82" s="138">
        <f t="shared" si="134"/>
        <v>30</v>
      </c>
      <c r="R82" s="266">
        <v>39.200000000000003</v>
      </c>
      <c r="S82" s="138">
        <f t="shared" si="134"/>
        <v>113</v>
      </c>
      <c r="T82" s="285">
        <f t="shared" si="135"/>
        <v>43.558023133543635</v>
      </c>
      <c r="U82" s="138">
        <f t="shared" si="134"/>
        <v>48</v>
      </c>
      <c r="X82" s="68">
        <v>78</v>
      </c>
      <c r="Y82" s="123" t="s">
        <v>798</v>
      </c>
      <c r="Z82" s="557" t="s">
        <v>798</v>
      </c>
      <c r="AA82" s="248" t="s">
        <v>802</v>
      </c>
      <c r="AB82" s="131">
        <v>6</v>
      </c>
      <c r="AC82" s="357">
        <v>6</v>
      </c>
      <c r="AD82" s="231">
        <v>6</v>
      </c>
      <c r="AE82" s="234">
        <v>6</v>
      </c>
      <c r="AF82" s="149">
        <v>8</v>
      </c>
      <c r="AG82" s="545" t="s">
        <v>776</v>
      </c>
      <c r="AH82" s="277">
        <v>5</v>
      </c>
      <c r="AI82" s="326" t="s">
        <v>479</v>
      </c>
      <c r="AJ82" s="329">
        <v>40</v>
      </c>
      <c r="AK82" s="545" t="s">
        <v>774</v>
      </c>
      <c r="AL82" s="123">
        <v>5</v>
      </c>
      <c r="AM82" s="559" t="s">
        <v>360</v>
      </c>
      <c r="AN82" s="123" t="s">
        <v>360</v>
      </c>
      <c r="AO82" s="123" t="s">
        <v>360</v>
      </c>
      <c r="AP82" s="123" t="s">
        <v>360</v>
      </c>
      <c r="AQ82" s="131">
        <v>2</v>
      </c>
      <c r="AR82" s="68" t="s">
        <v>598</v>
      </c>
      <c r="AS82" s="303">
        <v>20.47</v>
      </c>
      <c r="AT82" s="357">
        <v>3</v>
      </c>
      <c r="AU82" s="357">
        <v>4</v>
      </c>
      <c r="AV82" s="354">
        <v>1</v>
      </c>
      <c r="AW82" s="357">
        <v>30</v>
      </c>
      <c r="AX82" s="397"/>
      <c r="AZ82" s="68">
        <v>78</v>
      </c>
      <c r="BA82" s="123" t="s">
        <v>369</v>
      </c>
      <c r="BB82" s="152" t="s">
        <v>374</v>
      </c>
      <c r="BC82" s="156">
        <v>24.18</v>
      </c>
      <c r="BD82" s="156">
        <v>10.54</v>
      </c>
      <c r="BE82" s="357"/>
      <c r="BF82" s="156">
        <v>57.02</v>
      </c>
      <c r="BG82" s="357"/>
    </row>
    <row r="83" spans="1:59" x14ac:dyDescent="0.2">
      <c r="A83" s="64">
        <v>79</v>
      </c>
      <c r="B83" s="22" t="s">
        <v>201</v>
      </c>
      <c r="C83" s="363"/>
      <c r="D83" s="138"/>
      <c r="E83" s="345">
        <v>753.6</v>
      </c>
      <c r="F83" s="138">
        <f t="shared" ref="F83" si="160">RANK(E83,E$5:E$164,0)</f>
        <v>123</v>
      </c>
      <c r="I83" s="68">
        <v>79</v>
      </c>
      <c r="J83" s="145">
        <v>42.2</v>
      </c>
      <c r="K83" s="138">
        <f t="shared" si="132"/>
        <v>48</v>
      </c>
      <c r="L83" s="363"/>
      <c r="M83" s="138"/>
      <c r="N83" s="285">
        <v>45.333333333333336</v>
      </c>
      <c r="O83" s="138">
        <f t="shared" ref="O83" si="161">RANK(N83,N$5:N$164,0)</f>
        <v>47</v>
      </c>
      <c r="P83" s="265">
        <v>40.479999999999997</v>
      </c>
      <c r="Q83" s="138">
        <f t="shared" si="134"/>
        <v>82</v>
      </c>
      <c r="R83" s="266">
        <v>47.2</v>
      </c>
      <c r="S83" s="138">
        <f t="shared" si="134"/>
        <v>13</v>
      </c>
      <c r="T83" s="285">
        <f t="shared" si="135"/>
        <v>44.337777777777774</v>
      </c>
      <c r="U83" s="138">
        <f t="shared" si="134"/>
        <v>34</v>
      </c>
      <c r="X83" s="68">
        <v>79</v>
      </c>
      <c r="Y83" s="123" t="s">
        <v>798</v>
      </c>
      <c r="Z83" s="557" t="s">
        <v>798</v>
      </c>
      <c r="AA83" s="248" t="s">
        <v>804</v>
      </c>
      <c r="AB83" s="131">
        <v>1</v>
      </c>
      <c r="AC83" s="357">
        <v>1</v>
      </c>
      <c r="AD83" s="231">
        <v>5</v>
      </c>
      <c r="AE83" s="234">
        <v>1</v>
      </c>
      <c r="AF83" s="149">
        <v>1</v>
      </c>
      <c r="AG83" s="545" t="s">
        <v>776</v>
      </c>
      <c r="AH83" s="277">
        <v>3</v>
      </c>
      <c r="AI83" s="326" t="s">
        <v>479</v>
      </c>
      <c r="AJ83" s="329">
        <v>30</v>
      </c>
      <c r="AK83" s="545" t="s">
        <v>774</v>
      </c>
      <c r="AL83" s="123">
        <v>5</v>
      </c>
      <c r="AM83" s="559" t="s">
        <v>359</v>
      </c>
      <c r="AN83" s="123" t="s">
        <v>359</v>
      </c>
      <c r="AO83" s="123" t="s">
        <v>359</v>
      </c>
      <c r="AP83" s="123" t="s">
        <v>359</v>
      </c>
      <c r="AQ83" s="131">
        <v>2</v>
      </c>
      <c r="AR83" s="68" t="s">
        <v>606</v>
      </c>
      <c r="AS83" s="303">
        <v>21.09</v>
      </c>
      <c r="AT83" s="357">
        <v>5</v>
      </c>
      <c r="AU83" s="357">
        <v>6</v>
      </c>
      <c r="AV83" s="354"/>
      <c r="AW83" s="357">
        <v>90</v>
      </c>
      <c r="AX83" s="397"/>
      <c r="AZ83" s="68">
        <v>79</v>
      </c>
      <c r="BA83" s="123" t="s">
        <v>372</v>
      </c>
      <c r="BB83" s="152" t="s">
        <v>370</v>
      </c>
      <c r="BC83" s="156">
        <v>29.99</v>
      </c>
      <c r="BD83" s="156">
        <v>12.74</v>
      </c>
      <c r="BE83" s="357"/>
      <c r="BF83" s="156">
        <v>60</v>
      </c>
      <c r="BG83" s="357"/>
    </row>
    <row r="84" spans="1:59" x14ac:dyDescent="0.2">
      <c r="A84" s="65">
        <v>80</v>
      </c>
      <c r="B84" s="90" t="s">
        <v>13</v>
      </c>
      <c r="C84" s="364"/>
      <c r="D84" s="139"/>
      <c r="E84" s="346">
        <v>742</v>
      </c>
      <c r="F84" s="139">
        <f t="shared" ref="F84" si="162">RANK(E84,E$5:E$164,0)</f>
        <v>145</v>
      </c>
      <c r="I84" s="81">
        <v>80</v>
      </c>
      <c r="J84" s="146">
        <v>40.11</v>
      </c>
      <c r="K84" s="139">
        <f t="shared" si="132"/>
        <v>67</v>
      </c>
      <c r="L84" s="364"/>
      <c r="M84" s="139"/>
      <c r="N84" s="286">
        <v>43.734015345268546</v>
      </c>
      <c r="O84" s="139">
        <f t="shared" ref="O84" si="163">RANK(N84,N$5:N$164,0)</f>
        <v>63</v>
      </c>
      <c r="P84" s="423">
        <v>39.56</v>
      </c>
      <c r="Q84" s="139">
        <f t="shared" si="134"/>
        <v>97</v>
      </c>
      <c r="R84" s="267">
        <v>41.6</v>
      </c>
      <c r="S84" s="139">
        <f t="shared" si="134"/>
        <v>83</v>
      </c>
      <c r="T84" s="286">
        <f t="shared" si="135"/>
        <v>41.631338448422845</v>
      </c>
      <c r="U84" s="139">
        <f t="shared" si="134"/>
        <v>87</v>
      </c>
      <c r="X84" s="81">
        <v>80</v>
      </c>
      <c r="Y84" s="124"/>
      <c r="Z84" s="560"/>
      <c r="AA84" s="553"/>
      <c r="AB84" s="132">
        <v>1</v>
      </c>
      <c r="AC84" s="358">
        <v>1</v>
      </c>
      <c r="AD84" s="232">
        <v>3</v>
      </c>
      <c r="AE84" s="235">
        <v>1</v>
      </c>
      <c r="AF84" s="153">
        <v>1</v>
      </c>
      <c r="AG84" s="546" t="s">
        <v>776</v>
      </c>
      <c r="AH84" s="279">
        <v>8</v>
      </c>
      <c r="AI84" s="328" t="s">
        <v>479</v>
      </c>
      <c r="AJ84" s="330">
        <v>100</v>
      </c>
      <c r="AK84" s="546" t="s">
        <v>774</v>
      </c>
      <c r="AL84" s="124">
        <v>5</v>
      </c>
      <c r="AM84" s="561"/>
      <c r="AN84" s="124" t="s">
        <v>360</v>
      </c>
      <c r="AO84" s="124" t="s">
        <v>360</v>
      </c>
      <c r="AP84" s="124" t="s">
        <v>360</v>
      </c>
      <c r="AQ84" s="132">
        <v>3</v>
      </c>
      <c r="AR84" s="81" t="s">
        <v>601</v>
      </c>
      <c r="AS84" s="306">
        <v>15.13</v>
      </c>
      <c r="AT84" s="358">
        <v>0</v>
      </c>
      <c r="AU84" s="358">
        <v>6</v>
      </c>
      <c r="AV84" s="355">
        <v>1</v>
      </c>
      <c r="AW84" s="358">
        <v>90</v>
      </c>
      <c r="AX84" s="397"/>
      <c r="AZ84" s="81">
        <v>80</v>
      </c>
      <c r="BA84" s="124" t="s">
        <v>371</v>
      </c>
      <c r="BB84" s="154" t="s">
        <v>371</v>
      </c>
      <c r="BC84" s="157">
        <v>27.05</v>
      </c>
      <c r="BD84" s="157">
        <v>11.18</v>
      </c>
      <c r="BE84" s="358"/>
      <c r="BF84" s="157">
        <v>59.8</v>
      </c>
      <c r="BG84" s="358"/>
    </row>
    <row r="85" spans="1:59" x14ac:dyDescent="0.2">
      <c r="A85" s="64">
        <v>81</v>
      </c>
      <c r="B85" s="26" t="s">
        <v>204</v>
      </c>
      <c r="C85" s="363"/>
      <c r="D85" s="138"/>
      <c r="E85" s="345">
        <v>801.2</v>
      </c>
      <c r="F85" s="138">
        <f t="shared" ref="F85" si="164">RANK(E85,E$5:E$164,0)</f>
        <v>5</v>
      </c>
      <c r="I85" s="68">
        <v>81</v>
      </c>
      <c r="J85" s="145"/>
      <c r="K85" s="138"/>
      <c r="L85" s="363"/>
      <c r="M85" s="138"/>
      <c r="N85" s="285">
        <v>42.711864406779661</v>
      </c>
      <c r="O85" s="138">
        <f t="shared" ref="O85" si="165">RANK(N85,N$5:N$164,0)</f>
        <v>73</v>
      </c>
      <c r="P85" s="265">
        <v>44.4</v>
      </c>
      <c r="Q85" s="138">
        <f t="shared" si="134"/>
        <v>24</v>
      </c>
      <c r="R85" s="266">
        <v>44.4</v>
      </c>
      <c r="S85" s="138">
        <f t="shared" si="134"/>
        <v>45</v>
      </c>
      <c r="T85" s="284">
        <f t="shared" si="135"/>
        <v>43.837288135593219</v>
      </c>
      <c r="U85" s="137">
        <f t="shared" si="134"/>
        <v>44</v>
      </c>
      <c r="X85" s="68">
        <v>81</v>
      </c>
      <c r="Y85" s="74" t="s">
        <v>798</v>
      </c>
      <c r="Z85" s="80" t="s">
        <v>798</v>
      </c>
      <c r="AA85" s="551" t="s">
        <v>804</v>
      </c>
      <c r="AB85" s="131">
        <v>1</v>
      </c>
      <c r="AC85" s="357">
        <v>1</v>
      </c>
      <c r="AD85" s="231">
        <v>3</v>
      </c>
      <c r="AE85" s="234">
        <v>1</v>
      </c>
      <c r="AF85" s="149">
        <v>1</v>
      </c>
      <c r="AG85" s="544" t="s">
        <v>777</v>
      </c>
      <c r="AH85" s="277">
        <v>5</v>
      </c>
      <c r="AI85" s="326" t="s">
        <v>479</v>
      </c>
      <c r="AJ85" s="329">
        <v>15</v>
      </c>
      <c r="AK85" s="544" t="s">
        <v>774</v>
      </c>
      <c r="AL85" s="123">
        <v>5</v>
      </c>
      <c r="AM85" s="291" t="s">
        <v>360</v>
      </c>
      <c r="AN85" s="123" t="s">
        <v>360</v>
      </c>
      <c r="AO85" s="123" t="s">
        <v>360</v>
      </c>
      <c r="AP85" s="123" t="s">
        <v>360</v>
      </c>
      <c r="AQ85" s="131">
        <v>2.5</v>
      </c>
      <c r="AR85" s="68" t="s">
        <v>601</v>
      </c>
      <c r="AS85" s="303">
        <v>21.38</v>
      </c>
      <c r="AT85" s="357">
        <v>4</v>
      </c>
      <c r="AU85" s="357">
        <v>8</v>
      </c>
      <c r="AV85" s="354"/>
      <c r="AW85" s="357">
        <v>90</v>
      </c>
      <c r="AX85" s="397"/>
      <c r="AZ85" s="68">
        <v>81</v>
      </c>
      <c r="BA85" s="123" t="s">
        <v>370</v>
      </c>
      <c r="BB85" s="152" t="s">
        <v>370</v>
      </c>
      <c r="BC85" s="156"/>
      <c r="BD85" s="156"/>
      <c r="BE85" s="357"/>
      <c r="BF85" s="156"/>
      <c r="BG85" s="357"/>
    </row>
    <row r="86" spans="1:59" x14ac:dyDescent="0.2">
      <c r="A86" s="64">
        <v>82</v>
      </c>
      <c r="B86" s="26" t="s">
        <v>207</v>
      </c>
      <c r="C86" s="363"/>
      <c r="D86" s="138"/>
      <c r="E86" s="345">
        <v>773</v>
      </c>
      <c r="F86" s="138">
        <f t="shared" ref="F86" si="166">RANK(E86,E$5:E$164,0)</f>
        <v>64</v>
      </c>
      <c r="I86" s="68">
        <v>82</v>
      </c>
      <c r="J86" s="145"/>
      <c r="K86" s="138"/>
      <c r="L86" s="363"/>
      <c r="M86" s="138"/>
      <c r="N86" s="285">
        <v>44.094488188976378</v>
      </c>
      <c r="O86" s="138">
        <f t="shared" ref="O86" si="167">RANK(N86,N$5:N$164,0)</f>
        <v>58</v>
      </c>
      <c r="P86" s="265">
        <v>41.04</v>
      </c>
      <c r="Q86" s="138">
        <f t="shared" si="134"/>
        <v>75</v>
      </c>
      <c r="R86" s="266">
        <v>44.4</v>
      </c>
      <c r="S86" s="138">
        <f t="shared" si="134"/>
        <v>45</v>
      </c>
      <c r="T86" s="285">
        <f t="shared" si="135"/>
        <v>43.178162729658794</v>
      </c>
      <c r="U86" s="138">
        <f t="shared" si="134"/>
        <v>55</v>
      </c>
      <c r="X86" s="68">
        <v>82</v>
      </c>
      <c r="Y86" s="64" t="s">
        <v>798</v>
      </c>
      <c r="Z86" s="36" t="s">
        <v>798</v>
      </c>
      <c r="AA86" s="248" t="s">
        <v>804</v>
      </c>
      <c r="AB86" s="131">
        <v>1</v>
      </c>
      <c r="AC86" s="357">
        <v>4</v>
      </c>
      <c r="AD86" s="231">
        <v>6</v>
      </c>
      <c r="AE86" s="234">
        <v>8</v>
      </c>
      <c r="AF86" s="149">
        <v>3</v>
      </c>
      <c r="AG86" s="545" t="s">
        <v>777</v>
      </c>
      <c r="AH86" s="277">
        <v>1</v>
      </c>
      <c r="AI86" s="326" t="s">
        <v>479</v>
      </c>
      <c r="AJ86" s="329">
        <v>12</v>
      </c>
      <c r="AK86" s="545" t="s">
        <v>774</v>
      </c>
      <c r="AL86" s="123">
        <v>5</v>
      </c>
      <c r="AM86" s="558" t="s">
        <v>360</v>
      </c>
      <c r="AN86" s="123" t="s">
        <v>360</v>
      </c>
      <c r="AO86" s="123" t="s">
        <v>360</v>
      </c>
      <c r="AP86" s="123" t="s">
        <v>360</v>
      </c>
      <c r="AQ86" s="131">
        <v>2.5</v>
      </c>
      <c r="AR86" s="68" t="s">
        <v>602</v>
      </c>
      <c r="AS86" s="303">
        <v>21</v>
      </c>
      <c r="AT86" s="357">
        <v>5</v>
      </c>
      <c r="AU86" s="357">
        <v>5</v>
      </c>
      <c r="AV86" s="354"/>
      <c r="AW86" s="357">
        <v>80</v>
      </c>
      <c r="AX86" s="397"/>
      <c r="AZ86" s="68">
        <v>82</v>
      </c>
      <c r="BA86" s="123" t="s">
        <v>369</v>
      </c>
      <c r="BB86" s="152" t="s">
        <v>371</v>
      </c>
      <c r="BC86" s="156"/>
      <c r="BD86" s="156"/>
      <c r="BE86" s="357"/>
      <c r="BF86" s="156"/>
      <c r="BG86" s="357"/>
    </row>
    <row r="87" spans="1:59" x14ac:dyDescent="0.2">
      <c r="A87" s="64">
        <v>83</v>
      </c>
      <c r="B87" s="26" t="s">
        <v>208</v>
      </c>
      <c r="C87" s="363">
        <v>793.2</v>
      </c>
      <c r="D87" s="138">
        <f t="shared" ref="D87:F87" si="168">RANK(C87,C$5:C$164,0)</f>
        <v>3</v>
      </c>
      <c r="E87" s="345">
        <v>787.4</v>
      </c>
      <c r="F87" s="138">
        <f t="shared" si="168"/>
        <v>26</v>
      </c>
      <c r="I87" s="68">
        <v>83</v>
      </c>
      <c r="J87" s="145">
        <v>39.869999999999997</v>
      </c>
      <c r="K87" s="138">
        <f t="shared" si="132"/>
        <v>69</v>
      </c>
      <c r="L87" s="363">
        <v>45.8</v>
      </c>
      <c r="M87" s="138">
        <f t="shared" ref="M87:O87" si="169">RANK(L87,L$5:L$164,0)</f>
        <v>4</v>
      </c>
      <c r="N87" s="285">
        <v>43.303571428571431</v>
      </c>
      <c r="O87" s="138">
        <f t="shared" si="169"/>
        <v>68</v>
      </c>
      <c r="P87" s="265">
        <v>31.32</v>
      </c>
      <c r="Q87" s="138">
        <f t="shared" si="134"/>
        <v>159</v>
      </c>
      <c r="R87" s="266">
        <v>39.200000000000003</v>
      </c>
      <c r="S87" s="138">
        <f t="shared" si="134"/>
        <v>113</v>
      </c>
      <c r="T87" s="285">
        <f t="shared" si="135"/>
        <v>37.941190476190478</v>
      </c>
      <c r="U87" s="138">
        <f t="shared" si="134"/>
        <v>135</v>
      </c>
      <c r="X87" s="68">
        <v>83</v>
      </c>
      <c r="Y87" s="64" t="s">
        <v>798</v>
      </c>
      <c r="Z87" s="36" t="s">
        <v>798</v>
      </c>
      <c r="AA87" s="248" t="s">
        <v>804</v>
      </c>
      <c r="AB87" s="131">
        <v>1</v>
      </c>
      <c r="AC87" s="357">
        <v>4</v>
      </c>
      <c r="AD87" s="231">
        <v>5</v>
      </c>
      <c r="AE87" s="234">
        <v>3</v>
      </c>
      <c r="AF87" s="149">
        <v>2</v>
      </c>
      <c r="AG87" s="545" t="s">
        <v>776</v>
      </c>
      <c r="AH87" s="277">
        <v>2</v>
      </c>
      <c r="AI87" s="326" t="s">
        <v>479</v>
      </c>
      <c r="AJ87" s="329">
        <v>20</v>
      </c>
      <c r="AK87" s="545" t="s">
        <v>774</v>
      </c>
      <c r="AL87" s="123">
        <v>5</v>
      </c>
      <c r="AM87" s="558" t="s">
        <v>360</v>
      </c>
      <c r="AN87" s="123" t="s">
        <v>360</v>
      </c>
      <c r="AO87" s="123" t="s">
        <v>360</v>
      </c>
      <c r="AP87" s="123" t="s">
        <v>360</v>
      </c>
      <c r="AQ87" s="131">
        <v>2.5</v>
      </c>
      <c r="AR87" s="68">
        <v>3</v>
      </c>
      <c r="AS87" s="303">
        <v>18.64</v>
      </c>
      <c r="AT87" s="357">
        <v>5</v>
      </c>
      <c r="AU87" s="357">
        <v>5</v>
      </c>
      <c r="AV87" s="354"/>
      <c r="AW87" s="357">
        <v>80</v>
      </c>
      <c r="AX87" s="397"/>
      <c r="AZ87" s="68">
        <v>83</v>
      </c>
      <c r="BA87" s="123" t="s">
        <v>370</v>
      </c>
      <c r="BB87" s="152" t="s">
        <v>371</v>
      </c>
      <c r="BC87" s="156">
        <v>28.62</v>
      </c>
      <c r="BD87" s="156">
        <v>12.57</v>
      </c>
      <c r="BE87" s="370">
        <v>13.99</v>
      </c>
      <c r="BF87" s="156">
        <v>59.31</v>
      </c>
      <c r="BG87" s="357">
        <v>63</v>
      </c>
    </row>
    <row r="88" spans="1:59" x14ac:dyDescent="0.2">
      <c r="A88" s="64">
        <v>84</v>
      </c>
      <c r="B88" s="26" t="s">
        <v>209</v>
      </c>
      <c r="C88" s="363"/>
      <c r="D88" s="138"/>
      <c r="E88" s="345">
        <v>778</v>
      </c>
      <c r="F88" s="138">
        <f t="shared" ref="F88" si="170">RANK(E88,E$5:E$164,0)</f>
        <v>45</v>
      </c>
      <c r="I88" s="68">
        <v>84</v>
      </c>
      <c r="J88" s="145"/>
      <c r="K88" s="138"/>
      <c r="L88" s="363"/>
      <c r="M88" s="138"/>
      <c r="N88" s="285">
        <v>41.811846689895468</v>
      </c>
      <c r="O88" s="138">
        <f t="shared" ref="O88" si="171">RANK(N88,N$5:N$164,0)</f>
        <v>91</v>
      </c>
      <c r="P88" s="265">
        <v>40.840000000000003</v>
      </c>
      <c r="Q88" s="138">
        <f t="shared" si="134"/>
        <v>78</v>
      </c>
      <c r="R88" s="266">
        <v>41.6</v>
      </c>
      <c r="S88" s="138">
        <f t="shared" si="134"/>
        <v>83</v>
      </c>
      <c r="T88" s="285">
        <f t="shared" si="135"/>
        <v>41.41728222996516</v>
      </c>
      <c r="U88" s="138">
        <f t="shared" si="134"/>
        <v>93</v>
      </c>
      <c r="X88" s="68">
        <v>84</v>
      </c>
      <c r="Y88" s="64" t="s">
        <v>798</v>
      </c>
      <c r="Z88" s="36" t="s">
        <v>798</v>
      </c>
      <c r="AA88" s="248" t="s">
        <v>812</v>
      </c>
      <c r="AB88" s="131">
        <v>1</v>
      </c>
      <c r="AC88" s="357">
        <v>1</v>
      </c>
      <c r="AD88" s="231">
        <v>6</v>
      </c>
      <c r="AE88" s="234">
        <v>1</v>
      </c>
      <c r="AF88" s="149">
        <v>2</v>
      </c>
      <c r="AG88" s="545" t="s">
        <v>776</v>
      </c>
      <c r="AH88" s="277">
        <v>1</v>
      </c>
      <c r="AI88" s="326" t="s">
        <v>479</v>
      </c>
      <c r="AJ88" s="329">
        <v>8</v>
      </c>
      <c r="AK88" s="545" t="s">
        <v>774</v>
      </c>
      <c r="AL88" s="123">
        <v>7</v>
      </c>
      <c r="AM88" s="558" t="s">
        <v>360</v>
      </c>
      <c r="AN88" s="123" t="s">
        <v>360</v>
      </c>
      <c r="AO88" s="123" t="s">
        <v>360</v>
      </c>
      <c r="AP88" s="123" t="s">
        <v>360</v>
      </c>
      <c r="AQ88" s="131">
        <v>2.5</v>
      </c>
      <c r="AR88" s="68" t="s">
        <v>601</v>
      </c>
      <c r="AS88" s="303">
        <v>18.84</v>
      </c>
      <c r="AT88" s="357">
        <v>4</v>
      </c>
      <c r="AU88" s="357">
        <v>7</v>
      </c>
      <c r="AV88" s="354"/>
      <c r="AW88" s="357">
        <v>30</v>
      </c>
      <c r="AX88" s="397"/>
      <c r="AZ88" s="68">
        <v>84</v>
      </c>
      <c r="BA88" s="123" t="s">
        <v>371</v>
      </c>
      <c r="BB88" s="152" t="s">
        <v>370</v>
      </c>
      <c r="BC88" s="156"/>
      <c r="BD88" s="156"/>
      <c r="BE88" s="357"/>
      <c r="BF88" s="156"/>
      <c r="BG88" s="357"/>
    </row>
    <row r="89" spans="1:59" x14ac:dyDescent="0.2">
      <c r="A89" s="64">
        <v>85</v>
      </c>
      <c r="B89" s="24" t="s">
        <v>210</v>
      </c>
      <c r="C89" s="363">
        <v>752.4</v>
      </c>
      <c r="D89" s="138">
        <f t="shared" ref="D89:F89" si="172">RANK(C89,C$5:C$164,0)</f>
        <v>13</v>
      </c>
      <c r="E89" s="345">
        <v>788.6</v>
      </c>
      <c r="F89" s="138">
        <f t="shared" si="172"/>
        <v>24</v>
      </c>
      <c r="I89" s="68">
        <v>85</v>
      </c>
      <c r="J89" s="145">
        <v>44.66</v>
      </c>
      <c r="K89" s="138">
        <f t="shared" si="132"/>
        <v>25</v>
      </c>
      <c r="L89" s="363">
        <v>36.299999999999997</v>
      </c>
      <c r="M89" s="138">
        <f t="shared" ref="M89:O89" si="173">RANK(L89,L$5:L$164,0)</f>
        <v>25</v>
      </c>
      <c r="N89" s="285">
        <v>42.024539877300612</v>
      </c>
      <c r="O89" s="138">
        <f t="shared" si="173"/>
        <v>85</v>
      </c>
      <c r="P89" s="265">
        <v>40.44</v>
      </c>
      <c r="Q89" s="138">
        <f t="shared" si="134"/>
        <v>83</v>
      </c>
      <c r="R89" s="266">
        <v>38.4</v>
      </c>
      <c r="S89" s="138">
        <f t="shared" si="134"/>
        <v>126</v>
      </c>
      <c r="T89" s="285">
        <f t="shared" si="135"/>
        <v>40.288179959100205</v>
      </c>
      <c r="U89" s="138">
        <f t="shared" si="134"/>
        <v>109</v>
      </c>
      <c r="X89" s="68">
        <v>85</v>
      </c>
      <c r="Y89" s="64" t="s">
        <v>798</v>
      </c>
      <c r="Z89" s="36" t="s">
        <v>798</v>
      </c>
      <c r="AA89" s="248" t="s">
        <v>801</v>
      </c>
      <c r="AB89" s="131">
        <v>5</v>
      </c>
      <c r="AC89" s="357">
        <v>1</v>
      </c>
      <c r="AD89" s="231">
        <v>6</v>
      </c>
      <c r="AE89" s="234">
        <v>7</v>
      </c>
      <c r="AF89" s="149">
        <v>4</v>
      </c>
      <c r="AG89" s="545" t="s">
        <v>777</v>
      </c>
      <c r="AH89" s="277">
        <v>2</v>
      </c>
      <c r="AI89" s="326" t="s">
        <v>479</v>
      </c>
      <c r="AJ89" s="329">
        <v>30</v>
      </c>
      <c r="AK89" s="545" t="s">
        <v>774</v>
      </c>
      <c r="AL89" s="123">
        <v>3</v>
      </c>
      <c r="AM89" s="558" t="s">
        <v>360</v>
      </c>
      <c r="AN89" s="123" t="s">
        <v>360</v>
      </c>
      <c r="AO89" s="123" t="s">
        <v>360</v>
      </c>
      <c r="AP89" s="123" t="s">
        <v>360</v>
      </c>
      <c r="AQ89" s="131">
        <v>2.5</v>
      </c>
      <c r="AR89" s="68" t="s">
        <v>598</v>
      </c>
      <c r="AS89" s="303">
        <v>14.38</v>
      </c>
      <c r="AT89" s="357">
        <v>4</v>
      </c>
      <c r="AU89" s="357">
        <v>7</v>
      </c>
      <c r="AV89" s="354"/>
      <c r="AW89" s="357">
        <v>50</v>
      </c>
      <c r="AX89" s="397"/>
      <c r="AZ89" s="68">
        <v>85</v>
      </c>
      <c r="BA89" s="123" t="s">
        <v>371</v>
      </c>
      <c r="BB89" s="152" t="s">
        <v>372</v>
      </c>
      <c r="BC89" s="156">
        <v>28.97</v>
      </c>
      <c r="BD89" s="156">
        <v>12.7</v>
      </c>
      <c r="BE89" s="370">
        <v>13.54</v>
      </c>
      <c r="BF89" s="156">
        <v>58</v>
      </c>
      <c r="BG89" s="357">
        <v>66</v>
      </c>
    </row>
    <row r="90" spans="1:59" x14ac:dyDescent="0.2">
      <c r="A90" s="64">
        <v>86</v>
      </c>
      <c r="B90" s="24" t="s">
        <v>213</v>
      </c>
      <c r="C90" s="363" t="s">
        <v>345</v>
      </c>
      <c r="D90" s="138"/>
      <c r="E90" s="345">
        <v>750.39999999999986</v>
      </c>
      <c r="F90" s="138">
        <f t="shared" ref="F90" si="174">RANK(E90,E$5:E$164,0)</f>
        <v>131</v>
      </c>
      <c r="I90" s="68">
        <v>86</v>
      </c>
      <c r="J90" s="145">
        <v>44.14</v>
      </c>
      <c r="K90" s="138">
        <f t="shared" si="132"/>
        <v>32</v>
      </c>
      <c r="L90" s="363"/>
      <c r="M90" s="138"/>
      <c r="N90" s="285">
        <v>37.542662116040958</v>
      </c>
      <c r="O90" s="138">
        <f t="shared" ref="O90" si="175">RANK(N90,N$5:N$164,0)</f>
        <v>138</v>
      </c>
      <c r="P90" s="265">
        <v>38.92</v>
      </c>
      <c r="Q90" s="138">
        <f t="shared" si="134"/>
        <v>111</v>
      </c>
      <c r="R90" s="266">
        <v>42.4</v>
      </c>
      <c r="S90" s="138">
        <f t="shared" si="134"/>
        <v>76</v>
      </c>
      <c r="T90" s="285">
        <f t="shared" si="135"/>
        <v>39.620887372013648</v>
      </c>
      <c r="U90" s="138">
        <f t="shared" si="134"/>
        <v>114</v>
      </c>
      <c r="X90" s="68">
        <v>86</v>
      </c>
      <c r="Y90" s="64" t="s">
        <v>798</v>
      </c>
      <c r="Z90" s="36" t="s">
        <v>798</v>
      </c>
      <c r="AA90" s="248" t="s">
        <v>799</v>
      </c>
      <c r="AB90" s="131">
        <v>1</v>
      </c>
      <c r="AC90" s="357">
        <v>1</v>
      </c>
      <c r="AD90" s="231">
        <v>5</v>
      </c>
      <c r="AE90" s="234">
        <v>1</v>
      </c>
      <c r="AF90" s="149">
        <v>2</v>
      </c>
      <c r="AG90" s="545" t="s">
        <v>776</v>
      </c>
      <c r="AH90" s="277">
        <v>2</v>
      </c>
      <c r="AI90" s="326" t="s">
        <v>479</v>
      </c>
      <c r="AJ90" s="329">
        <v>25</v>
      </c>
      <c r="AK90" s="545" t="s">
        <v>774</v>
      </c>
      <c r="AL90" s="123">
        <v>5</v>
      </c>
      <c r="AM90" s="558" t="s">
        <v>360</v>
      </c>
      <c r="AN90" s="123" t="s">
        <v>360</v>
      </c>
      <c r="AO90" s="123" t="s">
        <v>360</v>
      </c>
      <c r="AP90" s="123" t="s">
        <v>360</v>
      </c>
      <c r="AQ90" s="131">
        <v>2</v>
      </c>
      <c r="AR90" s="68" t="s">
        <v>605</v>
      </c>
      <c r="AS90" s="303">
        <v>14.44</v>
      </c>
      <c r="AT90" s="357">
        <v>3</v>
      </c>
      <c r="AU90" s="357">
        <v>7</v>
      </c>
      <c r="AV90" s="354">
        <v>1</v>
      </c>
      <c r="AW90" s="357">
        <v>70</v>
      </c>
      <c r="AX90" s="397"/>
      <c r="AZ90" s="68">
        <v>86</v>
      </c>
      <c r="BA90" s="123" t="s">
        <v>371</v>
      </c>
      <c r="BB90" s="152" t="s">
        <v>369</v>
      </c>
      <c r="BC90" s="156">
        <v>28.14</v>
      </c>
      <c r="BD90" s="156">
        <v>11.98</v>
      </c>
      <c r="BE90" s="357"/>
      <c r="BF90" s="156">
        <v>59.41</v>
      </c>
      <c r="BG90" s="357"/>
    </row>
    <row r="91" spans="1:59" x14ac:dyDescent="0.2">
      <c r="A91" s="64">
        <v>87</v>
      </c>
      <c r="B91" s="24" t="s">
        <v>215</v>
      </c>
      <c r="C91" s="363" t="s">
        <v>345</v>
      </c>
      <c r="D91" s="138"/>
      <c r="E91" s="345">
        <v>752.8</v>
      </c>
      <c r="F91" s="138">
        <f t="shared" ref="F91" si="176">RANK(E91,E$5:E$164,0)</f>
        <v>124</v>
      </c>
      <c r="I91" s="68">
        <v>87</v>
      </c>
      <c r="J91" s="145"/>
      <c r="K91" s="138"/>
      <c r="L91" s="363"/>
      <c r="M91" s="138"/>
      <c r="N91" s="285">
        <v>38.283828382838287</v>
      </c>
      <c r="O91" s="138">
        <f t="shared" ref="O91" si="177">RANK(N91,N$5:N$164,0)</f>
        <v>131</v>
      </c>
      <c r="P91" s="265">
        <v>34</v>
      </c>
      <c r="Q91" s="138">
        <f t="shared" si="134"/>
        <v>152</v>
      </c>
      <c r="R91" s="266">
        <v>38.799999999999997</v>
      </c>
      <c r="S91" s="138">
        <f t="shared" si="134"/>
        <v>122</v>
      </c>
      <c r="T91" s="285">
        <f t="shared" si="135"/>
        <v>37.027942794279433</v>
      </c>
      <c r="U91" s="138">
        <f t="shared" si="134"/>
        <v>141</v>
      </c>
      <c r="X91" s="68">
        <v>87</v>
      </c>
      <c r="Y91" s="123" t="s">
        <v>798</v>
      </c>
      <c r="Z91" s="557" t="s">
        <v>798</v>
      </c>
      <c r="AA91" s="248" t="s">
        <v>799</v>
      </c>
      <c r="AB91" s="131">
        <v>3</v>
      </c>
      <c r="AC91" s="357">
        <v>1</v>
      </c>
      <c r="AD91" s="231">
        <v>4</v>
      </c>
      <c r="AE91" s="234">
        <v>1</v>
      </c>
      <c r="AF91" s="149">
        <v>2</v>
      </c>
      <c r="AG91" s="545" t="s">
        <v>776</v>
      </c>
      <c r="AH91" s="277">
        <v>3</v>
      </c>
      <c r="AI91" s="326" t="s">
        <v>479</v>
      </c>
      <c r="AJ91" s="329">
        <v>22</v>
      </c>
      <c r="AK91" s="545" t="s">
        <v>774</v>
      </c>
      <c r="AL91" s="123">
        <v>5</v>
      </c>
      <c r="AM91" s="559" t="s">
        <v>360</v>
      </c>
      <c r="AN91" s="123" t="s">
        <v>360</v>
      </c>
      <c r="AO91" s="123" t="s">
        <v>360</v>
      </c>
      <c r="AP91" s="123" t="s">
        <v>360</v>
      </c>
      <c r="AQ91" s="131">
        <v>2</v>
      </c>
      <c r="AR91" s="68" t="s">
        <v>605</v>
      </c>
      <c r="AS91" s="303">
        <v>15.04</v>
      </c>
      <c r="AT91" s="357">
        <v>4</v>
      </c>
      <c r="AU91" s="357">
        <v>6</v>
      </c>
      <c r="AV91" s="354"/>
      <c r="AW91" s="357">
        <v>20</v>
      </c>
      <c r="AX91" s="397"/>
      <c r="AZ91" s="68">
        <v>87</v>
      </c>
      <c r="BA91" s="123" t="s">
        <v>371</v>
      </c>
      <c r="BB91" s="152" t="s">
        <v>371</v>
      </c>
      <c r="BC91" s="156"/>
      <c r="BD91" s="156"/>
      <c r="BE91" s="357"/>
      <c r="BF91" s="156"/>
      <c r="BG91" s="357"/>
    </row>
    <row r="92" spans="1:59" x14ac:dyDescent="0.2">
      <c r="A92" s="64">
        <v>88</v>
      </c>
      <c r="B92" s="24" t="s">
        <v>217</v>
      </c>
      <c r="C92" s="363">
        <v>702.8</v>
      </c>
      <c r="D92" s="138">
        <f t="shared" ref="D92:F92" si="178">RANK(C92,C$5:C$164,0)</f>
        <v>18</v>
      </c>
      <c r="E92" s="345">
        <v>758.6</v>
      </c>
      <c r="F92" s="138">
        <f t="shared" si="178"/>
        <v>112</v>
      </c>
      <c r="I92" s="68">
        <v>88</v>
      </c>
      <c r="J92" s="145"/>
      <c r="K92" s="138"/>
      <c r="L92" s="363">
        <v>32.4</v>
      </c>
      <c r="M92" s="138">
        <f t="shared" ref="M92:O92" si="179">RANK(L92,L$5:L$164,0)</f>
        <v>34</v>
      </c>
      <c r="N92" s="285">
        <v>47.552447552447553</v>
      </c>
      <c r="O92" s="138">
        <f t="shared" si="179"/>
        <v>22</v>
      </c>
      <c r="P92" s="265">
        <v>46.12</v>
      </c>
      <c r="Q92" s="138">
        <f t="shared" si="134"/>
        <v>12</v>
      </c>
      <c r="R92" s="266">
        <v>43.6</v>
      </c>
      <c r="S92" s="138">
        <f t="shared" si="134"/>
        <v>60</v>
      </c>
      <c r="T92" s="285">
        <f t="shared" si="135"/>
        <v>45.757482517482515</v>
      </c>
      <c r="U92" s="138">
        <f t="shared" si="134"/>
        <v>19</v>
      </c>
      <c r="X92" s="68">
        <v>88</v>
      </c>
      <c r="Y92" s="123" t="s">
        <v>800</v>
      </c>
      <c r="Z92" s="557" t="s">
        <v>798</v>
      </c>
      <c r="AA92" s="248" t="s">
        <v>803</v>
      </c>
      <c r="AB92" s="131">
        <v>4</v>
      </c>
      <c r="AC92" s="357">
        <v>4</v>
      </c>
      <c r="AD92" s="231">
        <v>4</v>
      </c>
      <c r="AE92" s="234">
        <v>8</v>
      </c>
      <c r="AF92" s="149">
        <v>4</v>
      </c>
      <c r="AG92" s="545" t="s">
        <v>776</v>
      </c>
      <c r="AH92" s="277">
        <v>7</v>
      </c>
      <c r="AI92" s="326" t="s">
        <v>591</v>
      </c>
      <c r="AJ92" s="329">
        <v>80</v>
      </c>
      <c r="AK92" s="545" t="s">
        <v>774</v>
      </c>
      <c r="AL92" s="123">
        <v>5</v>
      </c>
      <c r="AM92" s="559" t="s">
        <v>360</v>
      </c>
      <c r="AN92" s="123" t="s">
        <v>360</v>
      </c>
      <c r="AO92" s="123" t="s">
        <v>360</v>
      </c>
      <c r="AP92" s="123" t="s">
        <v>360</v>
      </c>
      <c r="AQ92" s="131">
        <v>2.5</v>
      </c>
      <c r="AR92" s="68">
        <v>3</v>
      </c>
      <c r="AS92" s="303">
        <v>19.78</v>
      </c>
      <c r="AT92" s="357">
        <v>3</v>
      </c>
      <c r="AU92" s="357">
        <v>3</v>
      </c>
      <c r="AV92" s="354">
        <v>1</v>
      </c>
      <c r="AW92" s="357">
        <v>90</v>
      </c>
      <c r="AX92" s="397"/>
      <c r="AZ92" s="68">
        <v>88</v>
      </c>
      <c r="BA92" s="123" t="s">
        <v>373</v>
      </c>
      <c r="BB92" s="152" t="s">
        <v>373</v>
      </c>
      <c r="BC92" s="156"/>
      <c r="BD92" s="156"/>
      <c r="BE92" s="370">
        <v>14.54</v>
      </c>
      <c r="BF92" s="156"/>
      <c r="BG92" s="357">
        <v>68</v>
      </c>
    </row>
    <row r="93" spans="1:59" x14ac:dyDescent="0.2">
      <c r="A93" s="64">
        <v>89</v>
      </c>
      <c r="B93" s="24" t="s">
        <v>217</v>
      </c>
      <c r="C93" s="363">
        <v>752.8</v>
      </c>
      <c r="D93" s="138">
        <f t="shared" ref="D93:F93" si="180">RANK(C93,C$5:C$164,0)</f>
        <v>12</v>
      </c>
      <c r="E93" s="345">
        <v>770.6</v>
      </c>
      <c r="F93" s="138">
        <f t="shared" si="180"/>
        <v>72</v>
      </c>
      <c r="I93" s="68">
        <v>89</v>
      </c>
      <c r="J93" s="145"/>
      <c r="K93" s="138"/>
      <c r="L93" s="363">
        <v>47.3</v>
      </c>
      <c r="M93" s="138">
        <f t="shared" ref="M93:O93" si="181">RANK(L93,L$5:L$164,0)</f>
        <v>2</v>
      </c>
      <c r="N93" s="285">
        <v>48.11715481171548</v>
      </c>
      <c r="O93" s="138">
        <f t="shared" si="181"/>
        <v>18</v>
      </c>
      <c r="P93" s="265">
        <v>44.24</v>
      </c>
      <c r="Q93" s="138">
        <f t="shared" si="134"/>
        <v>26</v>
      </c>
      <c r="R93" s="266">
        <v>42</v>
      </c>
      <c r="S93" s="138">
        <f t="shared" si="134"/>
        <v>80</v>
      </c>
      <c r="T93" s="285">
        <f t="shared" si="135"/>
        <v>44.785718270571827</v>
      </c>
      <c r="U93" s="138">
        <f t="shared" si="134"/>
        <v>28</v>
      </c>
      <c r="X93" s="68">
        <v>89</v>
      </c>
      <c r="Y93" s="123" t="s">
        <v>797</v>
      </c>
      <c r="Z93" s="557" t="s">
        <v>798</v>
      </c>
      <c r="AA93" s="248" t="s">
        <v>810</v>
      </c>
      <c r="AB93" s="131">
        <v>1</v>
      </c>
      <c r="AC93" s="357">
        <v>6</v>
      </c>
      <c r="AD93" s="231">
        <v>5</v>
      </c>
      <c r="AE93" s="234">
        <v>6</v>
      </c>
      <c r="AF93" s="149">
        <v>3</v>
      </c>
      <c r="AG93" s="545" t="s">
        <v>777</v>
      </c>
      <c r="AH93" s="277">
        <v>6</v>
      </c>
      <c r="AI93" s="326" t="s">
        <v>591</v>
      </c>
      <c r="AJ93" s="329">
        <v>70</v>
      </c>
      <c r="AK93" s="545" t="s">
        <v>775</v>
      </c>
      <c r="AL93" s="123">
        <v>7</v>
      </c>
      <c r="AM93" s="559" t="s">
        <v>360</v>
      </c>
      <c r="AN93" s="123" t="s">
        <v>360</v>
      </c>
      <c r="AO93" s="123" t="s">
        <v>360</v>
      </c>
      <c r="AP93" s="123" t="s">
        <v>360</v>
      </c>
      <c r="AQ93" s="131">
        <v>2.5</v>
      </c>
      <c r="AR93" s="68">
        <v>3</v>
      </c>
      <c r="AS93" s="303">
        <v>16.440000000000001</v>
      </c>
      <c r="AT93" s="357">
        <v>4</v>
      </c>
      <c r="AU93" s="357">
        <v>4</v>
      </c>
      <c r="AV93" s="354">
        <v>11</v>
      </c>
      <c r="AW93" s="357">
        <v>90</v>
      </c>
      <c r="AX93" s="397"/>
      <c r="AZ93" s="68">
        <v>89</v>
      </c>
      <c r="BA93" s="123" t="s">
        <v>373</v>
      </c>
      <c r="BB93" s="152" t="s">
        <v>373</v>
      </c>
      <c r="BC93" s="156"/>
      <c r="BD93" s="156"/>
      <c r="BE93" s="370">
        <v>12.2</v>
      </c>
      <c r="BF93" s="156"/>
      <c r="BG93" s="357">
        <v>45</v>
      </c>
    </row>
    <row r="94" spans="1:59" x14ac:dyDescent="0.2">
      <c r="A94" s="64">
        <v>90</v>
      </c>
      <c r="B94" s="24" t="s">
        <v>220</v>
      </c>
      <c r="C94" s="363" t="s">
        <v>345</v>
      </c>
      <c r="D94" s="138"/>
      <c r="E94" s="345">
        <v>758.2</v>
      </c>
      <c r="F94" s="138">
        <f t="shared" ref="F94" si="182">RANK(E94,E$5:E$164,0)</f>
        <v>113</v>
      </c>
      <c r="I94" s="68">
        <v>90</v>
      </c>
      <c r="J94" s="145">
        <v>44.32</v>
      </c>
      <c r="K94" s="138">
        <f t="shared" si="132"/>
        <v>30</v>
      </c>
      <c r="L94" s="363"/>
      <c r="M94" s="138"/>
      <c r="N94" s="285">
        <v>39.013452914798208</v>
      </c>
      <c r="O94" s="138">
        <f t="shared" ref="O94" si="183">RANK(N94,N$5:N$164,0)</f>
        <v>127</v>
      </c>
      <c r="P94" s="265">
        <v>40.64</v>
      </c>
      <c r="Q94" s="138">
        <f t="shared" si="134"/>
        <v>80</v>
      </c>
      <c r="R94" s="266">
        <v>42.8</v>
      </c>
      <c r="S94" s="138">
        <f t="shared" si="134"/>
        <v>68</v>
      </c>
      <c r="T94" s="286">
        <f t="shared" si="135"/>
        <v>40.817817638266071</v>
      </c>
      <c r="U94" s="139">
        <f t="shared" si="134"/>
        <v>105</v>
      </c>
      <c r="X94" s="68">
        <v>90</v>
      </c>
      <c r="Y94" s="124" t="s">
        <v>800</v>
      </c>
      <c r="Z94" s="560" t="s">
        <v>798</v>
      </c>
      <c r="AA94" s="553" t="s">
        <v>799</v>
      </c>
      <c r="AB94" s="131">
        <v>1</v>
      </c>
      <c r="AC94" s="357">
        <v>4</v>
      </c>
      <c r="AD94" s="231">
        <v>7</v>
      </c>
      <c r="AE94" s="234">
        <v>5</v>
      </c>
      <c r="AF94" s="149">
        <v>2</v>
      </c>
      <c r="AG94" s="546" t="s">
        <v>777</v>
      </c>
      <c r="AH94" s="277">
        <v>5</v>
      </c>
      <c r="AI94" s="326" t="s">
        <v>479</v>
      </c>
      <c r="AJ94" s="329">
        <v>80</v>
      </c>
      <c r="AK94" s="546" t="s">
        <v>774</v>
      </c>
      <c r="AL94" s="123">
        <v>7</v>
      </c>
      <c r="AM94" s="561" t="s">
        <v>360</v>
      </c>
      <c r="AN94" s="123" t="s">
        <v>360</v>
      </c>
      <c r="AO94" s="123" t="s">
        <v>360</v>
      </c>
      <c r="AP94" s="123" t="s">
        <v>360</v>
      </c>
      <c r="AQ94" s="131">
        <v>3</v>
      </c>
      <c r="AR94" s="68">
        <v>3</v>
      </c>
      <c r="AS94" s="303">
        <v>14.42</v>
      </c>
      <c r="AT94" s="357">
        <v>4</v>
      </c>
      <c r="AU94" s="357">
        <v>3</v>
      </c>
      <c r="AV94" s="354">
        <v>11</v>
      </c>
      <c r="AW94" s="357">
        <v>90</v>
      </c>
      <c r="AX94" s="397"/>
      <c r="AZ94" s="68">
        <v>90</v>
      </c>
      <c r="BA94" s="123" t="s">
        <v>369</v>
      </c>
      <c r="BB94" s="152" t="s">
        <v>371</v>
      </c>
      <c r="BC94" s="156">
        <v>31.14</v>
      </c>
      <c r="BD94" s="156">
        <v>13.53</v>
      </c>
      <c r="BE94" s="357"/>
      <c r="BF94" s="156">
        <v>59.02</v>
      </c>
      <c r="BG94" s="357"/>
    </row>
    <row r="95" spans="1:59" x14ac:dyDescent="0.2">
      <c r="A95" s="74">
        <v>91</v>
      </c>
      <c r="B95" s="104" t="s">
        <v>222</v>
      </c>
      <c r="C95" s="422">
        <v>716.4</v>
      </c>
      <c r="D95" s="137">
        <f t="shared" ref="D95:F95" si="184">RANK(C95,C$5:C$164,0)</f>
        <v>17</v>
      </c>
      <c r="E95" s="344">
        <v>774.4</v>
      </c>
      <c r="F95" s="137">
        <f t="shared" si="184"/>
        <v>61</v>
      </c>
      <c r="I95" s="73">
        <v>91</v>
      </c>
      <c r="J95" s="144"/>
      <c r="K95" s="137"/>
      <c r="L95" s="422">
        <v>43.9</v>
      </c>
      <c r="M95" s="137">
        <f t="shared" ref="M95:O95" si="185">RANK(L95,L$5:L$164,0)</f>
        <v>6</v>
      </c>
      <c r="N95" s="284">
        <v>47.340425531914896</v>
      </c>
      <c r="O95" s="137">
        <f t="shared" si="185"/>
        <v>27</v>
      </c>
      <c r="P95" s="276">
        <v>43.68</v>
      </c>
      <c r="Q95" s="137">
        <f t="shared" si="134"/>
        <v>33</v>
      </c>
      <c r="R95" s="276">
        <v>41.2</v>
      </c>
      <c r="S95" s="137">
        <f t="shared" si="134"/>
        <v>91</v>
      </c>
      <c r="T95" s="284">
        <f t="shared" si="135"/>
        <v>44.073475177304964</v>
      </c>
      <c r="U95" s="137">
        <f t="shared" si="134"/>
        <v>37</v>
      </c>
      <c r="X95" s="73">
        <v>91</v>
      </c>
      <c r="Y95" s="74" t="s">
        <v>798</v>
      </c>
      <c r="Z95" s="80" t="s">
        <v>798</v>
      </c>
      <c r="AA95" s="551" t="s">
        <v>804</v>
      </c>
      <c r="AB95" s="130">
        <v>1</v>
      </c>
      <c r="AC95" s="356">
        <v>5</v>
      </c>
      <c r="AD95" s="230">
        <v>8</v>
      </c>
      <c r="AE95" s="233">
        <v>7</v>
      </c>
      <c r="AF95" s="150">
        <v>4</v>
      </c>
      <c r="AG95" s="544" t="s">
        <v>776</v>
      </c>
      <c r="AH95" s="225">
        <v>3</v>
      </c>
      <c r="AI95" s="251" t="s">
        <v>479</v>
      </c>
      <c r="AJ95" s="426">
        <v>20</v>
      </c>
      <c r="AK95" s="544" t="s">
        <v>775</v>
      </c>
      <c r="AL95" s="122">
        <v>5</v>
      </c>
      <c r="AM95" s="291" t="s">
        <v>360</v>
      </c>
      <c r="AN95" s="122" t="s">
        <v>360</v>
      </c>
      <c r="AO95" s="122" t="s">
        <v>360</v>
      </c>
      <c r="AP95" s="122" t="s">
        <v>360</v>
      </c>
      <c r="AQ95" s="130">
        <v>2.5</v>
      </c>
      <c r="AR95" s="73" t="s">
        <v>605</v>
      </c>
      <c r="AS95" s="302">
        <v>15.89</v>
      </c>
      <c r="AT95" s="356">
        <v>4</v>
      </c>
      <c r="AU95" s="356">
        <v>7</v>
      </c>
      <c r="AV95" s="353"/>
      <c r="AW95" s="356">
        <v>80</v>
      </c>
      <c r="AX95" s="397"/>
      <c r="AZ95" s="73">
        <v>91</v>
      </c>
      <c r="BA95" s="122" t="s">
        <v>373</v>
      </c>
      <c r="BB95" s="151" t="s">
        <v>373</v>
      </c>
      <c r="BC95" s="155"/>
      <c r="BD95" s="155"/>
      <c r="BE95" s="369">
        <v>11.73</v>
      </c>
      <c r="BF95" s="155"/>
      <c r="BG95" s="356">
        <v>41</v>
      </c>
    </row>
    <row r="96" spans="1:59" x14ac:dyDescent="0.2">
      <c r="A96" s="64">
        <v>92</v>
      </c>
      <c r="B96" s="24" t="s">
        <v>224</v>
      </c>
      <c r="C96" s="363"/>
      <c r="D96" s="138"/>
      <c r="E96" s="345">
        <v>769.2</v>
      </c>
      <c r="F96" s="138">
        <f t="shared" ref="F96" si="186">RANK(E96,E$5:E$164,0)</f>
        <v>81</v>
      </c>
      <c r="I96" s="68">
        <v>92</v>
      </c>
      <c r="J96" s="145"/>
      <c r="K96" s="138"/>
      <c r="L96" s="363"/>
      <c r="M96" s="138"/>
      <c r="N96" s="285">
        <v>48.441926345609062</v>
      </c>
      <c r="O96" s="138">
        <f t="shared" ref="O96" si="187">RANK(N96,N$5:N$164,0)</f>
        <v>16</v>
      </c>
      <c r="P96" s="266">
        <v>39.24</v>
      </c>
      <c r="Q96" s="138">
        <f t="shared" si="134"/>
        <v>104</v>
      </c>
      <c r="R96" s="266">
        <v>46</v>
      </c>
      <c r="S96" s="138">
        <f t="shared" si="134"/>
        <v>28</v>
      </c>
      <c r="T96" s="285">
        <f t="shared" si="135"/>
        <v>44.560642115203024</v>
      </c>
      <c r="U96" s="138">
        <f t="shared" si="134"/>
        <v>30</v>
      </c>
      <c r="X96" s="68">
        <v>92</v>
      </c>
      <c r="Y96" s="64" t="s">
        <v>798</v>
      </c>
      <c r="Z96" s="36" t="s">
        <v>798</v>
      </c>
      <c r="AA96" s="248" t="s">
        <v>801</v>
      </c>
      <c r="AB96" s="131">
        <v>1</v>
      </c>
      <c r="AC96" s="357">
        <v>1</v>
      </c>
      <c r="AD96" s="231">
        <v>7</v>
      </c>
      <c r="AE96" s="234">
        <v>7</v>
      </c>
      <c r="AF96" s="149">
        <v>3</v>
      </c>
      <c r="AG96" s="545" t="s">
        <v>776</v>
      </c>
      <c r="AH96" s="226">
        <v>2</v>
      </c>
      <c r="AI96" s="252" t="s">
        <v>479</v>
      </c>
      <c r="AJ96" s="329">
        <v>22</v>
      </c>
      <c r="AK96" s="545" t="s">
        <v>775</v>
      </c>
      <c r="AL96" s="123">
        <v>5</v>
      </c>
      <c r="AM96" s="558" t="s">
        <v>360</v>
      </c>
      <c r="AN96" s="123" t="s">
        <v>360</v>
      </c>
      <c r="AO96" s="123" t="s">
        <v>360</v>
      </c>
      <c r="AP96" s="123" t="s">
        <v>360</v>
      </c>
      <c r="AQ96" s="131">
        <v>2.5</v>
      </c>
      <c r="AR96" s="68" t="s">
        <v>598</v>
      </c>
      <c r="AS96" s="303">
        <v>15.6</v>
      </c>
      <c r="AT96" s="357">
        <v>3</v>
      </c>
      <c r="AU96" s="357">
        <v>7</v>
      </c>
      <c r="AV96" s="354"/>
      <c r="AW96" s="357">
        <v>10</v>
      </c>
      <c r="AX96" s="397"/>
      <c r="AZ96" s="68">
        <v>92</v>
      </c>
      <c r="BA96" s="123" t="s">
        <v>373</v>
      </c>
      <c r="BB96" s="152" t="s">
        <v>373</v>
      </c>
      <c r="BC96" s="156"/>
      <c r="BD96" s="156"/>
      <c r="BE96" s="357"/>
      <c r="BF96" s="156"/>
      <c r="BG96" s="357"/>
    </row>
    <row r="97" spans="1:59" x14ac:dyDescent="0.2">
      <c r="A97" s="64">
        <v>93</v>
      </c>
      <c r="B97" s="24" t="s">
        <v>227</v>
      </c>
      <c r="C97" s="363">
        <v>732.4</v>
      </c>
      <c r="D97" s="138">
        <f t="shared" ref="D97:F97" si="188">RANK(C97,C$5:C$164,0)</f>
        <v>16</v>
      </c>
      <c r="E97" s="345">
        <v>750.6</v>
      </c>
      <c r="F97" s="138">
        <f t="shared" si="188"/>
        <v>130</v>
      </c>
      <c r="I97" s="68">
        <v>93</v>
      </c>
      <c r="J97" s="145"/>
      <c r="K97" s="138"/>
      <c r="L97" s="363">
        <v>36.700000000000003</v>
      </c>
      <c r="M97" s="138">
        <f t="shared" ref="M97:O97" si="189">RANK(L97,L$5:L$164,0)</f>
        <v>24</v>
      </c>
      <c r="N97" s="285">
        <v>36.597938144329895</v>
      </c>
      <c r="O97" s="138">
        <f t="shared" si="189"/>
        <v>145</v>
      </c>
      <c r="P97" s="266">
        <v>39.92</v>
      </c>
      <c r="Q97" s="138">
        <f t="shared" si="134"/>
        <v>90</v>
      </c>
      <c r="R97" s="266">
        <v>41.6</v>
      </c>
      <c r="S97" s="138">
        <f t="shared" si="134"/>
        <v>83</v>
      </c>
      <c r="T97" s="285">
        <f t="shared" si="135"/>
        <v>39.372646048109964</v>
      </c>
      <c r="U97" s="138">
        <f t="shared" si="134"/>
        <v>122</v>
      </c>
      <c r="X97" s="68">
        <v>93</v>
      </c>
      <c r="Y97" s="64" t="s">
        <v>798</v>
      </c>
      <c r="Z97" s="36" t="s">
        <v>798</v>
      </c>
      <c r="AA97" s="248" t="s">
        <v>799</v>
      </c>
      <c r="AB97" s="131">
        <v>1</v>
      </c>
      <c r="AC97" s="357">
        <v>6</v>
      </c>
      <c r="AD97" s="231">
        <v>8</v>
      </c>
      <c r="AE97" s="234">
        <v>7</v>
      </c>
      <c r="AF97" s="149">
        <v>5</v>
      </c>
      <c r="AG97" s="545" t="s">
        <v>776</v>
      </c>
      <c r="AH97" s="226">
        <v>1</v>
      </c>
      <c r="AI97" s="252" t="s">
        <v>479</v>
      </c>
      <c r="AJ97" s="329">
        <v>20</v>
      </c>
      <c r="AK97" s="545" t="s">
        <v>774</v>
      </c>
      <c r="AL97" s="123">
        <v>7</v>
      </c>
      <c r="AM97" s="558" t="s">
        <v>360</v>
      </c>
      <c r="AN97" s="123" t="s">
        <v>360</v>
      </c>
      <c r="AO97" s="123" t="s">
        <v>360</v>
      </c>
      <c r="AP97" s="123" t="s">
        <v>360</v>
      </c>
      <c r="AQ97" s="131">
        <v>2</v>
      </c>
      <c r="AR97" s="68" t="s">
        <v>605</v>
      </c>
      <c r="AS97" s="303">
        <v>16.47</v>
      </c>
      <c r="AT97" s="357">
        <v>3</v>
      </c>
      <c r="AU97" s="357">
        <v>4</v>
      </c>
      <c r="AV97" s="354"/>
      <c r="AW97" s="357">
        <v>10</v>
      </c>
      <c r="AX97" s="397"/>
      <c r="AZ97" s="68">
        <v>93</v>
      </c>
      <c r="BA97" s="123" t="s">
        <v>371</v>
      </c>
      <c r="BB97" s="152" t="s">
        <v>369</v>
      </c>
      <c r="BC97" s="156"/>
      <c r="BD97" s="156"/>
      <c r="BE97" s="370">
        <v>15.27</v>
      </c>
      <c r="BF97" s="156"/>
      <c r="BG97" s="357">
        <v>44</v>
      </c>
    </row>
    <row r="98" spans="1:59" x14ac:dyDescent="0.2">
      <c r="A98" s="64">
        <v>94</v>
      </c>
      <c r="B98" s="24" t="s">
        <v>229</v>
      </c>
      <c r="C98" s="363"/>
      <c r="D98" s="138"/>
      <c r="E98" s="345">
        <v>752.2</v>
      </c>
      <c r="F98" s="138">
        <f t="shared" ref="F98" si="190">RANK(E98,E$5:E$164,0)</f>
        <v>126</v>
      </c>
      <c r="I98" s="68">
        <v>94</v>
      </c>
      <c r="J98" s="145"/>
      <c r="K98" s="138"/>
      <c r="L98" s="363"/>
      <c r="M98" s="138"/>
      <c r="N98" s="285">
        <v>47.349823321554773</v>
      </c>
      <c r="O98" s="138">
        <f t="shared" ref="O98" si="191">RANK(N98,N$5:N$164,0)</f>
        <v>26</v>
      </c>
      <c r="P98" s="266">
        <v>48</v>
      </c>
      <c r="Q98" s="138">
        <f t="shared" si="134"/>
        <v>6</v>
      </c>
      <c r="R98" s="266">
        <v>47.2</v>
      </c>
      <c r="S98" s="138">
        <f t="shared" si="134"/>
        <v>13</v>
      </c>
      <c r="T98" s="285">
        <f t="shared" si="135"/>
        <v>47.516607773851582</v>
      </c>
      <c r="U98" s="138">
        <f t="shared" si="134"/>
        <v>11</v>
      </c>
      <c r="X98" s="68">
        <v>94</v>
      </c>
      <c r="Y98" s="64" t="s">
        <v>800</v>
      </c>
      <c r="Z98" s="36" t="s">
        <v>798</v>
      </c>
      <c r="AA98" s="248" t="s">
        <v>801</v>
      </c>
      <c r="AB98" s="131">
        <v>1</v>
      </c>
      <c r="AC98" s="357">
        <v>4</v>
      </c>
      <c r="AD98" s="231">
        <v>5</v>
      </c>
      <c r="AE98" s="234">
        <v>5</v>
      </c>
      <c r="AF98" s="149">
        <v>4</v>
      </c>
      <c r="AG98" s="545" t="s">
        <v>776</v>
      </c>
      <c r="AH98" s="226">
        <v>7</v>
      </c>
      <c r="AI98" s="252" t="s">
        <v>479</v>
      </c>
      <c r="AJ98" s="329">
        <v>80</v>
      </c>
      <c r="AK98" s="545" t="s">
        <v>774</v>
      </c>
      <c r="AL98" s="123">
        <v>5</v>
      </c>
      <c r="AM98" s="558" t="s">
        <v>360</v>
      </c>
      <c r="AN98" s="123" t="s">
        <v>360</v>
      </c>
      <c r="AO98" s="123" t="s">
        <v>360</v>
      </c>
      <c r="AP98" s="123" t="s">
        <v>360</v>
      </c>
      <c r="AQ98" s="131">
        <v>2.5</v>
      </c>
      <c r="AR98" s="68" t="s">
        <v>598</v>
      </c>
      <c r="AS98" s="303">
        <v>17.600000000000001</v>
      </c>
      <c r="AT98" s="357">
        <v>3</v>
      </c>
      <c r="AU98" s="357">
        <v>4</v>
      </c>
      <c r="AV98" s="354">
        <v>11</v>
      </c>
      <c r="AW98" s="357">
        <v>90</v>
      </c>
      <c r="AX98" s="397"/>
      <c r="AZ98" s="68">
        <v>94</v>
      </c>
      <c r="BA98" s="123" t="s">
        <v>369</v>
      </c>
      <c r="BB98" s="152" t="s">
        <v>370</v>
      </c>
      <c r="BC98" s="156"/>
      <c r="BD98" s="156"/>
      <c r="BE98" s="371"/>
      <c r="BF98" s="156"/>
      <c r="BG98" s="371"/>
    </row>
    <row r="99" spans="1:59" x14ac:dyDescent="0.2">
      <c r="A99" s="64">
        <v>95</v>
      </c>
      <c r="B99" s="24" t="s">
        <v>229</v>
      </c>
      <c r="C99" s="363"/>
      <c r="D99" s="138"/>
      <c r="E99" s="345">
        <v>754</v>
      </c>
      <c r="F99" s="138">
        <f t="shared" ref="F99" si="192">RANK(E99,E$5:E$164,0)</f>
        <v>121</v>
      </c>
      <c r="I99" s="68">
        <v>95</v>
      </c>
      <c r="J99" s="145"/>
      <c r="K99" s="138"/>
      <c r="L99" s="363"/>
      <c r="M99" s="138"/>
      <c r="N99" s="285">
        <v>45.961002785515319</v>
      </c>
      <c r="O99" s="138">
        <f t="shared" ref="O99" si="193">RANK(N99,N$5:N$164,0)</f>
        <v>35</v>
      </c>
      <c r="P99" s="266">
        <v>43.76</v>
      </c>
      <c r="Q99" s="138">
        <f t="shared" si="134"/>
        <v>32</v>
      </c>
      <c r="R99" s="266">
        <v>47.6</v>
      </c>
      <c r="S99" s="138">
        <f t="shared" si="134"/>
        <v>2</v>
      </c>
      <c r="T99" s="285">
        <f t="shared" si="135"/>
        <v>45.773667595171766</v>
      </c>
      <c r="U99" s="138">
        <f t="shared" si="134"/>
        <v>18</v>
      </c>
      <c r="X99" s="68">
        <v>95</v>
      </c>
      <c r="Y99" s="64" t="s">
        <v>800</v>
      </c>
      <c r="Z99" s="36" t="s">
        <v>798</v>
      </c>
      <c r="AA99" s="248" t="s">
        <v>813</v>
      </c>
      <c r="AB99" s="131">
        <v>1</v>
      </c>
      <c r="AC99" s="357">
        <v>3</v>
      </c>
      <c r="AD99" s="231">
        <v>5</v>
      </c>
      <c r="AE99" s="234">
        <v>6</v>
      </c>
      <c r="AF99" s="149">
        <v>4</v>
      </c>
      <c r="AG99" s="545" t="s">
        <v>776</v>
      </c>
      <c r="AH99" s="226">
        <v>7</v>
      </c>
      <c r="AI99" s="252" t="s">
        <v>479</v>
      </c>
      <c r="AJ99" s="329">
        <v>100</v>
      </c>
      <c r="AK99" s="545" t="s">
        <v>774</v>
      </c>
      <c r="AL99" s="123">
        <v>5</v>
      </c>
      <c r="AM99" s="558" t="s">
        <v>360</v>
      </c>
      <c r="AN99" s="123" t="s">
        <v>360</v>
      </c>
      <c r="AO99" s="123" t="s">
        <v>360</v>
      </c>
      <c r="AP99" s="123" t="s">
        <v>360</v>
      </c>
      <c r="AQ99" s="131">
        <v>2.5</v>
      </c>
      <c r="AR99" s="68" t="s">
        <v>598</v>
      </c>
      <c r="AS99" s="303">
        <v>15.18</v>
      </c>
      <c r="AT99" s="357">
        <v>5</v>
      </c>
      <c r="AU99" s="357">
        <v>3</v>
      </c>
      <c r="AV99" s="354">
        <v>11</v>
      </c>
      <c r="AW99" s="357">
        <v>100</v>
      </c>
      <c r="AX99" s="397"/>
      <c r="AZ99" s="68">
        <v>95</v>
      </c>
      <c r="BA99" s="123" t="s">
        <v>371</v>
      </c>
      <c r="BB99" s="152" t="s">
        <v>370</v>
      </c>
      <c r="BC99" s="156"/>
      <c r="BD99" s="156"/>
      <c r="BE99" s="371"/>
      <c r="BF99" s="156"/>
      <c r="BG99" s="371"/>
    </row>
    <row r="100" spans="1:59" x14ac:dyDescent="0.2">
      <c r="A100" s="64">
        <v>96</v>
      </c>
      <c r="B100" s="24" t="s">
        <v>229</v>
      </c>
      <c r="C100" s="363"/>
      <c r="D100" s="138"/>
      <c r="E100" s="345">
        <v>744.2</v>
      </c>
      <c r="F100" s="138">
        <f t="shared" ref="F100" si="194">RANK(E100,E$5:E$164,0)</f>
        <v>141</v>
      </c>
      <c r="I100" s="68">
        <v>96</v>
      </c>
      <c r="J100" s="145"/>
      <c r="K100" s="138"/>
      <c r="L100" s="363"/>
      <c r="M100" s="138"/>
      <c r="N100" s="285">
        <v>43.918918918918919</v>
      </c>
      <c r="O100" s="138">
        <f t="shared" ref="O100" si="195">RANK(N100,N$5:N$164,0)</f>
        <v>60</v>
      </c>
      <c r="P100" s="266">
        <v>44.92</v>
      </c>
      <c r="Q100" s="138">
        <f t="shared" si="134"/>
        <v>18</v>
      </c>
      <c r="R100" s="266">
        <v>44.8</v>
      </c>
      <c r="S100" s="138">
        <f t="shared" si="134"/>
        <v>39</v>
      </c>
      <c r="T100" s="285">
        <f t="shared" si="135"/>
        <v>44.546306306306313</v>
      </c>
      <c r="U100" s="138">
        <f t="shared" si="134"/>
        <v>31</v>
      </c>
      <c r="X100" s="68">
        <v>96</v>
      </c>
      <c r="Y100" s="64" t="s">
        <v>800</v>
      </c>
      <c r="Z100" s="36" t="s">
        <v>798</v>
      </c>
      <c r="AA100" s="248" t="s">
        <v>814</v>
      </c>
      <c r="AB100" s="131">
        <v>1</v>
      </c>
      <c r="AC100" s="357">
        <v>1</v>
      </c>
      <c r="AD100" s="231">
        <v>5</v>
      </c>
      <c r="AE100" s="234">
        <v>5</v>
      </c>
      <c r="AF100" s="149">
        <v>3</v>
      </c>
      <c r="AG100" s="545" t="s">
        <v>777</v>
      </c>
      <c r="AH100" s="226">
        <v>7</v>
      </c>
      <c r="AI100" s="252" t="s">
        <v>479</v>
      </c>
      <c r="AJ100" s="329">
        <v>100</v>
      </c>
      <c r="AK100" s="545" t="s">
        <v>774</v>
      </c>
      <c r="AL100" s="123">
        <v>3</v>
      </c>
      <c r="AM100" s="558" t="s">
        <v>360</v>
      </c>
      <c r="AN100" s="123" t="s">
        <v>360</v>
      </c>
      <c r="AO100" s="123" t="s">
        <v>360</v>
      </c>
      <c r="AP100" s="123" t="s">
        <v>360</v>
      </c>
      <c r="AQ100" s="131">
        <v>2.5</v>
      </c>
      <c r="AR100" s="68" t="s">
        <v>598</v>
      </c>
      <c r="AS100" s="303">
        <v>13.69</v>
      </c>
      <c r="AT100" s="357">
        <v>3</v>
      </c>
      <c r="AU100" s="357">
        <v>5</v>
      </c>
      <c r="AV100" s="354">
        <v>11</v>
      </c>
      <c r="AW100" s="357">
        <v>100</v>
      </c>
      <c r="AX100" s="397"/>
      <c r="AZ100" s="68">
        <v>96</v>
      </c>
      <c r="BA100" s="123" t="s">
        <v>369</v>
      </c>
      <c r="BB100" s="152" t="s">
        <v>371</v>
      </c>
      <c r="BC100" s="156"/>
      <c r="BD100" s="156"/>
      <c r="BE100" s="371"/>
      <c r="BF100" s="156"/>
      <c r="BG100" s="371"/>
    </row>
    <row r="101" spans="1:59" x14ac:dyDescent="0.2">
      <c r="A101" s="64">
        <v>97</v>
      </c>
      <c r="B101" s="24" t="s">
        <v>229</v>
      </c>
      <c r="C101" s="363"/>
      <c r="D101" s="138"/>
      <c r="E101" s="345">
        <v>745</v>
      </c>
      <c r="F101" s="138">
        <f t="shared" ref="F101" si="196">RANK(E101,E$5:E$164,0)</f>
        <v>139</v>
      </c>
      <c r="I101" s="68">
        <v>97</v>
      </c>
      <c r="J101" s="145"/>
      <c r="K101" s="138"/>
      <c r="L101" s="363"/>
      <c r="M101" s="138"/>
      <c r="N101" s="285">
        <v>40.392156862745097</v>
      </c>
      <c r="O101" s="138">
        <f t="shared" ref="O101" si="197">RANK(N101,N$5:N$164,0)</f>
        <v>112</v>
      </c>
      <c r="P101" s="266">
        <v>42.68</v>
      </c>
      <c r="Q101" s="138">
        <f t="shared" si="134"/>
        <v>50</v>
      </c>
      <c r="R101" s="266">
        <v>44.8</v>
      </c>
      <c r="S101" s="138">
        <f t="shared" si="134"/>
        <v>39</v>
      </c>
      <c r="T101" s="285">
        <f t="shared" si="135"/>
        <v>42.624052287581698</v>
      </c>
      <c r="U101" s="138">
        <f t="shared" si="134"/>
        <v>64</v>
      </c>
      <c r="X101" s="68">
        <v>97</v>
      </c>
      <c r="Y101" s="123" t="s">
        <v>800</v>
      </c>
      <c r="Z101" s="557" t="s">
        <v>798</v>
      </c>
      <c r="AA101" s="248" t="s">
        <v>815</v>
      </c>
      <c r="AB101" s="131">
        <v>1</v>
      </c>
      <c r="AC101" s="357">
        <v>1</v>
      </c>
      <c r="AD101" s="231">
        <v>5</v>
      </c>
      <c r="AE101" s="234">
        <v>7</v>
      </c>
      <c r="AF101" s="149">
        <v>3</v>
      </c>
      <c r="AG101" s="545" t="s">
        <v>777</v>
      </c>
      <c r="AH101" s="226">
        <v>7</v>
      </c>
      <c r="AI101" s="252" t="s">
        <v>479</v>
      </c>
      <c r="AJ101" s="329">
        <v>100</v>
      </c>
      <c r="AK101" s="545" t="s">
        <v>774</v>
      </c>
      <c r="AL101" s="123">
        <v>3</v>
      </c>
      <c r="AM101" s="559" t="s">
        <v>360</v>
      </c>
      <c r="AN101" s="123" t="s">
        <v>360</v>
      </c>
      <c r="AO101" s="123" t="s">
        <v>360</v>
      </c>
      <c r="AP101" s="123" t="s">
        <v>360</v>
      </c>
      <c r="AQ101" s="131">
        <v>2.5</v>
      </c>
      <c r="AR101" s="68" t="s">
        <v>598</v>
      </c>
      <c r="AS101" s="303">
        <v>17.64</v>
      </c>
      <c r="AT101" s="357">
        <v>6</v>
      </c>
      <c r="AU101" s="357">
        <v>5</v>
      </c>
      <c r="AV101" s="354">
        <v>11</v>
      </c>
      <c r="AW101" s="357">
        <v>90</v>
      </c>
      <c r="AX101" s="397"/>
      <c r="AZ101" s="68">
        <v>97</v>
      </c>
      <c r="BA101" s="123" t="s">
        <v>371</v>
      </c>
      <c r="BB101" s="152" t="s">
        <v>370</v>
      </c>
      <c r="BC101" s="156"/>
      <c r="BD101" s="156"/>
      <c r="BE101" s="371"/>
      <c r="BF101" s="156"/>
      <c r="BG101" s="371"/>
    </row>
    <row r="102" spans="1:59" x14ac:dyDescent="0.2">
      <c r="A102" s="64">
        <v>98</v>
      </c>
      <c r="B102" s="24" t="s">
        <v>224</v>
      </c>
      <c r="C102" s="363"/>
      <c r="D102" s="138"/>
      <c r="E102" s="345">
        <v>778</v>
      </c>
      <c r="F102" s="138">
        <f t="shared" ref="F102" si="198">RANK(E102,E$5:E$164,0)</f>
        <v>45</v>
      </c>
      <c r="I102" s="68">
        <v>98</v>
      </c>
      <c r="J102" s="145"/>
      <c r="K102" s="138"/>
      <c r="L102" s="363"/>
      <c r="M102" s="138"/>
      <c r="N102" s="285">
        <v>44.162436548223347</v>
      </c>
      <c r="O102" s="138">
        <f t="shared" ref="O102" si="199">RANK(N102,N$5:N$164,0)</f>
        <v>57</v>
      </c>
      <c r="P102" s="266">
        <v>43</v>
      </c>
      <c r="Q102" s="138">
        <f t="shared" si="134"/>
        <v>43</v>
      </c>
      <c r="R102" s="266">
        <v>42.8</v>
      </c>
      <c r="S102" s="138">
        <f t="shared" si="134"/>
        <v>68</v>
      </c>
      <c r="T102" s="285">
        <f t="shared" si="135"/>
        <v>43.320812182741122</v>
      </c>
      <c r="U102" s="138">
        <f t="shared" si="134"/>
        <v>52</v>
      </c>
      <c r="X102" s="68">
        <v>98</v>
      </c>
      <c r="Y102" s="123" t="s">
        <v>798</v>
      </c>
      <c r="Z102" s="557" t="s">
        <v>798</v>
      </c>
      <c r="AA102" s="248" t="s">
        <v>803</v>
      </c>
      <c r="AB102" s="131">
        <v>3</v>
      </c>
      <c r="AC102" s="357">
        <v>1</v>
      </c>
      <c r="AD102" s="231">
        <v>6</v>
      </c>
      <c r="AE102" s="234">
        <v>6</v>
      </c>
      <c r="AF102" s="149">
        <v>4</v>
      </c>
      <c r="AG102" s="545" t="s">
        <v>777</v>
      </c>
      <c r="AH102" s="226">
        <v>1</v>
      </c>
      <c r="AI102" s="252" t="s">
        <v>479</v>
      </c>
      <c r="AJ102" s="329">
        <v>30</v>
      </c>
      <c r="AK102" s="545" t="s">
        <v>774</v>
      </c>
      <c r="AL102" s="123">
        <v>3</v>
      </c>
      <c r="AM102" s="559" t="s">
        <v>360</v>
      </c>
      <c r="AN102" s="123" t="s">
        <v>360</v>
      </c>
      <c r="AO102" s="123" t="s">
        <v>360</v>
      </c>
      <c r="AP102" s="123" t="s">
        <v>360</v>
      </c>
      <c r="AQ102" s="131">
        <v>2.5</v>
      </c>
      <c r="AR102" s="68" t="s">
        <v>607</v>
      </c>
      <c r="AS102" s="303">
        <v>18.489999999999998</v>
      </c>
      <c r="AT102" s="357">
        <v>4</v>
      </c>
      <c r="AU102" s="357">
        <v>6</v>
      </c>
      <c r="AV102" s="354"/>
      <c r="AW102" s="357">
        <v>20</v>
      </c>
      <c r="AX102" s="397"/>
      <c r="AZ102" s="68">
        <v>98</v>
      </c>
      <c r="BA102" s="123" t="s">
        <v>373</v>
      </c>
      <c r="BB102" s="152" t="s">
        <v>373</v>
      </c>
      <c r="BC102" s="156"/>
      <c r="BD102" s="156"/>
      <c r="BE102" s="371"/>
      <c r="BF102" s="156"/>
      <c r="BG102" s="371"/>
    </row>
    <row r="103" spans="1:59" x14ac:dyDescent="0.2">
      <c r="A103" s="64">
        <v>99</v>
      </c>
      <c r="B103" s="24" t="s">
        <v>224</v>
      </c>
      <c r="C103" s="363"/>
      <c r="D103" s="138"/>
      <c r="E103" s="345">
        <v>772.2</v>
      </c>
      <c r="F103" s="138">
        <f t="shared" ref="F103" si="200">RANK(E103,E$5:E$164,0)</f>
        <v>65</v>
      </c>
      <c r="I103" s="68">
        <v>99</v>
      </c>
      <c r="J103" s="145"/>
      <c r="K103" s="138"/>
      <c r="L103" s="363"/>
      <c r="M103" s="138"/>
      <c r="N103" s="285">
        <v>45.744680851063826</v>
      </c>
      <c r="O103" s="138">
        <f t="shared" ref="O103" si="201">RANK(N103,N$5:N$164,0)</f>
        <v>42</v>
      </c>
      <c r="P103" s="266">
        <v>42.48</v>
      </c>
      <c r="Q103" s="138">
        <f t="shared" si="134"/>
        <v>52</v>
      </c>
      <c r="R103" s="266">
        <v>44</v>
      </c>
      <c r="S103" s="138">
        <f t="shared" si="134"/>
        <v>55</v>
      </c>
      <c r="T103" s="285">
        <f t="shared" si="135"/>
        <v>44.074893617021274</v>
      </c>
      <c r="U103" s="138">
        <f t="shared" si="134"/>
        <v>36</v>
      </c>
      <c r="X103" s="68">
        <v>99</v>
      </c>
      <c r="Y103" s="123" t="s">
        <v>798</v>
      </c>
      <c r="Z103" s="557" t="s">
        <v>798</v>
      </c>
      <c r="AA103" s="248" t="s">
        <v>804</v>
      </c>
      <c r="AB103" s="131">
        <v>1</v>
      </c>
      <c r="AC103" s="357">
        <v>1</v>
      </c>
      <c r="AD103" s="231">
        <v>7</v>
      </c>
      <c r="AE103" s="234">
        <v>7</v>
      </c>
      <c r="AF103" s="149">
        <v>3</v>
      </c>
      <c r="AG103" s="545" t="s">
        <v>776</v>
      </c>
      <c r="AH103" s="226">
        <v>2</v>
      </c>
      <c r="AI103" s="252" t="s">
        <v>479</v>
      </c>
      <c r="AJ103" s="329">
        <v>25</v>
      </c>
      <c r="AK103" s="545" t="s">
        <v>774</v>
      </c>
      <c r="AL103" s="123">
        <v>5</v>
      </c>
      <c r="AM103" s="559" t="s">
        <v>360</v>
      </c>
      <c r="AN103" s="123" t="s">
        <v>360</v>
      </c>
      <c r="AO103" s="123" t="s">
        <v>360</v>
      </c>
      <c r="AP103" s="123" t="s">
        <v>360</v>
      </c>
      <c r="AQ103" s="131">
        <v>2.5</v>
      </c>
      <c r="AR103" s="68" t="s">
        <v>607</v>
      </c>
      <c r="AS103" s="303">
        <v>17.78</v>
      </c>
      <c r="AT103" s="357">
        <v>4</v>
      </c>
      <c r="AU103" s="357">
        <v>5</v>
      </c>
      <c r="AV103" s="354"/>
      <c r="AW103" s="357">
        <v>10</v>
      </c>
      <c r="AX103" s="397"/>
      <c r="AZ103" s="68">
        <v>99</v>
      </c>
      <c r="BA103" s="123" t="s">
        <v>373</v>
      </c>
      <c r="BB103" s="152" t="s">
        <v>373</v>
      </c>
      <c r="BC103" s="156"/>
      <c r="BD103" s="156"/>
      <c r="BE103" s="371"/>
      <c r="BF103" s="156"/>
      <c r="BG103" s="371"/>
    </row>
    <row r="104" spans="1:59" x14ac:dyDescent="0.2">
      <c r="A104" s="65">
        <v>100</v>
      </c>
      <c r="B104" s="106" t="s">
        <v>236</v>
      </c>
      <c r="C104" s="364"/>
      <c r="D104" s="139"/>
      <c r="E104" s="346">
        <v>775</v>
      </c>
      <c r="F104" s="139">
        <f t="shared" ref="F104" si="202">RANK(E104,E$5:E$164,0)</f>
        <v>58</v>
      </c>
      <c r="I104" s="81">
        <v>100</v>
      </c>
      <c r="J104" s="146"/>
      <c r="K104" s="139"/>
      <c r="L104" s="364"/>
      <c r="M104" s="139"/>
      <c r="N104" s="286">
        <v>34.031413612565444</v>
      </c>
      <c r="O104" s="139">
        <f t="shared" ref="O104" si="203">RANK(N104,N$5:N$164,0)</f>
        <v>153</v>
      </c>
      <c r="P104" s="267">
        <v>34.04</v>
      </c>
      <c r="Q104" s="139">
        <f t="shared" si="134"/>
        <v>151</v>
      </c>
      <c r="R104" s="267">
        <v>33.6</v>
      </c>
      <c r="S104" s="139">
        <f t="shared" si="134"/>
        <v>158</v>
      </c>
      <c r="T104" s="286">
        <f t="shared" si="135"/>
        <v>33.890471204188479</v>
      </c>
      <c r="U104" s="139">
        <f t="shared" si="134"/>
        <v>158</v>
      </c>
      <c r="X104" s="81">
        <v>100</v>
      </c>
      <c r="Y104" s="124" t="s">
        <v>798</v>
      </c>
      <c r="Z104" s="560" t="s">
        <v>798</v>
      </c>
      <c r="AA104" s="553" t="s">
        <v>803</v>
      </c>
      <c r="AB104" s="132">
        <v>1</v>
      </c>
      <c r="AC104" s="358">
        <v>1</v>
      </c>
      <c r="AD104" s="232">
        <v>1</v>
      </c>
      <c r="AE104" s="235">
        <v>7</v>
      </c>
      <c r="AF104" s="153">
        <v>1</v>
      </c>
      <c r="AG104" s="546" t="s">
        <v>776</v>
      </c>
      <c r="AH104" s="227">
        <v>5</v>
      </c>
      <c r="AI104" s="253" t="s">
        <v>479</v>
      </c>
      <c r="AJ104" s="330">
        <v>80</v>
      </c>
      <c r="AK104" s="546" t="s">
        <v>774</v>
      </c>
      <c r="AL104" s="124">
        <v>7</v>
      </c>
      <c r="AM104" s="561" t="s">
        <v>359</v>
      </c>
      <c r="AN104" s="124" t="s">
        <v>359</v>
      </c>
      <c r="AO104" s="124" t="s">
        <v>359</v>
      </c>
      <c r="AP104" s="124" t="s">
        <v>359</v>
      </c>
      <c r="AQ104" s="132">
        <v>2</v>
      </c>
      <c r="AR104" s="81" t="s">
        <v>602</v>
      </c>
      <c r="AS104" s="306">
        <v>14.09</v>
      </c>
      <c r="AT104" s="358">
        <v>5</v>
      </c>
      <c r="AU104" s="358">
        <v>5</v>
      </c>
      <c r="AV104" s="355"/>
      <c r="AW104" s="358">
        <v>90</v>
      </c>
      <c r="AX104" s="397"/>
      <c r="AZ104" s="81">
        <v>100</v>
      </c>
      <c r="BA104" s="124" t="s">
        <v>373</v>
      </c>
      <c r="BB104" s="154" t="s">
        <v>373</v>
      </c>
      <c r="BC104" s="157"/>
      <c r="BD104" s="157"/>
      <c r="BE104" s="429"/>
      <c r="BF104" s="157"/>
      <c r="BG104" s="429"/>
    </row>
    <row r="105" spans="1:59" x14ac:dyDescent="0.2">
      <c r="A105" s="64">
        <v>101</v>
      </c>
      <c r="B105" s="1" t="s">
        <v>10</v>
      </c>
      <c r="C105" s="363"/>
      <c r="D105" s="138"/>
      <c r="E105" s="345">
        <v>786.4</v>
      </c>
      <c r="F105" s="138">
        <f t="shared" ref="F105" si="204">RANK(E105,E$5:E$164,0)</f>
        <v>29</v>
      </c>
      <c r="I105" s="68">
        <v>101</v>
      </c>
      <c r="J105" s="145">
        <v>47.68</v>
      </c>
      <c r="K105" s="138">
        <f t="shared" si="132"/>
        <v>8</v>
      </c>
      <c r="L105" s="363"/>
      <c r="M105" s="138"/>
      <c r="N105" s="285">
        <v>50</v>
      </c>
      <c r="O105" s="138">
        <f t="shared" ref="O105" si="205">RANK(N105,N$5:N$164,0)</f>
        <v>7</v>
      </c>
      <c r="P105" s="266">
        <v>45.92</v>
      </c>
      <c r="Q105" s="138">
        <f t="shared" si="134"/>
        <v>14</v>
      </c>
      <c r="R105" s="266">
        <v>42.8</v>
      </c>
      <c r="S105" s="138">
        <f t="shared" si="134"/>
        <v>68</v>
      </c>
      <c r="T105" s="284">
        <f t="shared" si="135"/>
        <v>46.24</v>
      </c>
      <c r="U105" s="137">
        <f t="shared" si="134"/>
        <v>14</v>
      </c>
      <c r="X105" s="68">
        <v>101</v>
      </c>
      <c r="Y105" s="74"/>
      <c r="Z105" s="80"/>
      <c r="AA105" s="551"/>
      <c r="AB105" s="131">
        <v>5</v>
      </c>
      <c r="AC105" s="357">
        <v>1</v>
      </c>
      <c r="AD105" s="231">
        <v>7</v>
      </c>
      <c r="AE105" s="234">
        <v>5</v>
      </c>
      <c r="AF105" s="149">
        <v>5</v>
      </c>
      <c r="AG105" s="544" t="s">
        <v>776</v>
      </c>
      <c r="AH105" s="226">
        <v>3</v>
      </c>
      <c r="AI105" s="252" t="s">
        <v>479</v>
      </c>
      <c r="AJ105" s="329">
        <v>30</v>
      </c>
      <c r="AK105" s="544" t="s">
        <v>774</v>
      </c>
      <c r="AL105" s="123">
        <v>7</v>
      </c>
      <c r="AM105" s="291"/>
      <c r="AN105" s="123" t="s">
        <v>359</v>
      </c>
      <c r="AO105" s="123" t="s">
        <v>359</v>
      </c>
      <c r="AP105" s="123" t="s">
        <v>359</v>
      </c>
      <c r="AQ105" s="131">
        <v>2</v>
      </c>
      <c r="AR105" s="68" t="s">
        <v>598</v>
      </c>
      <c r="AS105" s="303">
        <v>17.78</v>
      </c>
      <c r="AT105" s="357">
        <v>0</v>
      </c>
      <c r="AU105" s="357">
        <v>4</v>
      </c>
      <c r="AV105" s="354"/>
      <c r="AW105" s="357">
        <v>60</v>
      </c>
      <c r="AX105" s="397"/>
      <c r="AZ105" s="68">
        <v>101</v>
      </c>
      <c r="BA105" s="123" t="s">
        <v>369</v>
      </c>
      <c r="BB105" s="152" t="s">
        <v>371</v>
      </c>
      <c r="BC105" s="156">
        <v>31.21</v>
      </c>
      <c r="BD105" s="156">
        <v>13.82</v>
      </c>
      <c r="BE105" s="371"/>
      <c r="BF105" s="156">
        <v>58.78</v>
      </c>
      <c r="BG105" s="371"/>
    </row>
    <row r="106" spans="1:59" x14ac:dyDescent="0.2">
      <c r="A106" s="64">
        <v>102</v>
      </c>
      <c r="B106" s="1" t="s">
        <v>13</v>
      </c>
      <c r="C106" s="363"/>
      <c r="D106" s="138"/>
      <c r="E106" s="345">
        <v>731.59999999999991</v>
      </c>
      <c r="F106" s="138">
        <f t="shared" ref="F106" si="206">RANK(E106,E$5:E$164,0)</f>
        <v>154</v>
      </c>
      <c r="I106" s="68">
        <v>102</v>
      </c>
      <c r="J106" s="145">
        <v>35.090000000000003</v>
      </c>
      <c r="K106" s="138">
        <f t="shared" si="132"/>
        <v>82</v>
      </c>
      <c r="L106" s="363"/>
      <c r="M106" s="138"/>
      <c r="N106" s="285">
        <v>40.476190476190474</v>
      </c>
      <c r="O106" s="138">
        <f t="shared" ref="O106" si="207">RANK(N106,N$5:N$164,0)</f>
        <v>110</v>
      </c>
      <c r="P106" s="266">
        <v>36.4</v>
      </c>
      <c r="Q106" s="138">
        <f t="shared" si="134"/>
        <v>141</v>
      </c>
      <c r="R106" s="266">
        <v>46.4</v>
      </c>
      <c r="S106" s="138">
        <f t="shared" si="134"/>
        <v>26</v>
      </c>
      <c r="T106" s="285">
        <f t="shared" si="135"/>
        <v>41.092063492063488</v>
      </c>
      <c r="U106" s="138">
        <f t="shared" si="134"/>
        <v>96</v>
      </c>
      <c r="X106" s="68">
        <v>102</v>
      </c>
      <c r="Y106" s="64"/>
      <c r="Z106" s="36"/>
      <c r="AA106" s="248"/>
      <c r="AB106" s="131">
        <v>1</v>
      </c>
      <c r="AC106" s="357">
        <v>1</v>
      </c>
      <c r="AD106" s="231">
        <v>3</v>
      </c>
      <c r="AE106" s="234">
        <v>6</v>
      </c>
      <c r="AF106" s="149">
        <v>1</v>
      </c>
      <c r="AG106" s="545" t="s">
        <v>776</v>
      </c>
      <c r="AH106" s="226">
        <v>5</v>
      </c>
      <c r="AI106" s="252" t="s">
        <v>479</v>
      </c>
      <c r="AJ106" s="329">
        <v>100</v>
      </c>
      <c r="AK106" s="545" t="s">
        <v>774</v>
      </c>
      <c r="AL106" s="123">
        <v>7</v>
      </c>
      <c r="AM106" s="558"/>
      <c r="AN106" s="123" t="s">
        <v>360</v>
      </c>
      <c r="AO106" s="123" t="s">
        <v>360</v>
      </c>
      <c r="AP106" s="123" t="s">
        <v>360</v>
      </c>
      <c r="AQ106" s="131">
        <v>2</v>
      </c>
      <c r="AR106" s="68" t="s">
        <v>601</v>
      </c>
      <c r="AS106" s="303">
        <v>15.13</v>
      </c>
      <c r="AT106" s="357">
        <v>5</v>
      </c>
      <c r="AU106" s="357">
        <v>4</v>
      </c>
      <c r="AV106" s="354">
        <v>11</v>
      </c>
      <c r="AW106" s="357">
        <v>100</v>
      </c>
      <c r="AX106" s="397"/>
      <c r="AZ106" s="68">
        <v>102</v>
      </c>
      <c r="BA106" s="123" t="s">
        <v>369</v>
      </c>
      <c r="BB106" s="152" t="s">
        <v>371</v>
      </c>
      <c r="BC106" s="156">
        <v>30.72</v>
      </c>
      <c r="BD106" s="156">
        <v>13.32</v>
      </c>
      <c r="BE106" s="371"/>
      <c r="BF106" s="156">
        <v>61.41</v>
      </c>
      <c r="BG106" s="371"/>
    </row>
    <row r="107" spans="1:59" x14ac:dyDescent="0.2">
      <c r="A107" s="64">
        <v>103</v>
      </c>
      <c r="B107" s="1" t="s">
        <v>15</v>
      </c>
      <c r="C107" s="363"/>
      <c r="D107" s="138"/>
      <c r="E107" s="345">
        <v>746</v>
      </c>
      <c r="F107" s="138">
        <f t="shared" ref="F107" si="208">RANK(E107,E$5:E$164,0)</f>
        <v>137</v>
      </c>
      <c r="I107" s="68">
        <v>103</v>
      </c>
      <c r="J107" s="145">
        <v>38.47</v>
      </c>
      <c r="K107" s="138">
        <f t="shared" si="132"/>
        <v>78</v>
      </c>
      <c r="L107" s="363"/>
      <c r="M107" s="138"/>
      <c r="N107" s="285">
        <v>30.212765957446809</v>
      </c>
      <c r="O107" s="138">
        <f t="shared" ref="O107" si="209">RANK(N107,N$5:N$164,0)</f>
        <v>160</v>
      </c>
      <c r="P107" s="266">
        <v>29.84</v>
      </c>
      <c r="Q107" s="138">
        <f t="shared" si="134"/>
        <v>160</v>
      </c>
      <c r="R107" s="266">
        <v>35.200000000000003</v>
      </c>
      <c r="S107" s="138">
        <f t="shared" si="134"/>
        <v>154</v>
      </c>
      <c r="T107" s="285">
        <f t="shared" si="135"/>
        <v>31.750921985815605</v>
      </c>
      <c r="U107" s="138">
        <f t="shared" si="134"/>
        <v>159</v>
      </c>
      <c r="X107" s="68">
        <v>103</v>
      </c>
      <c r="Y107" s="64"/>
      <c r="Z107" s="36"/>
      <c r="AA107" s="248"/>
      <c r="AB107" s="131">
        <v>1</v>
      </c>
      <c r="AC107" s="357">
        <v>1</v>
      </c>
      <c r="AD107" s="231">
        <v>5</v>
      </c>
      <c r="AE107" s="234">
        <v>1</v>
      </c>
      <c r="AF107" s="149">
        <v>1</v>
      </c>
      <c r="AG107" s="545" t="s">
        <v>777</v>
      </c>
      <c r="AH107" s="226">
        <v>4</v>
      </c>
      <c r="AI107" s="252" t="s">
        <v>479</v>
      </c>
      <c r="AJ107" s="329">
        <v>42</v>
      </c>
      <c r="AK107" s="545" t="s">
        <v>775</v>
      </c>
      <c r="AL107" s="123">
        <v>5</v>
      </c>
      <c r="AM107" s="558"/>
      <c r="AN107" s="123" t="s">
        <v>360</v>
      </c>
      <c r="AO107" s="123" t="s">
        <v>360</v>
      </c>
      <c r="AP107" s="123" t="s">
        <v>360</v>
      </c>
      <c r="AQ107" s="131">
        <v>2</v>
      </c>
      <c r="AR107" s="68" t="s">
        <v>605</v>
      </c>
      <c r="AS107" s="303">
        <v>13.8</v>
      </c>
      <c r="AT107" s="357">
        <v>0</v>
      </c>
      <c r="AU107" s="357">
        <v>6</v>
      </c>
      <c r="AV107" s="354"/>
      <c r="AW107" s="357">
        <v>50</v>
      </c>
      <c r="AX107" s="397"/>
      <c r="AZ107" s="68">
        <v>103</v>
      </c>
      <c r="BA107" s="123" t="s">
        <v>372</v>
      </c>
      <c r="BB107" s="152" t="s">
        <v>369</v>
      </c>
      <c r="BC107" s="156">
        <v>26.57</v>
      </c>
      <c r="BD107" s="156">
        <v>11.56</v>
      </c>
      <c r="BE107" s="371"/>
      <c r="BF107" s="156">
        <v>58.31</v>
      </c>
      <c r="BG107" s="371"/>
    </row>
    <row r="108" spans="1:59" x14ac:dyDescent="0.2">
      <c r="A108" s="64">
        <v>104</v>
      </c>
      <c r="B108" s="1" t="s">
        <v>17</v>
      </c>
      <c r="C108" s="363"/>
      <c r="D108" s="138"/>
      <c r="E108" s="345">
        <v>764.60000000000014</v>
      </c>
      <c r="F108" s="138">
        <f t="shared" ref="F108" si="210">RANK(E108,E$5:E$164,0)</f>
        <v>95</v>
      </c>
      <c r="I108" s="68">
        <v>104</v>
      </c>
      <c r="J108" s="145"/>
      <c r="K108" s="138"/>
      <c r="L108" s="363"/>
      <c r="M108" s="138"/>
      <c r="N108" s="285">
        <v>40.082644628099175</v>
      </c>
      <c r="O108" s="138">
        <f t="shared" ref="O108" si="211">RANK(N108,N$5:N$164,0)</f>
        <v>115</v>
      </c>
      <c r="P108" s="266">
        <v>38.92</v>
      </c>
      <c r="Q108" s="138">
        <f t="shared" si="134"/>
        <v>111</v>
      </c>
      <c r="R108" s="266">
        <v>36</v>
      </c>
      <c r="S108" s="138">
        <f t="shared" si="134"/>
        <v>146</v>
      </c>
      <c r="T108" s="285">
        <f t="shared" si="135"/>
        <v>38.334214876033059</v>
      </c>
      <c r="U108" s="138">
        <f t="shared" si="134"/>
        <v>132</v>
      </c>
      <c r="X108" s="68">
        <v>104</v>
      </c>
      <c r="Y108" s="64"/>
      <c r="Z108" s="36"/>
      <c r="AA108" s="248"/>
      <c r="AB108" s="131">
        <v>1</v>
      </c>
      <c r="AC108" s="357">
        <v>1</v>
      </c>
      <c r="AD108" s="231">
        <v>4</v>
      </c>
      <c r="AE108" s="234">
        <v>1</v>
      </c>
      <c r="AF108" s="149">
        <v>5</v>
      </c>
      <c r="AG108" s="545" t="s">
        <v>776</v>
      </c>
      <c r="AH108" s="226">
        <v>4</v>
      </c>
      <c r="AI108" s="252" t="s">
        <v>479</v>
      </c>
      <c r="AJ108" s="329">
        <v>80</v>
      </c>
      <c r="AK108" s="545" t="s">
        <v>774</v>
      </c>
      <c r="AL108" s="123">
        <v>5</v>
      </c>
      <c r="AM108" s="558"/>
      <c r="AN108" s="123" t="s">
        <v>359</v>
      </c>
      <c r="AO108" s="123" t="s">
        <v>359</v>
      </c>
      <c r="AP108" s="123" t="s">
        <v>359</v>
      </c>
      <c r="AQ108" s="131">
        <v>2</v>
      </c>
      <c r="AR108" s="68">
        <v>3</v>
      </c>
      <c r="AS108" s="303">
        <v>14.36</v>
      </c>
      <c r="AT108" s="357">
        <v>0</v>
      </c>
      <c r="AU108" s="357">
        <v>6</v>
      </c>
      <c r="AV108" s="354"/>
      <c r="AW108" s="357">
        <v>70</v>
      </c>
      <c r="AX108" s="397"/>
      <c r="AZ108" s="68">
        <v>104</v>
      </c>
      <c r="BA108" s="123" t="s">
        <v>373</v>
      </c>
      <c r="BB108" s="152" t="s">
        <v>373</v>
      </c>
      <c r="BC108" s="156"/>
      <c r="BD108" s="156"/>
      <c r="BE108" s="371"/>
      <c r="BF108" s="156"/>
      <c r="BG108" s="371"/>
    </row>
    <row r="109" spans="1:59" x14ac:dyDescent="0.2">
      <c r="A109" s="64">
        <v>105</v>
      </c>
      <c r="B109" s="1" t="s">
        <v>19</v>
      </c>
      <c r="C109" s="363"/>
      <c r="D109" s="138"/>
      <c r="E109" s="345">
        <v>798.2</v>
      </c>
      <c r="F109" s="138">
        <f t="shared" ref="F109" si="212">RANK(E109,E$5:E$164,0)</f>
        <v>8</v>
      </c>
      <c r="I109" s="68">
        <v>105</v>
      </c>
      <c r="J109" s="145"/>
      <c r="K109" s="138"/>
      <c r="L109" s="363"/>
      <c r="M109" s="138"/>
      <c r="N109" s="285">
        <v>47.335423197492162</v>
      </c>
      <c r="O109" s="138">
        <f t="shared" ref="O109" si="213">RANK(N109,N$5:N$164,0)</f>
        <v>28</v>
      </c>
      <c r="P109" s="266">
        <v>51.32</v>
      </c>
      <c r="Q109" s="138">
        <f t="shared" si="134"/>
        <v>2</v>
      </c>
      <c r="R109" s="266">
        <v>45.2</v>
      </c>
      <c r="S109" s="138">
        <f t="shared" si="134"/>
        <v>36</v>
      </c>
      <c r="T109" s="285">
        <f t="shared" si="135"/>
        <v>47.951807732497379</v>
      </c>
      <c r="U109" s="138">
        <f t="shared" si="134"/>
        <v>8</v>
      </c>
      <c r="X109" s="68">
        <v>105</v>
      </c>
      <c r="Y109" s="64"/>
      <c r="Z109" s="36"/>
      <c r="AA109" s="248"/>
      <c r="AB109" s="131">
        <v>1</v>
      </c>
      <c r="AC109" s="357">
        <v>1</v>
      </c>
      <c r="AD109" s="231">
        <v>5</v>
      </c>
      <c r="AE109" s="234">
        <v>3</v>
      </c>
      <c r="AF109" s="149">
        <v>2</v>
      </c>
      <c r="AG109" s="545" t="s">
        <v>777</v>
      </c>
      <c r="AH109" s="226">
        <v>4</v>
      </c>
      <c r="AI109" s="252" t="s">
        <v>479</v>
      </c>
      <c r="AJ109" s="329">
        <v>30</v>
      </c>
      <c r="AK109" s="545" t="s">
        <v>774</v>
      </c>
      <c r="AL109" s="123">
        <v>5</v>
      </c>
      <c r="AM109" s="558"/>
      <c r="AN109" s="123" t="s">
        <v>360</v>
      </c>
      <c r="AO109" s="123" t="s">
        <v>360</v>
      </c>
      <c r="AP109" s="123" t="s">
        <v>360</v>
      </c>
      <c r="AQ109" s="131">
        <v>2.5</v>
      </c>
      <c r="AR109" s="68">
        <v>3</v>
      </c>
      <c r="AS109" s="303">
        <v>11.78</v>
      </c>
      <c r="AT109" s="357">
        <v>3</v>
      </c>
      <c r="AU109" s="357">
        <v>4</v>
      </c>
      <c r="AV109" s="354"/>
      <c r="AW109" s="357">
        <v>60</v>
      </c>
      <c r="AX109" s="397"/>
      <c r="AZ109" s="68">
        <v>105</v>
      </c>
      <c r="BA109" s="123" t="s">
        <v>369</v>
      </c>
      <c r="BB109" s="152" t="s">
        <v>371</v>
      </c>
      <c r="BC109" s="156"/>
      <c r="BD109" s="156"/>
      <c r="BE109" s="371"/>
      <c r="BF109" s="156"/>
      <c r="BG109" s="371"/>
    </row>
    <row r="110" spans="1:59" x14ac:dyDescent="0.2">
      <c r="A110" s="64">
        <v>106</v>
      </c>
      <c r="B110" s="1" t="s">
        <v>21</v>
      </c>
      <c r="C110" s="363"/>
      <c r="D110" s="138"/>
      <c r="E110" s="345">
        <v>801.4</v>
      </c>
      <c r="F110" s="138">
        <f t="shared" ref="F110" si="214">RANK(E110,E$5:E$164,0)</f>
        <v>3</v>
      </c>
      <c r="I110" s="68">
        <v>106</v>
      </c>
      <c r="J110" s="145"/>
      <c r="K110" s="138"/>
      <c r="L110" s="363"/>
      <c r="M110" s="138"/>
      <c r="N110" s="285">
        <v>41.739130434782609</v>
      </c>
      <c r="O110" s="138">
        <f t="shared" ref="O110" si="215">RANK(N110,N$5:N$164,0)</f>
        <v>95</v>
      </c>
      <c r="P110" s="266">
        <v>43</v>
      </c>
      <c r="Q110" s="138">
        <f t="shared" si="134"/>
        <v>43</v>
      </c>
      <c r="R110" s="266">
        <v>41.2</v>
      </c>
      <c r="S110" s="138">
        <f t="shared" si="134"/>
        <v>91</v>
      </c>
      <c r="T110" s="285">
        <f t="shared" si="135"/>
        <v>41.979710144927537</v>
      </c>
      <c r="U110" s="138">
        <f t="shared" si="134"/>
        <v>80</v>
      </c>
      <c r="X110" s="68">
        <v>106</v>
      </c>
      <c r="Y110" s="64"/>
      <c r="Z110" s="36"/>
      <c r="AA110" s="248"/>
      <c r="AB110" s="131">
        <v>1</v>
      </c>
      <c r="AC110" s="357">
        <v>2</v>
      </c>
      <c r="AD110" s="231">
        <v>2</v>
      </c>
      <c r="AE110" s="234">
        <v>1</v>
      </c>
      <c r="AF110" s="149">
        <v>1</v>
      </c>
      <c r="AG110" s="545" t="s">
        <v>776</v>
      </c>
      <c r="AH110" s="226">
        <v>2</v>
      </c>
      <c r="AI110" s="252" t="s">
        <v>479</v>
      </c>
      <c r="AJ110" s="329">
        <v>12</v>
      </c>
      <c r="AK110" s="545" t="s">
        <v>774</v>
      </c>
      <c r="AL110" s="123">
        <v>3</v>
      </c>
      <c r="AM110" s="558"/>
      <c r="AN110" s="123" t="s">
        <v>360</v>
      </c>
      <c r="AO110" s="123" t="s">
        <v>360</v>
      </c>
      <c r="AP110" s="123" t="s">
        <v>360</v>
      </c>
      <c r="AQ110" s="131">
        <v>2.5</v>
      </c>
      <c r="AR110" s="68"/>
      <c r="AS110" s="304">
        <v>12.67</v>
      </c>
      <c r="AT110" s="357">
        <v>4</v>
      </c>
      <c r="AU110" s="357">
        <v>5</v>
      </c>
      <c r="AV110" s="354"/>
      <c r="AW110" s="357">
        <v>70</v>
      </c>
      <c r="AX110" s="397"/>
      <c r="AZ110" s="68">
        <v>106</v>
      </c>
      <c r="BA110" s="123" t="s">
        <v>369</v>
      </c>
      <c r="BB110" s="152" t="s">
        <v>371</v>
      </c>
      <c r="BC110" s="156"/>
      <c r="BD110" s="156"/>
      <c r="BE110" s="371"/>
      <c r="BF110" s="156"/>
      <c r="BG110" s="371"/>
    </row>
    <row r="111" spans="1:59" x14ac:dyDescent="0.2">
      <c r="A111" s="64">
        <v>107</v>
      </c>
      <c r="B111" s="24" t="s">
        <v>238</v>
      </c>
      <c r="C111" s="363"/>
      <c r="D111" s="138"/>
      <c r="E111" s="345">
        <v>781.4</v>
      </c>
      <c r="F111" s="138">
        <f t="shared" ref="F111" si="216">RANK(E111,E$5:E$164,0)</f>
        <v>36</v>
      </c>
      <c r="I111" s="68">
        <v>107</v>
      </c>
      <c r="J111" s="145">
        <v>42.37</v>
      </c>
      <c r="K111" s="138">
        <f t="shared" si="132"/>
        <v>46</v>
      </c>
      <c r="L111" s="363"/>
      <c r="M111" s="138"/>
      <c r="N111" s="285">
        <v>38.125</v>
      </c>
      <c r="O111" s="138">
        <f t="shared" ref="O111" si="217">RANK(N111,N$5:N$164,0)</f>
        <v>133</v>
      </c>
      <c r="P111" s="266">
        <v>41.2</v>
      </c>
      <c r="Q111" s="138">
        <f t="shared" si="134"/>
        <v>70</v>
      </c>
      <c r="R111" s="266">
        <v>46.4</v>
      </c>
      <c r="S111" s="138">
        <f t="shared" si="134"/>
        <v>26</v>
      </c>
      <c r="T111" s="285">
        <f t="shared" si="135"/>
        <v>41.908333333333331</v>
      </c>
      <c r="U111" s="138">
        <f t="shared" si="134"/>
        <v>82</v>
      </c>
      <c r="X111" s="68">
        <v>107</v>
      </c>
      <c r="Y111" s="123" t="s">
        <v>798</v>
      </c>
      <c r="Z111" s="557" t="s">
        <v>798</v>
      </c>
      <c r="AA111" s="248" t="s">
        <v>816</v>
      </c>
      <c r="AB111" s="131">
        <v>1</v>
      </c>
      <c r="AC111" s="357">
        <v>4</v>
      </c>
      <c r="AD111" s="231">
        <v>1</v>
      </c>
      <c r="AE111" s="234">
        <v>1</v>
      </c>
      <c r="AF111" s="149">
        <v>1</v>
      </c>
      <c r="AG111" s="545" t="s">
        <v>776</v>
      </c>
      <c r="AH111" s="226">
        <v>5</v>
      </c>
      <c r="AI111" s="252" t="s">
        <v>479</v>
      </c>
      <c r="AJ111" s="329">
        <v>40</v>
      </c>
      <c r="AK111" s="545" t="s">
        <v>774</v>
      </c>
      <c r="AL111" s="123">
        <v>5</v>
      </c>
      <c r="AM111" s="559" t="s">
        <v>359</v>
      </c>
      <c r="AN111" s="123" t="s">
        <v>359</v>
      </c>
      <c r="AO111" s="123" t="s">
        <v>359</v>
      </c>
      <c r="AP111" s="123" t="s">
        <v>359</v>
      </c>
      <c r="AQ111" s="131">
        <v>2</v>
      </c>
      <c r="AR111" s="68">
        <v>3</v>
      </c>
      <c r="AS111" s="303">
        <v>11.76</v>
      </c>
      <c r="AT111" s="357">
        <v>5</v>
      </c>
      <c r="AU111" s="357">
        <v>4</v>
      </c>
      <c r="AV111" s="354"/>
      <c r="AW111" s="357">
        <v>90</v>
      </c>
      <c r="AX111" s="397"/>
      <c r="AZ111" s="68">
        <v>107</v>
      </c>
      <c r="BA111" s="123" t="s">
        <v>370</v>
      </c>
      <c r="BB111" s="152" t="s">
        <v>370</v>
      </c>
      <c r="BC111" s="156">
        <v>32.21</v>
      </c>
      <c r="BD111" s="156">
        <v>14.25</v>
      </c>
      <c r="BE111" s="371"/>
      <c r="BF111" s="156">
        <v>58.22</v>
      </c>
      <c r="BG111" s="371"/>
    </row>
    <row r="112" spans="1:59" x14ac:dyDescent="0.2">
      <c r="A112" s="64">
        <v>108</v>
      </c>
      <c r="B112" s="24" t="s">
        <v>239</v>
      </c>
      <c r="C112" s="363"/>
      <c r="D112" s="138"/>
      <c r="E112" s="345">
        <v>757.2</v>
      </c>
      <c r="F112" s="138">
        <f t="shared" ref="F112" si="218">RANK(E112,E$5:E$164,0)</f>
        <v>114</v>
      </c>
      <c r="I112" s="68">
        <v>108</v>
      </c>
      <c r="J112" s="145">
        <v>34.479999999999997</v>
      </c>
      <c r="K112" s="138">
        <f t="shared" si="132"/>
        <v>84</v>
      </c>
      <c r="L112" s="363"/>
      <c r="M112" s="138"/>
      <c r="N112" s="285">
        <v>38.754325259515568</v>
      </c>
      <c r="O112" s="138">
        <f t="shared" ref="O112" si="219">RANK(N112,N$5:N$164,0)</f>
        <v>128</v>
      </c>
      <c r="P112" s="266">
        <v>36.24</v>
      </c>
      <c r="Q112" s="138">
        <f t="shared" si="134"/>
        <v>144</v>
      </c>
      <c r="R112" s="266">
        <v>36.4</v>
      </c>
      <c r="S112" s="138">
        <f t="shared" si="134"/>
        <v>141</v>
      </c>
      <c r="T112" s="285">
        <f t="shared" si="135"/>
        <v>37.131441753171856</v>
      </c>
      <c r="U112" s="138">
        <f t="shared" si="134"/>
        <v>140</v>
      </c>
      <c r="X112" s="68">
        <v>108</v>
      </c>
      <c r="Y112" s="123" t="s">
        <v>798</v>
      </c>
      <c r="Z112" s="557" t="s">
        <v>798</v>
      </c>
      <c r="AA112" s="248" t="s">
        <v>799</v>
      </c>
      <c r="AB112" s="131">
        <v>1</v>
      </c>
      <c r="AC112" s="357">
        <v>1</v>
      </c>
      <c r="AD112" s="231">
        <v>2</v>
      </c>
      <c r="AE112" s="234">
        <v>1</v>
      </c>
      <c r="AF112" s="149">
        <v>1</v>
      </c>
      <c r="AG112" s="545" t="s">
        <v>776</v>
      </c>
      <c r="AH112" s="226">
        <v>6</v>
      </c>
      <c r="AI112" s="252" t="s">
        <v>479</v>
      </c>
      <c r="AJ112" s="329">
        <v>50</v>
      </c>
      <c r="AK112" s="545" t="s">
        <v>774</v>
      </c>
      <c r="AL112" s="123">
        <v>7</v>
      </c>
      <c r="AM112" s="559" t="s">
        <v>359</v>
      </c>
      <c r="AN112" s="123" t="s">
        <v>359</v>
      </c>
      <c r="AO112" s="123" t="s">
        <v>359</v>
      </c>
      <c r="AP112" s="123" t="s">
        <v>359</v>
      </c>
      <c r="AQ112" s="131">
        <v>3</v>
      </c>
      <c r="AR112" s="68" t="s">
        <v>602</v>
      </c>
      <c r="AS112" s="303">
        <v>14.2</v>
      </c>
      <c r="AT112" s="357">
        <v>4</v>
      </c>
      <c r="AU112" s="357">
        <v>5</v>
      </c>
      <c r="AV112" s="354">
        <v>1</v>
      </c>
      <c r="AW112" s="357">
        <v>10</v>
      </c>
      <c r="AX112" s="397"/>
      <c r="AZ112" s="68">
        <v>108</v>
      </c>
      <c r="BA112" s="123" t="s">
        <v>369</v>
      </c>
      <c r="BB112" s="152" t="s">
        <v>372</v>
      </c>
      <c r="BC112" s="156">
        <v>31.18</v>
      </c>
      <c r="BD112" s="156">
        <v>13.21</v>
      </c>
      <c r="BE112" s="371"/>
      <c r="BF112" s="156">
        <v>56.6</v>
      </c>
      <c r="BG112" s="371"/>
    </row>
    <row r="113" spans="1:59" x14ac:dyDescent="0.2">
      <c r="A113" s="64">
        <v>109</v>
      </c>
      <c r="B113" s="24" t="s">
        <v>240</v>
      </c>
      <c r="C113" s="363"/>
      <c r="D113" s="138"/>
      <c r="E113" s="345">
        <v>767.4</v>
      </c>
      <c r="F113" s="138">
        <f t="shared" ref="F113" si="220">RANK(E113,E$5:E$164,0)</f>
        <v>85</v>
      </c>
      <c r="I113" s="68">
        <v>109</v>
      </c>
      <c r="J113" s="145">
        <v>42.99</v>
      </c>
      <c r="K113" s="138">
        <f t="shared" si="132"/>
        <v>42</v>
      </c>
      <c r="L113" s="363"/>
      <c r="M113" s="138"/>
      <c r="N113" s="285">
        <v>48.571428571428569</v>
      </c>
      <c r="O113" s="138">
        <f t="shared" ref="O113" si="221">RANK(N113,N$5:N$164,0)</f>
        <v>15</v>
      </c>
      <c r="P113" s="266">
        <v>41.92</v>
      </c>
      <c r="Q113" s="138">
        <f t="shared" si="134"/>
        <v>60</v>
      </c>
      <c r="R113" s="266">
        <v>45.6</v>
      </c>
      <c r="S113" s="138">
        <f t="shared" si="134"/>
        <v>32</v>
      </c>
      <c r="T113" s="285">
        <f t="shared" si="135"/>
        <v>45.363809523809522</v>
      </c>
      <c r="U113" s="138">
        <f t="shared" si="134"/>
        <v>22</v>
      </c>
      <c r="X113" s="68">
        <v>109</v>
      </c>
      <c r="Y113" s="123" t="s">
        <v>798</v>
      </c>
      <c r="Z113" s="557" t="s">
        <v>798</v>
      </c>
      <c r="AA113" s="248" t="s">
        <v>799</v>
      </c>
      <c r="AB113" s="131">
        <v>1</v>
      </c>
      <c r="AC113" s="357">
        <v>1</v>
      </c>
      <c r="AD113" s="231">
        <v>3</v>
      </c>
      <c r="AE113" s="234">
        <v>1</v>
      </c>
      <c r="AF113" s="149">
        <v>1</v>
      </c>
      <c r="AG113" s="545" t="s">
        <v>776</v>
      </c>
      <c r="AH113" s="226">
        <v>3</v>
      </c>
      <c r="AI113" s="252" t="s">
        <v>479</v>
      </c>
      <c r="AJ113" s="329">
        <v>12</v>
      </c>
      <c r="AK113" s="545" t="s">
        <v>774</v>
      </c>
      <c r="AL113" s="123">
        <v>7</v>
      </c>
      <c r="AM113" s="559" t="s">
        <v>360</v>
      </c>
      <c r="AN113" s="123" t="s">
        <v>360</v>
      </c>
      <c r="AO113" s="123" t="s">
        <v>360</v>
      </c>
      <c r="AP113" s="123" t="s">
        <v>360</v>
      </c>
      <c r="AQ113" s="131">
        <v>2</v>
      </c>
      <c r="AR113" s="68">
        <v>3</v>
      </c>
      <c r="AS113" s="303">
        <v>12.38</v>
      </c>
      <c r="AT113" s="357">
        <v>0</v>
      </c>
      <c r="AU113" s="357">
        <v>6</v>
      </c>
      <c r="AV113" s="354"/>
      <c r="AW113" s="357">
        <v>90</v>
      </c>
      <c r="AX113" s="397"/>
      <c r="AZ113" s="68">
        <v>109</v>
      </c>
      <c r="BA113" s="123" t="s">
        <v>369</v>
      </c>
      <c r="BB113" s="152" t="s">
        <v>369</v>
      </c>
      <c r="BC113" s="156">
        <v>31.11</v>
      </c>
      <c r="BD113" s="156">
        <v>13.9</v>
      </c>
      <c r="BE113" s="371"/>
      <c r="BF113" s="156">
        <v>58.15</v>
      </c>
      <c r="BG113" s="371"/>
    </row>
    <row r="114" spans="1:59" x14ac:dyDescent="0.2">
      <c r="A114" s="64">
        <v>110</v>
      </c>
      <c r="B114" s="24" t="s">
        <v>241</v>
      </c>
      <c r="C114" s="363">
        <v>670</v>
      </c>
      <c r="D114" s="138">
        <f t="shared" ref="D114:F114" si="222">RANK(C114,C$5:C$164,0)</f>
        <v>19</v>
      </c>
      <c r="E114" s="345">
        <v>695.8</v>
      </c>
      <c r="F114" s="138">
        <f t="shared" si="222"/>
        <v>160</v>
      </c>
      <c r="I114" s="68">
        <v>110</v>
      </c>
      <c r="J114" s="145">
        <v>42.31</v>
      </c>
      <c r="K114" s="138">
        <f t="shared" si="132"/>
        <v>47</v>
      </c>
      <c r="L114" s="363">
        <v>32.5</v>
      </c>
      <c r="M114" s="138">
        <f t="shared" ref="M114:O114" si="223">RANK(L114,L$5:L$164,0)</f>
        <v>33</v>
      </c>
      <c r="N114" s="285">
        <v>42</v>
      </c>
      <c r="O114" s="138">
        <f t="shared" si="223"/>
        <v>88</v>
      </c>
      <c r="P114" s="266">
        <v>32.56</v>
      </c>
      <c r="Q114" s="138">
        <f t="shared" si="134"/>
        <v>155</v>
      </c>
      <c r="R114" s="266">
        <v>36.4</v>
      </c>
      <c r="S114" s="138">
        <f t="shared" si="134"/>
        <v>141</v>
      </c>
      <c r="T114" s="286">
        <f t="shared" si="135"/>
        <v>36.986666666666672</v>
      </c>
      <c r="U114" s="139">
        <f t="shared" si="134"/>
        <v>142</v>
      </c>
      <c r="X114" s="68">
        <v>110</v>
      </c>
      <c r="Y114" s="124" t="s">
        <v>798</v>
      </c>
      <c r="Z114" s="560" t="s">
        <v>798</v>
      </c>
      <c r="AA114" s="553" t="s">
        <v>799</v>
      </c>
      <c r="AB114" s="131">
        <v>1</v>
      </c>
      <c r="AC114" s="357">
        <v>1</v>
      </c>
      <c r="AD114" s="231">
        <v>2</v>
      </c>
      <c r="AE114" s="234">
        <v>1</v>
      </c>
      <c r="AF114" s="149">
        <v>1</v>
      </c>
      <c r="AG114" s="546" t="s">
        <v>777</v>
      </c>
      <c r="AH114" s="226">
        <v>3</v>
      </c>
      <c r="AI114" s="252" t="s">
        <v>591</v>
      </c>
      <c r="AJ114" s="329">
        <v>20</v>
      </c>
      <c r="AK114" s="546" t="s">
        <v>775</v>
      </c>
      <c r="AL114" s="123">
        <v>7</v>
      </c>
      <c r="AM114" s="561" t="s">
        <v>359</v>
      </c>
      <c r="AN114" s="123" t="s">
        <v>359</v>
      </c>
      <c r="AO114" s="123" t="s">
        <v>359</v>
      </c>
      <c r="AP114" s="123" t="s">
        <v>359</v>
      </c>
      <c r="AQ114" s="131">
        <v>2</v>
      </c>
      <c r="AR114" s="68" t="s">
        <v>599</v>
      </c>
      <c r="AS114" s="303">
        <v>15.38</v>
      </c>
      <c r="AT114" s="357">
        <v>3</v>
      </c>
      <c r="AU114" s="357">
        <v>2</v>
      </c>
      <c r="AV114" s="354"/>
      <c r="AW114" s="357">
        <v>40</v>
      </c>
      <c r="AX114" s="397"/>
      <c r="AZ114" s="68">
        <v>110</v>
      </c>
      <c r="BA114" s="123" t="s">
        <v>372</v>
      </c>
      <c r="BB114" s="152" t="s">
        <v>369</v>
      </c>
      <c r="BC114" s="156">
        <v>30.03</v>
      </c>
      <c r="BD114" s="156">
        <v>12.13</v>
      </c>
      <c r="BE114" s="370">
        <v>10.83</v>
      </c>
      <c r="BF114" s="156">
        <v>57.18</v>
      </c>
      <c r="BG114" s="357">
        <v>39</v>
      </c>
    </row>
    <row r="115" spans="1:59" x14ac:dyDescent="0.2">
      <c r="A115" s="74">
        <v>111</v>
      </c>
      <c r="B115" s="104" t="s">
        <v>243</v>
      </c>
      <c r="C115" s="422"/>
      <c r="D115" s="137"/>
      <c r="E115" s="344">
        <v>708.6</v>
      </c>
      <c r="F115" s="137">
        <f t="shared" ref="F115" si="224">RANK(E115,E$5:E$164,0)</f>
        <v>159</v>
      </c>
      <c r="I115" s="73">
        <v>111</v>
      </c>
      <c r="J115" s="144">
        <v>40.340000000000003</v>
      </c>
      <c r="K115" s="137">
        <f t="shared" si="132"/>
        <v>64</v>
      </c>
      <c r="L115" s="422"/>
      <c r="M115" s="137"/>
      <c r="N115" s="284">
        <v>40.384615384615387</v>
      </c>
      <c r="O115" s="137">
        <f t="shared" ref="O115" si="225">RANK(N115,N$5:N$164,0)</f>
        <v>113</v>
      </c>
      <c r="P115" s="276">
        <v>31.96</v>
      </c>
      <c r="Q115" s="137">
        <f t="shared" si="134"/>
        <v>157</v>
      </c>
      <c r="R115" s="276">
        <v>38.4</v>
      </c>
      <c r="S115" s="137">
        <f t="shared" si="134"/>
        <v>126</v>
      </c>
      <c r="T115" s="284">
        <f t="shared" si="135"/>
        <v>36.9148717948718</v>
      </c>
      <c r="U115" s="137">
        <f t="shared" si="134"/>
        <v>143</v>
      </c>
      <c r="X115" s="73">
        <v>111</v>
      </c>
      <c r="Y115" s="74" t="s">
        <v>798</v>
      </c>
      <c r="Z115" s="80" t="s">
        <v>798</v>
      </c>
      <c r="AA115" s="551" t="s">
        <v>799</v>
      </c>
      <c r="AB115" s="130">
        <v>1</v>
      </c>
      <c r="AC115" s="356">
        <v>1</v>
      </c>
      <c r="AD115" s="230">
        <v>3</v>
      </c>
      <c r="AE115" s="233">
        <v>1</v>
      </c>
      <c r="AF115" s="150">
        <v>1</v>
      </c>
      <c r="AG115" s="544" t="s">
        <v>777</v>
      </c>
      <c r="AH115" s="225">
        <v>3</v>
      </c>
      <c r="AI115" s="251" t="s">
        <v>479</v>
      </c>
      <c r="AJ115" s="426">
        <v>22</v>
      </c>
      <c r="AK115" s="544" t="s">
        <v>774</v>
      </c>
      <c r="AL115" s="122">
        <v>5</v>
      </c>
      <c r="AM115" s="291" t="s">
        <v>359</v>
      </c>
      <c r="AN115" s="122" t="s">
        <v>359</v>
      </c>
      <c r="AO115" s="122" t="s">
        <v>359</v>
      </c>
      <c r="AP115" s="122" t="s">
        <v>359</v>
      </c>
      <c r="AQ115" s="122">
        <v>2.5</v>
      </c>
      <c r="AR115" s="73" t="s">
        <v>599</v>
      </c>
      <c r="AS115" s="302">
        <v>15.2</v>
      </c>
      <c r="AT115" s="356">
        <v>2</v>
      </c>
      <c r="AU115" s="356">
        <v>3</v>
      </c>
      <c r="AV115" s="353"/>
      <c r="AW115" s="356">
        <v>10</v>
      </c>
      <c r="AX115" s="397"/>
      <c r="AZ115" s="73">
        <v>111</v>
      </c>
      <c r="BA115" s="122" t="s">
        <v>372</v>
      </c>
      <c r="BB115" s="151" t="s">
        <v>372</v>
      </c>
      <c r="BC115" s="155">
        <v>28.25</v>
      </c>
      <c r="BD115" s="155">
        <v>12.01</v>
      </c>
      <c r="BE115" s="356"/>
      <c r="BF115" s="155">
        <v>57.49</v>
      </c>
      <c r="BG115" s="356"/>
    </row>
    <row r="116" spans="1:59" x14ac:dyDescent="0.2">
      <c r="A116" s="64">
        <v>112</v>
      </c>
      <c r="B116" s="24" t="s">
        <v>244</v>
      </c>
      <c r="C116" s="363"/>
      <c r="D116" s="138"/>
      <c r="E116" s="345">
        <v>760.6</v>
      </c>
      <c r="F116" s="138">
        <f t="shared" ref="F116" si="226">RANK(E116,E$5:E$164,0)</f>
        <v>107</v>
      </c>
      <c r="I116" s="68">
        <v>112</v>
      </c>
      <c r="J116" s="145">
        <v>44.26</v>
      </c>
      <c r="K116" s="138">
        <f t="shared" si="132"/>
        <v>31</v>
      </c>
      <c r="L116" s="363"/>
      <c r="M116" s="138"/>
      <c r="N116" s="285">
        <v>39.857651245551601</v>
      </c>
      <c r="O116" s="138">
        <f t="shared" ref="O116" si="227">RANK(N116,N$5:N$164,0)</f>
        <v>117</v>
      </c>
      <c r="P116" s="266">
        <v>43.28</v>
      </c>
      <c r="Q116" s="138">
        <f t="shared" si="134"/>
        <v>39</v>
      </c>
      <c r="R116" s="266">
        <v>42.8</v>
      </c>
      <c r="S116" s="138">
        <f t="shared" si="134"/>
        <v>68</v>
      </c>
      <c r="T116" s="285">
        <f t="shared" si="135"/>
        <v>41.979217081850535</v>
      </c>
      <c r="U116" s="138">
        <f t="shared" si="134"/>
        <v>81</v>
      </c>
      <c r="X116" s="68">
        <v>112</v>
      </c>
      <c r="Y116" s="64" t="s">
        <v>798</v>
      </c>
      <c r="Z116" s="36" t="s">
        <v>798</v>
      </c>
      <c r="AA116" s="248" t="s">
        <v>805</v>
      </c>
      <c r="AB116" s="131">
        <v>1</v>
      </c>
      <c r="AC116" s="357">
        <v>1</v>
      </c>
      <c r="AD116" s="231">
        <v>5</v>
      </c>
      <c r="AE116" s="234">
        <v>3</v>
      </c>
      <c r="AF116" s="149">
        <v>1</v>
      </c>
      <c r="AG116" s="545" t="s">
        <v>776</v>
      </c>
      <c r="AH116" s="226">
        <v>5</v>
      </c>
      <c r="AI116" s="252" t="s">
        <v>479</v>
      </c>
      <c r="AJ116" s="329">
        <v>80</v>
      </c>
      <c r="AK116" s="545" t="s">
        <v>774</v>
      </c>
      <c r="AL116" s="123">
        <v>5</v>
      </c>
      <c r="AM116" s="558" t="s">
        <v>360</v>
      </c>
      <c r="AN116" s="123" t="s">
        <v>360</v>
      </c>
      <c r="AO116" s="123" t="s">
        <v>360</v>
      </c>
      <c r="AP116" s="123" t="s">
        <v>360</v>
      </c>
      <c r="AQ116" s="123">
        <v>2.5</v>
      </c>
      <c r="AR116" s="68">
        <v>3</v>
      </c>
      <c r="AS116" s="303">
        <v>13.6</v>
      </c>
      <c r="AT116" s="357">
        <v>0</v>
      </c>
      <c r="AU116" s="357">
        <v>5</v>
      </c>
      <c r="AV116" s="354">
        <v>1</v>
      </c>
      <c r="AW116" s="357">
        <v>100</v>
      </c>
      <c r="AX116" s="397"/>
      <c r="AZ116" s="68">
        <v>112</v>
      </c>
      <c r="BA116" s="123" t="s">
        <v>369</v>
      </c>
      <c r="BB116" s="152" t="s">
        <v>371</v>
      </c>
      <c r="BC116" s="156">
        <v>32.979999999999997</v>
      </c>
      <c r="BD116" s="156">
        <v>14.26</v>
      </c>
      <c r="BE116" s="357"/>
      <c r="BF116" s="156">
        <v>58.24</v>
      </c>
      <c r="BG116" s="357"/>
    </row>
    <row r="117" spans="1:59" x14ac:dyDescent="0.2">
      <c r="A117" s="64">
        <v>113</v>
      </c>
      <c r="B117" s="6" t="s">
        <v>246</v>
      </c>
      <c r="C117" s="363"/>
      <c r="D117" s="138"/>
      <c r="E117" s="345">
        <v>773.2</v>
      </c>
      <c r="F117" s="138">
        <f t="shared" ref="F117" si="228">RANK(E117,E$5:E$164,0)</f>
        <v>63</v>
      </c>
      <c r="I117" s="68">
        <v>113</v>
      </c>
      <c r="J117" s="145"/>
      <c r="K117" s="138"/>
      <c r="L117" s="363"/>
      <c r="M117" s="138"/>
      <c r="N117" s="285">
        <v>46.953405017921149</v>
      </c>
      <c r="O117" s="138">
        <f t="shared" ref="O117" si="229">RANK(N117,N$5:N$164,0)</f>
        <v>30</v>
      </c>
      <c r="P117" s="266">
        <v>42.28</v>
      </c>
      <c r="Q117" s="138">
        <f t="shared" si="134"/>
        <v>55</v>
      </c>
      <c r="R117" s="266">
        <v>44.4</v>
      </c>
      <c r="S117" s="138">
        <f t="shared" si="134"/>
        <v>45</v>
      </c>
      <c r="T117" s="285">
        <f t="shared" si="135"/>
        <v>44.544468339307052</v>
      </c>
      <c r="U117" s="138">
        <f t="shared" si="134"/>
        <v>32</v>
      </c>
      <c r="X117" s="68">
        <v>113</v>
      </c>
      <c r="Y117" s="64" t="s">
        <v>798</v>
      </c>
      <c r="Z117" s="36" t="s">
        <v>798</v>
      </c>
      <c r="AA117" s="248" t="s">
        <v>799</v>
      </c>
      <c r="AB117" s="131">
        <v>1</v>
      </c>
      <c r="AC117" s="357">
        <v>1</v>
      </c>
      <c r="AD117" s="231">
        <v>5</v>
      </c>
      <c r="AE117" s="234">
        <v>1</v>
      </c>
      <c r="AF117" s="149">
        <v>2</v>
      </c>
      <c r="AG117" s="545" t="s">
        <v>776</v>
      </c>
      <c r="AH117" s="226">
        <v>2</v>
      </c>
      <c r="AI117" s="252" t="s">
        <v>479</v>
      </c>
      <c r="AJ117" s="329">
        <v>12</v>
      </c>
      <c r="AK117" s="545" t="s">
        <v>774</v>
      </c>
      <c r="AL117" s="123">
        <v>7</v>
      </c>
      <c r="AM117" s="558" t="s">
        <v>360</v>
      </c>
      <c r="AN117" s="123" t="s">
        <v>360</v>
      </c>
      <c r="AO117" s="123" t="s">
        <v>360</v>
      </c>
      <c r="AP117" s="123" t="s">
        <v>360</v>
      </c>
      <c r="AQ117" s="123">
        <v>2.5</v>
      </c>
      <c r="AR117" s="68" t="s">
        <v>602</v>
      </c>
      <c r="AS117" s="303">
        <v>21.22</v>
      </c>
      <c r="AT117" s="357">
        <v>0</v>
      </c>
      <c r="AU117" s="357">
        <v>7</v>
      </c>
      <c r="AV117" s="354"/>
      <c r="AW117" s="357">
        <v>20</v>
      </c>
      <c r="AX117" s="397"/>
      <c r="AZ117" s="68">
        <v>113</v>
      </c>
      <c r="BA117" s="123" t="s">
        <v>373</v>
      </c>
      <c r="BB117" s="152" t="s">
        <v>373</v>
      </c>
      <c r="BC117" s="156"/>
      <c r="BD117" s="156"/>
      <c r="BE117" s="357"/>
      <c r="BF117" s="156"/>
      <c r="BG117" s="357"/>
    </row>
    <row r="118" spans="1:59" x14ac:dyDescent="0.2">
      <c r="A118" s="64">
        <v>114</v>
      </c>
      <c r="B118" s="6" t="s">
        <v>247</v>
      </c>
      <c r="C118" s="363"/>
      <c r="D118" s="138"/>
      <c r="E118" s="345">
        <v>774.8</v>
      </c>
      <c r="F118" s="138">
        <f t="shared" ref="F118" si="230">RANK(E118,E$5:E$164,0)</f>
        <v>59</v>
      </c>
      <c r="I118" s="68">
        <v>114</v>
      </c>
      <c r="J118" s="145"/>
      <c r="K118" s="138"/>
      <c r="L118" s="363"/>
      <c r="M118" s="138"/>
      <c r="N118" s="285">
        <v>43.233082706766915</v>
      </c>
      <c r="O118" s="138">
        <f t="shared" ref="O118" si="231">RANK(N118,N$5:N$164,0)</f>
        <v>69</v>
      </c>
      <c r="P118" s="266">
        <v>42.96</v>
      </c>
      <c r="Q118" s="138">
        <f t="shared" si="134"/>
        <v>45</v>
      </c>
      <c r="R118" s="266">
        <v>43.6</v>
      </c>
      <c r="S118" s="138">
        <f t="shared" si="134"/>
        <v>60</v>
      </c>
      <c r="T118" s="285">
        <f t="shared" si="135"/>
        <v>43.264360902255639</v>
      </c>
      <c r="U118" s="138">
        <f t="shared" si="134"/>
        <v>54</v>
      </c>
      <c r="X118" s="68">
        <v>114</v>
      </c>
      <c r="Y118" s="64" t="s">
        <v>798</v>
      </c>
      <c r="Z118" s="36" t="s">
        <v>798</v>
      </c>
      <c r="AA118" s="248" t="s">
        <v>803</v>
      </c>
      <c r="AB118" s="131">
        <v>1</v>
      </c>
      <c r="AC118" s="357">
        <v>1</v>
      </c>
      <c r="AD118" s="231">
        <v>5</v>
      </c>
      <c r="AE118" s="234">
        <v>4</v>
      </c>
      <c r="AF118" s="149">
        <v>4</v>
      </c>
      <c r="AG118" s="545" t="s">
        <v>776</v>
      </c>
      <c r="AH118" s="226">
        <v>2</v>
      </c>
      <c r="AI118" s="252" t="s">
        <v>479</v>
      </c>
      <c r="AJ118" s="329">
        <v>22</v>
      </c>
      <c r="AK118" s="545" t="s">
        <v>774</v>
      </c>
      <c r="AL118" s="123">
        <v>3</v>
      </c>
      <c r="AM118" s="558" t="s">
        <v>360</v>
      </c>
      <c r="AN118" s="123" t="s">
        <v>360</v>
      </c>
      <c r="AO118" s="123" t="s">
        <v>360</v>
      </c>
      <c r="AP118" s="123" t="s">
        <v>360</v>
      </c>
      <c r="AQ118" s="123">
        <v>2.5</v>
      </c>
      <c r="AR118" s="68">
        <v>2</v>
      </c>
      <c r="AS118" s="303">
        <v>17.78</v>
      </c>
      <c r="AT118" s="357">
        <v>0</v>
      </c>
      <c r="AU118" s="357">
        <v>6</v>
      </c>
      <c r="AV118" s="354"/>
      <c r="AW118" s="357">
        <v>60</v>
      </c>
      <c r="AX118" s="397"/>
      <c r="AZ118" s="68">
        <v>114</v>
      </c>
      <c r="BA118" s="123" t="s">
        <v>371</v>
      </c>
      <c r="BB118" s="152" t="s">
        <v>370</v>
      </c>
      <c r="BC118" s="156"/>
      <c r="BD118" s="156"/>
      <c r="BE118" s="357"/>
      <c r="BF118" s="156"/>
      <c r="BG118" s="357"/>
    </row>
    <row r="119" spans="1:59" x14ac:dyDescent="0.2">
      <c r="A119" s="64">
        <v>115</v>
      </c>
      <c r="B119" s="6" t="s">
        <v>248</v>
      </c>
      <c r="C119" s="363"/>
      <c r="D119" s="138"/>
      <c r="E119" s="345">
        <v>785.2</v>
      </c>
      <c r="F119" s="138">
        <f t="shared" ref="F119" si="232">RANK(E119,E$5:E$164,0)</f>
        <v>31</v>
      </c>
      <c r="I119" s="68">
        <v>115</v>
      </c>
      <c r="J119" s="145"/>
      <c r="K119" s="138"/>
      <c r="L119" s="363"/>
      <c r="M119" s="138"/>
      <c r="N119" s="285">
        <v>45.945945945945944</v>
      </c>
      <c r="O119" s="138">
        <f t="shared" ref="O119" si="233">RANK(N119,N$5:N$164,0)</f>
        <v>36</v>
      </c>
      <c r="P119" s="266">
        <v>37.64</v>
      </c>
      <c r="Q119" s="138">
        <f t="shared" si="134"/>
        <v>127</v>
      </c>
      <c r="R119" s="266">
        <v>39.200000000000003</v>
      </c>
      <c r="S119" s="138">
        <f t="shared" si="134"/>
        <v>113</v>
      </c>
      <c r="T119" s="285">
        <f t="shared" si="135"/>
        <v>40.928648648648654</v>
      </c>
      <c r="U119" s="138">
        <f t="shared" si="134"/>
        <v>101</v>
      </c>
      <c r="X119" s="68">
        <v>115</v>
      </c>
      <c r="Y119" s="64" t="s">
        <v>798</v>
      </c>
      <c r="Z119" s="36" t="s">
        <v>798</v>
      </c>
      <c r="AA119" s="248" t="s">
        <v>802</v>
      </c>
      <c r="AB119" s="131">
        <v>1</v>
      </c>
      <c r="AC119" s="357">
        <v>1</v>
      </c>
      <c r="AD119" s="231">
        <v>4</v>
      </c>
      <c r="AE119" s="234">
        <v>9</v>
      </c>
      <c r="AF119" s="149">
        <v>2</v>
      </c>
      <c r="AG119" s="545" t="s">
        <v>776</v>
      </c>
      <c r="AH119" s="226">
        <v>4</v>
      </c>
      <c r="AI119" s="252" t="s">
        <v>479</v>
      </c>
      <c r="AJ119" s="329">
        <v>32</v>
      </c>
      <c r="AK119" s="545" t="s">
        <v>774</v>
      </c>
      <c r="AL119" s="123">
        <v>5</v>
      </c>
      <c r="AM119" s="558" t="s">
        <v>360</v>
      </c>
      <c r="AN119" s="123" t="s">
        <v>360</v>
      </c>
      <c r="AO119" s="123" t="s">
        <v>360</v>
      </c>
      <c r="AP119" s="123" t="s">
        <v>360</v>
      </c>
      <c r="AQ119" s="123">
        <v>2.5</v>
      </c>
      <c r="AR119" s="68">
        <v>3</v>
      </c>
      <c r="AS119" s="303">
        <v>14.71</v>
      </c>
      <c r="AT119" s="357">
        <v>3</v>
      </c>
      <c r="AU119" s="357">
        <v>4</v>
      </c>
      <c r="AV119" s="354">
        <v>1</v>
      </c>
      <c r="AW119" s="357">
        <v>40</v>
      </c>
      <c r="AX119" s="397"/>
      <c r="AZ119" s="68">
        <v>115</v>
      </c>
      <c r="BA119" s="123" t="s">
        <v>373</v>
      </c>
      <c r="BB119" s="152" t="s">
        <v>373</v>
      </c>
      <c r="BC119" s="156"/>
      <c r="BD119" s="156"/>
      <c r="BE119" s="357"/>
      <c r="BF119" s="156"/>
      <c r="BG119" s="357"/>
    </row>
    <row r="120" spans="1:59" x14ac:dyDescent="0.2">
      <c r="A120" s="64">
        <v>116</v>
      </c>
      <c r="B120" s="6" t="s">
        <v>249</v>
      </c>
      <c r="C120" s="363"/>
      <c r="D120" s="138"/>
      <c r="E120" s="345">
        <v>761.8</v>
      </c>
      <c r="F120" s="138">
        <f t="shared" ref="F120" si="234">RANK(E120,E$5:E$164,0)</f>
        <v>102</v>
      </c>
      <c r="I120" s="68">
        <v>116</v>
      </c>
      <c r="J120" s="145">
        <v>40.19</v>
      </c>
      <c r="K120" s="138">
        <f t="shared" si="132"/>
        <v>65</v>
      </c>
      <c r="L120" s="363"/>
      <c r="M120" s="138"/>
      <c r="N120" s="285">
        <v>35.862068965517238</v>
      </c>
      <c r="O120" s="138">
        <f t="shared" ref="O120" si="235">RANK(N120,N$5:N$164,0)</f>
        <v>147</v>
      </c>
      <c r="P120" s="266">
        <v>34.840000000000003</v>
      </c>
      <c r="Q120" s="138">
        <f t="shared" si="134"/>
        <v>150</v>
      </c>
      <c r="R120" s="266">
        <v>39.200000000000003</v>
      </c>
      <c r="S120" s="138">
        <f t="shared" si="134"/>
        <v>113</v>
      </c>
      <c r="T120" s="285">
        <f t="shared" si="135"/>
        <v>36.634022988505748</v>
      </c>
      <c r="U120" s="138">
        <f t="shared" si="134"/>
        <v>146</v>
      </c>
      <c r="X120" s="68">
        <v>116</v>
      </c>
      <c r="Y120" s="64" t="s">
        <v>798</v>
      </c>
      <c r="Z120" s="36" t="s">
        <v>798</v>
      </c>
      <c r="AA120" s="248" t="s">
        <v>799</v>
      </c>
      <c r="AB120" s="131">
        <v>5</v>
      </c>
      <c r="AC120" s="357">
        <v>1</v>
      </c>
      <c r="AD120" s="231">
        <v>6</v>
      </c>
      <c r="AE120" s="234">
        <v>1</v>
      </c>
      <c r="AF120" s="149">
        <v>2</v>
      </c>
      <c r="AG120" s="545" t="s">
        <v>776</v>
      </c>
      <c r="AH120" s="226">
        <v>1</v>
      </c>
      <c r="AI120" s="252" t="s">
        <v>591</v>
      </c>
      <c r="AJ120" s="329">
        <v>20</v>
      </c>
      <c r="AK120" s="545" t="s">
        <v>774</v>
      </c>
      <c r="AL120" s="123">
        <v>3</v>
      </c>
      <c r="AM120" s="558" t="s">
        <v>360</v>
      </c>
      <c r="AN120" s="123" t="s">
        <v>360</v>
      </c>
      <c r="AO120" s="123" t="s">
        <v>360</v>
      </c>
      <c r="AP120" s="123" t="s">
        <v>360</v>
      </c>
      <c r="AQ120" s="123">
        <v>2.5</v>
      </c>
      <c r="AR120" s="68" t="s">
        <v>599</v>
      </c>
      <c r="AS120" s="303">
        <v>17.02</v>
      </c>
      <c r="AT120" s="357">
        <v>0</v>
      </c>
      <c r="AU120" s="357">
        <v>4</v>
      </c>
      <c r="AV120" s="354"/>
      <c r="AW120" s="357">
        <v>10</v>
      </c>
      <c r="AX120" s="397"/>
      <c r="AZ120" s="68">
        <v>116</v>
      </c>
      <c r="BA120" s="123" t="s">
        <v>372</v>
      </c>
      <c r="BB120" s="152" t="s">
        <v>372</v>
      </c>
      <c r="BC120" s="156">
        <v>29.3</v>
      </c>
      <c r="BD120" s="156">
        <v>12.64</v>
      </c>
      <c r="BE120" s="357"/>
      <c r="BF120" s="156">
        <v>55.81</v>
      </c>
      <c r="BG120" s="357"/>
    </row>
    <row r="121" spans="1:59" x14ac:dyDescent="0.2">
      <c r="A121" s="64">
        <v>117</v>
      </c>
      <c r="B121" s="6" t="s">
        <v>250</v>
      </c>
      <c r="C121" s="363"/>
      <c r="D121" s="138"/>
      <c r="E121" s="345">
        <v>776.59999999999991</v>
      </c>
      <c r="F121" s="138">
        <f t="shared" ref="F121" si="236">RANK(E121,E$5:E$164,0)</f>
        <v>51</v>
      </c>
      <c r="I121" s="68">
        <v>117</v>
      </c>
      <c r="J121" s="145"/>
      <c r="K121" s="138"/>
      <c r="L121" s="363"/>
      <c r="M121" s="138"/>
      <c r="N121" s="285">
        <v>34.740259740259738</v>
      </c>
      <c r="O121" s="138">
        <f t="shared" ref="O121" si="237">RANK(N121,N$5:N$164,0)</f>
        <v>151</v>
      </c>
      <c r="P121" s="266">
        <v>46.04</v>
      </c>
      <c r="Q121" s="138">
        <f t="shared" si="134"/>
        <v>13</v>
      </c>
      <c r="R121" s="266">
        <v>47.6</v>
      </c>
      <c r="S121" s="138">
        <f t="shared" si="134"/>
        <v>2</v>
      </c>
      <c r="T121" s="285">
        <f t="shared" si="135"/>
        <v>42.79341991341991</v>
      </c>
      <c r="U121" s="138">
        <f t="shared" si="134"/>
        <v>59</v>
      </c>
      <c r="X121" s="68">
        <v>117</v>
      </c>
      <c r="Y121" s="123" t="s">
        <v>798</v>
      </c>
      <c r="Z121" s="557" t="s">
        <v>798</v>
      </c>
      <c r="AA121" s="248" t="s">
        <v>804</v>
      </c>
      <c r="AB121" s="131">
        <v>1</v>
      </c>
      <c r="AC121" s="357">
        <v>1</v>
      </c>
      <c r="AD121" s="231">
        <v>5</v>
      </c>
      <c r="AE121" s="234">
        <v>3</v>
      </c>
      <c r="AF121" s="149">
        <v>4</v>
      </c>
      <c r="AG121" s="545" t="s">
        <v>776</v>
      </c>
      <c r="AH121" s="226">
        <v>3</v>
      </c>
      <c r="AI121" s="252" t="s">
        <v>479</v>
      </c>
      <c r="AJ121" s="329">
        <v>40</v>
      </c>
      <c r="AK121" s="545" t="s">
        <v>774</v>
      </c>
      <c r="AL121" s="123">
        <v>3</v>
      </c>
      <c r="AM121" s="559" t="s">
        <v>360</v>
      </c>
      <c r="AN121" s="123" t="s">
        <v>360</v>
      </c>
      <c r="AO121" s="123" t="s">
        <v>360</v>
      </c>
      <c r="AP121" s="123" t="s">
        <v>360</v>
      </c>
      <c r="AQ121" s="123">
        <v>2.5</v>
      </c>
      <c r="AR121" s="68" t="s">
        <v>607</v>
      </c>
      <c r="AS121" s="303">
        <v>17.53</v>
      </c>
      <c r="AT121" s="357">
        <v>0</v>
      </c>
      <c r="AU121" s="357">
        <v>7</v>
      </c>
      <c r="AV121" s="354"/>
      <c r="AW121" s="357">
        <v>10</v>
      </c>
      <c r="AX121" s="397"/>
      <c r="AZ121" s="68">
        <v>117</v>
      </c>
      <c r="BA121" s="123" t="s">
        <v>373</v>
      </c>
      <c r="BB121" s="152" t="s">
        <v>373</v>
      </c>
      <c r="BC121" s="156"/>
      <c r="BD121" s="156"/>
      <c r="BE121" s="357"/>
      <c r="BF121" s="156"/>
      <c r="BG121" s="357"/>
    </row>
    <row r="122" spans="1:59" x14ac:dyDescent="0.2">
      <c r="A122" s="64">
        <v>118</v>
      </c>
      <c r="B122" s="8" t="s">
        <v>251</v>
      </c>
      <c r="C122" s="363"/>
      <c r="D122" s="138"/>
      <c r="E122" s="345">
        <v>796.4</v>
      </c>
      <c r="F122" s="138">
        <f t="shared" ref="F122" si="238">RANK(E122,E$5:E$164,0)</f>
        <v>11</v>
      </c>
      <c r="I122" s="68">
        <v>118</v>
      </c>
      <c r="J122" s="145"/>
      <c r="K122" s="138"/>
      <c r="L122" s="363"/>
      <c r="M122" s="138"/>
      <c r="N122" s="285">
        <v>47.637795275590548</v>
      </c>
      <c r="O122" s="138">
        <f t="shared" ref="O122" si="239">RANK(N122,N$5:N$164,0)</f>
        <v>20</v>
      </c>
      <c r="P122" s="266">
        <v>39.04</v>
      </c>
      <c r="Q122" s="138">
        <f t="shared" si="134"/>
        <v>107</v>
      </c>
      <c r="R122" s="266">
        <v>38.799999999999997</v>
      </c>
      <c r="S122" s="138">
        <f t="shared" si="134"/>
        <v>122</v>
      </c>
      <c r="T122" s="285">
        <f t="shared" si="135"/>
        <v>41.825931758530182</v>
      </c>
      <c r="U122" s="138">
        <f t="shared" si="134"/>
        <v>84</v>
      </c>
      <c r="X122" s="68">
        <v>118</v>
      </c>
      <c r="Y122" s="123" t="s">
        <v>798</v>
      </c>
      <c r="Z122" s="557" t="s">
        <v>479</v>
      </c>
      <c r="AA122" s="248" t="s">
        <v>799</v>
      </c>
      <c r="AB122" s="131">
        <v>7</v>
      </c>
      <c r="AC122" s="357">
        <v>1</v>
      </c>
      <c r="AD122" s="231">
        <v>6</v>
      </c>
      <c r="AE122" s="234">
        <v>9</v>
      </c>
      <c r="AF122" s="149">
        <v>8</v>
      </c>
      <c r="AG122" s="545" t="s">
        <v>776</v>
      </c>
      <c r="AH122" s="226">
        <v>2</v>
      </c>
      <c r="AI122" s="252" t="s">
        <v>479</v>
      </c>
      <c r="AJ122" s="329">
        <v>22</v>
      </c>
      <c r="AK122" s="545" t="s">
        <v>774</v>
      </c>
      <c r="AL122" s="123">
        <v>3</v>
      </c>
      <c r="AM122" s="559" t="s">
        <v>360</v>
      </c>
      <c r="AN122" s="123" t="s">
        <v>360</v>
      </c>
      <c r="AO122" s="123" t="s">
        <v>360</v>
      </c>
      <c r="AP122" s="123" t="s">
        <v>360</v>
      </c>
      <c r="AQ122" s="123">
        <v>2.5</v>
      </c>
      <c r="AR122" s="68">
        <v>3</v>
      </c>
      <c r="AS122" s="303">
        <v>17.309999999999999</v>
      </c>
      <c r="AT122" s="357">
        <v>3</v>
      </c>
      <c r="AU122" s="357">
        <v>2</v>
      </c>
      <c r="AV122" s="354"/>
      <c r="AW122" s="357">
        <v>30</v>
      </c>
      <c r="AX122" s="397"/>
      <c r="AZ122" s="68">
        <v>118</v>
      </c>
      <c r="BA122" s="123" t="s">
        <v>373</v>
      </c>
      <c r="BB122" s="152" t="s">
        <v>373</v>
      </c>
      <c r="BC122" s="156"/>
      <c r="BD122" s="156"/>
      <c r="BE122" s="357"/>
      <c r="BF122" s="156"/>
      <c r="BG122" s="357"/>
    </row>
    <row r="123" spans="1:59" x14ac:dyDescent="0.2">
      <c r="A123" s="64">
        <v>119</v>
      </c>
      <c r="B123" s="8" t="s">
        <v>253</v>
      </c>
      <c r="C123" s="363"/>
      <c r="D123" s="138"/>
      <c r="E123" s="345">
        <v>776</v>
      </c>
      <c r="F123" s="138">
        <f t="shared" ref="F123" si="240">RANK(E123,E$5:E$164,0)</f>
        <v>54</v>
      </c>
      <c r="I123" s="68">
        <v>119</v>
      </c>
      <c r="J123" s="145"/>
      <c r="K123" s="138"/>
      <c r="L123" s="363"/>
      <c r="M123" s="138"/>
      <c r="N123" s="285">
        <v>50.159744408945684</v>
      </c>
      <c r="O123" s="138">
        <f t="shared" ref="O123" si="241">RANK(N123,N$5:N$164,0)</f>
        <v>6</v>
      </c>
      <c r="P123" s="266">
        <v>36.880000000000003</v>
      </c>
      <c r="Q123" s="138">
        <f t="shared" si="134"/>
        <v>135</v>
      </c>
      <c r="R123" s="266">
        <v>39.200000000000003</v>
      </c>
      <c r="S123" s="138">
        <f t="shared" si="134"/>
        <v>113</v>
      </c>
      <c r="T123" s="285">
        <f t="shared" si="135"/>
        <v>42.079914802981897</v>
      </c>
      <c r="U123" s="138">
        <f t="shared" si="134"/>
        <v>76</v>
      </c>
      <c r="X123" s="68">
        <v>119</v>
      </c>
      <c r="Y123" s="123" t="s">
        <v>798</v>
      </c>
      <c r="Z123" s="557" t="s">
        <v>798</v>
      </c>
      <c r="AA123" s="248" t="s">
        <v>804</v>
      </c>
      <c r="AB123" s="131">
        <v>5</v>
      </c>
      <c r="AC123" s="357">
        <v>1</v>
      </c>
      <c r="AD123" s="231">
        <v>6</v>
      </c>
      <c r="AE123" s="234">
        <v>1</v>
      </c>
      <c r="AF123" s="149">
        <v>1</v>
      </c>
      <c r="AG123" s="545" t="s">
        <v>777</v>
      </c>
      <c r="AH123" s="226">
        <v>1</v>
      </c>
      <c r="AI123" s="252" t="s">
        <v>479</v>
      </c>
      <c r="AJ123" s="329">
        <v>12</v>
      </c>
      <c r="AK123" s="545" t="s">
        <v>774</v>
      </c>
      <c r="AL123" s="123">
        <v>5</v>
      </c>
      <c r="AM123" s="559" t="s">
        <v>360</v>
      </c>
      <c r="AN123" s="123" t="s">
        <v>360</v>
      </c>
      <c r="AO123" s="123" t="s">
        <v>360</v>
      </c>
      <c r="AP123" s="123" t="s">
        <v>360</v>
      </c>
      <c r="AQ123" s="123">
        <v>2.5</v>
      </c>
      <c r="AR123" s="68" t="s">
        <v>598</v>
      </c>
      <c r="AS123" s="303">
        <v>17</v>
      </c>
      <c r="AT123" s="357">
        <v>0</v>
      </c>
      <c r="AU123" s="357">
        <v>7</v>
      </c>
      <c r="AV123" s="354"/>
      <c r="AW123" s="357">
        <v>20</v>
      </c>
      <c r="AX123" s="397"/>
      <c r="AZ123" s="68">
        <v>119</v>
      </c>
      <c r="BA123" s="123" t="s">
        <v>372</v>
      </c>
      <c r="BB123" s="152" t="s">
        <v>369</v>
      </c>
      <c r="BC123" s="156"/>
      <c r="BD123" s="156"/>
      <c r="BE123" s="357"/>
      <c r="BF123" s="156"/>
      <c r="BG123" s="357"/>
    </row>
    <row r="124" spans="1:59" x14ac:dyDescent="0.2">
      <c r="A124" s="65">
        <v>120</v>
      </c>
      <c r="B124" s="110" t="s">
        <v>256</v>
      </c>
      <c r="C124" s="364"/>
      <c r="D124" s="139"/>
      <c r="E124" s="346">
        <v>816.4</v>
      </c>
      <c r="F124" s="139">
        <f t="shared" ref="F124" si="242">RANK(E124,E$5:E$164,0)</f>
        <v>1</v>
      </c>
      <c r="I124" s="81">
        <v>120</v>
      </c>
      <c r="J124" s="146">
        <v>40.06</v>
      </c>
      <c r="K124" s="139">
        <f t="shared" si="132"/>
        <v>68</v>
      </c>
      <c r="L124" s="364"/>
      <c r="M124" s="139"/>
      <c r="N124" s="286">
        <v>39.560439560439562</v>
      </c>
      <c r="O124" s="139">
        <f t="shared" ref="O124" si="243">RANK(N124,N$5:N$164,0)</f>
        <v>122</v>
      </c>
      <c r="P124" s="267">
        <v>37.56</v>
      </c>
      <c r="Q124" s="139">
        <f t="shared" si="134"/>
        <v>129</v>
      </c>
      <c r="R124" s="267">
        <v>38</v>
      </c>
      <c r="S124" s="139">
        <f t="shared" si="134"/>
        <v>131</v>
      </c>
      <c r="T124" s="286">
        <f t="shared" si="135"/>
        <v>38.373479853479857</v>
      </c>
      <c r="U124" s="139">
        <f t="shared" si="134"/>
        <v>131</v>
      </c>
      <c r="X124" s="81">
        <v>120</v>
      </c>
      <c r="Y124" s="124" t="s">
        <v>798</v>
      </c>
      <c r="Z124" s="560" t="s">
        <v>798</v>
      </c>
      <c r="AA124" s="553" t="s">
        <v>799</v>
      </c>
      <c r="AB124" s="132">
        <v>1</v>
      </c>
      <c r="AC124" s="358">
        <v>1</v>
      </c>
      <c r="AD124" s="232">
        <v>8</v>
      </c>
      <c r="AE124" s="235">
        <v>6</v>
      </c>
      <c r="AF124" s="153">
        <v>2</v>
      </c>
      <c r="AG124" s="546" t="s">
        <v>777</v>
      </c>
      <c r="AH124" s="227">
        <v>3</v>
      </c>
      <c r="AI124" s="253" t="s">
        <v>479</v>
      </c>
      <c r="AJ124" s="330">
        <v>7</v>
      </c>
      <c r="AK124" s="546" t="s">
        <v>774</v>
      </c>
      <c r="AL124" s="124">
        <v>5</v>
      </c>
      <c r="AM124" s="561" t="s">
        <v>360</v>
      </c>
      <c r="AN124" s="124" t="s">
        <v>360</v>
      </c>
      <c r="AO124" s="124" t="s">
        <v>360</v>
      </c>
      <c r="AP124" s="124" t="s">
        <v>360</v>
      </c>
      <c r="AQ124" s="124">
        <v>2.5</v>
      </c>
      <c r="AR124" s="81" t="s">
        <v>598</v>
      </c>
      <c r="AS124" s="306">
        <v>14.91</v>
      </c>
      <c r="AT124" s="358">
        <v>0</v>
      </c>
      <c r="AU124" s="358">
        <v>5</v>
      </c>
      <c r="AV124" s="355"/>
      <c r="AW124" s="358">
        <v>30</v>
      </c>
      <c r="AX124" s="397"/>
      <c r="AZ124" s="81">
        <v>120</v>
      </c>
      <c r="BA124" s="124" t="s">
        <v>369</v>
      </c>
      <c r="BB124" s="154" t="s">
        <v>374</v>
      </c>
      <c r="BC124" s="157">
        <v>26.61</v>
      </c>
      <c r="BD124" s="157">
        <v>11.3</v>
      </c>
      <c r="BE124" s="358"/>
      <c r="BF124" s="157">
        <v>56.41</v>
      </c>
      <c r="BG124" s="358"/>
    </row>
    <row r="125" spans="1:59" x14ac:dyDescent="0.2">
      <c r="A125" s="64">
        <v>121</v>
      </c>
      <c r="B125" s="8" t="s">
        <v>257</v>
      </c>
      <c r="C125" s="363">
        <v>769.2</v>
      </c>
      <c r="D125" s="138">
        <f t="shared" ref="D125:F125" si="244">RANK(C125,C$5:C$164,0)</f>
        <v>8</v>
      </c>
      <c r="E125" s="345">
        <v>740.8</v>
      </c>
      <c r="F125" s="138">
        <f t="shared" si="244"/>
        <v>147</v>
      </c>
      <c r="I125" s="68">
        <v>121</v>
      </c>
      <c r="J125" s="145">
        <v>49.42</v>
      </c>
      <c r="K125" s="138">
        <f t="shared" si="132"/>
        <v>4</v>
      </c>
      <c r="L125" s="363">
        <v>43</v>
      </c>
      <c r="M125" s="138">
        <f t="shared" ref="M125:O125" si="245">RANK(L125,L$5:L$164,0)</f>
        <v>10</v>
      </c>
      <c r="N125" s="285">
        <v>41.883116883116884</v>
      </c>
      <c r="O125" s="138">
        <f t="shared" si="245"/>
        <v>89</v>
      </c>
      <c r="P125" s="266">
        <v>32.24</v>
      </c>
      <c r="Q125" s="138">
        <f t="shared" si="134"/>
        <v>156</v>
      </c>
      <c r="R125" s="266">
        <v>40</v>
      </c>
      <c r="S125" s="138">
        <f t="shared" si="134"/>
        <v>104</v>
      </c>
      <c r="T125" s="284">
        <f t="shared" si="135"/>
        <v>38.041038961038964</v>
      </c>
      <c r="U125" s="137">
        <f t="shared" si="134"/>
        <v>134</v>
      </c>
      <c r="X125" s="68">
        <v>121</v>
      </c>
      <c r="Y125" s="74" t="s">
        <v>798</v>
      </c>
      <c r="Z125" s="80" t="s">
        <v>798</v>
      </c>
      <c r="AA125" s="551" t="s">
        <v>801</v>
      </c>
      <c r="AB125" s="131">
        <v>1</v>
      </c>
      <c r="AC125" s="357">
        <v>5</v>
      </c>
      <c r="AD125" s="231">
        <v>9</v>
      </c>
      <c r="AE125" s="234">
        <v>9</v>
      </c>
      <c r="AF125" s="149">
        <v>3</v>
      </c>
      <c r="AG125" s="544" t="s">
        <v>776</v>
      </c>
      <c r="AH125" s="226">
        <v>2</v>
      </c>
      <c r="AI125" s="252" t="s">
        <v>479</v>
      </c>
      <c r="AJ125" s="329">
        <v>60</v>
      </c>
      <c r="AK125" s="544" t="s">
        <v>774</v>
      </c>
      <c r="AL125" s="123">
        <v>5</v>
      </c>
      <c r="AM125" s="291" t="s">
        <v>360</v>
      </c>
      <c r="AN125" s="123" t="s">
        <v>360</v>
      </c>
      <c r="AO125" s="123" t="s">
        <v>360</v>
      </c>
      <c r="AP125" s="123" t="s">
        <v>360</v>
      </c>
      <c r="AQ125" s="131">
        <v>2</v>
      </c>
      <c r="AR125" s="68" t="s">
        <v>598</v>
      </c>
      <c r="AS125" s="303">
        <v>16.239999999999998</v>
      </c>
      <c r="AT125" s="357">
        <v>2</v>
      </c>
      <c r="AU125" s="357">
        <v>3</v>
      </c>
      <c r="AV125" s="354">
        <v>1</v>
      </c>
      <c r="AW125" s="357">
        <v>50</v>
      </c>
      <c r="AX125" s="397"/>
      <c r="AZ125" s="68">
        <v>121</v>
      </c>
      <c r="BA125" s="123" t="s">
        <v>369</v>
      </c>
      <c r="BB125" s="152" t="s">
        <v>374</v>
      </c>
      <c r="BC125" s="156">
        <v>24.9</v>
      </c>
      <c r="BD125" s="156">
        <v>10.11</v>
      </c>
      <c r="BE125" s="370">
        <v>12.09</v>
      </c>
      <c r="BF125" s="156">
        <v>56.08</v>
      </c>
      <c r="BG125" s="357">
        <v>43</v>
      </c>
    </row>
    <row r="126" spans="1:59" x14ac:dyDescent="0.2">
      <c r="A126" s="64">
        <v>122</v>
      </c>
      <c r="B126" s="8" t="s">
        <v>259</v>
      </c>
      <c r="C126" s="363"/>
      <c r="D126" s="138"/>
      <c r="E126" s="345">
        <v>777.2</v>
      </c>
      <c r="F126" s="138">
        <f t="shared" ref="F126" si="246">RANK(E126,E$5:E$164,0)</f>
        <v>49</v>
      </c>
      <c r="I126" s="68">
        <v>122</v>
      </c>
      <c r="J126" s="145"/>
      <c r="K126" s="138"/>
      <c r="L126" s="363"/>
      <c r="M126" s="138"/>
      <c r="N126" s="285">
        <v>40.178571428571431</v>
      </c>
      <c r="O126" s="138">
        <f t="shared" ref="O126" si="247">RANK(N126,N$5:N$164,0)</f>
        <v>114</v>
      </c>
      <c r="P126" s="266">
        <v>41.56</v>
      </c>
      <c r="Q126" s="138">
        <f t="shared" si="134"/>
        <v>65</v>
      </c>
      <c r="R126" s="266">
        <v>42.8</v>
      </c>
      <c r="S126" s="138">
        <f t="shared" si="134"/>
        <v>68</v>
      </c>
      <c r="T126" s="285">
        <f t="shared" si="135"/>
        <v>41.512857142857143</v>
      </c>
      <c r="U126" s="138">
        <f t="shared" si="134"/>
        <v>89</v>
      </c>
      <c r="X126" s="68">
        <v>122</v>
      </c>
      <c r="Y126" s="64" t="s">
        <v>798</v>
      </c>
      <c r="Z126" s="36" t="s">
        <v>798</v>
      </c>
      <c r="AA126" s="248" t="s">
        <v>799</v>
      </c>
      <c r="AB126" s="131">
        <v>5</v>
      </c>
      <c r="AC126" s="357">
        <v>1</v>
      </c>
      <c r="AD126" s="231">
        <v>6</v>
      </c>
      <c r="AE126" s="234">
        <v>9</v>
      </c>
      <c r="AF126" s="149">
        <v>3</v>
      </c>
      <c r="AG126" s="545" t="s">
        <v>776</v>
      </c>
      <c r="AH126" s="226">
        <v>3</v>
      </c>
      <c r="AI126" s="252" t="s">
        <v>479</v>
      </c>
      <c r="AJ126" s="329">
        <v>32</v>
      </c>
      <c r="AK126" s="545" t="s">
        <v>774</v>
      </c>
      <c r="AL126" s="123">
        <v>5</v>
      </c>
      <c r="AM126" s="558" t="s">
        <v>360</v>
      </c>
      <c r="AN126" s="123" t="s">
        <v>360</v>
      </c>
      <c r="AO126" s="123" t="s">
        <v>360</v>
      </c>
      <c r="AP126" s="123" t="s">
        <v>360</v>
      </c>
      <c r="AQ126" s="131">
        <v>2</v>
      </c>
      <c r="AR126" s="68">
        <v>3</v>
      </c>
      <c r="AS126" s="303">
        <v>18.96</v>
      </c>
      <c r="AT126" s="357">
        <v>0</v>
      </c>
      <c r="AU126" s="357">
        <v>7</v>
      </c>
      <c r="AV126" s="354"/>
      <c r="AW126" s="357">
        <v>40</v>
      </c>
      <c r="AX126" s="397"/>
      <c r="AZ126" s="68">
        <v>122</v>
      </c>
      <c r="BA126" s="123" t="s">
        <v>373</v>
      </c>
      <c r="BB126" s="152" t="s">
        <v>373</v>
      </c>
      <c r="BC126" s="156"/>
      <c r="BD126" s="156"/>
      <c r="BE126" s="357"/>
      <c r="BF126" s="156"/>
      <c r="BG126" s="357"/>
    </row>
    <row r="127" spans="1:59" x14ac:dyDescent="0.2">
      <c r="A127" s="64">
        <v>123</v>
      </c>
      <c r="B127" s="8" t="s">
        <v>260</v>
      </c>
      <c r="C127" s="363">
        <v>737.6</v>
      </c>
      <c r="D127" s="138">
        <f t="shared" ref="D127:F127" si="248">RANK(C127,C$5:C$164,0)</f>
        <v>15</v>
      </c>
      <c r="E127" s="345">
        <v>781.4</v>
      </c>
      <c r="F127" s="138">
        <f t="shared" si="248"/>
        <v>36</v>
      </c>
      <c r="I127" s="68">
        <v>123</v>
      </c>
      <c r="J127" s="145">
        <v>44.63</v>
      </c>
      <c r="K127" s="138">
        <f t="shared" si="132"/>
        <v>26</v>
      </c>
      <c r="L127" s="363">
        <v>47</v>
      </c>
      <c r="M127" s="138">
        <f t="shared" ref="M127:O127" si="249">RANK(L127,L$5:L$164,0)</f>
        <v>3</v>
      </c>
      <c r="N127" s="285">
        <v>45.364238410596023</v>
      </c>
      <c r="O127" s="138">
        <f t="shared" si="249"/>
        <v>46</v>
      </c>
      <c r="P127" s="266">
        <v>36.36</v>
      </c>
      <c r="Q127" s="138">
        <f t="shared" si="134"/>
        <v>142</v>
      </c>
      <c r="R127" s="266">
        <v>36.799999999999997</v>
      </c>
      <c r="S127" s="138">
        <f t="shared" si="134"/>
        <v>137</v>
      </c>
      <c r="T127" s="285">
        <f t="shared" si="135"/>
        <v>39.508079470198673</v>
      </c>
      <c r="U127" s="138">
        <f t="shared" si="134"/>
        <v>118</v>
      </c>
      <c r="X127" s="68">
        <v>123</v>
      </c>
      <c r="Y127" s="64" t="s">
        <v>797</v>
      </c>
      <c r="Z127" s="36" t="s">
        <v>798</v>
      </c>
      <c r="AA127" s="248" t="s">
        <v>804</v>
      </c>
      <c r="AB127" s="131">
        <v>5</v>
      </c>
      <c r="AC127" s="357">
        <v>1</v>
      </c>
      <c r="AD127" s="231">
        <v>8</v>
      </c>
      <c r="AE127" s="234">
        <v>1</v>
      </c>
      <c r="AF127" s="149">
        <v>2</v>
      </c>
      <c r="AG127" s="545" t="s">
        <v>776</v>
      </c>
      <c r="AH127" s="226">
        <v>1</v>
      </c>
      <c r="AI127" s="252" t="s">
        <v>479</v>
      </c>
      <c r="AJ127" s="329">
        <v>40</v>
      </c>
      <c r="AK127" s="545" t="s">
        <v>774</v>
      </c>
      <c r="AL127" s="123">
        <v>5</v>
      </c>
      <c r="AM127" s="558" t="s">
        <v>360</v>
      </c>
      <c r="AN127" s="123" t="s">
        <v>360</v>
      </c>
      <c r="AO127" s="123" t="s">
        <v>360</v>
      </c>
      <c r="AP127" s="123" t="s">
        <v>360</v>
      </c>
      <c r="AQ127" s="131">
        <v>2</v>
      </c>
      <c r="AR127" s="68">
        <v>3</v>
      </c>
      <c r="AS127" s="303">
        <v>16.71</v>
      </c>
      <c r="AT127" s="357">
        <v>4</v>
      </c>
      <c r="AU127" s="357">
        <v>3</v>
      </c>
      <c r="AV127" s="354"/>
      <c r="AW127" s="357">
        <v>20</v>
      </c>
      <c r="AX127" s="397"/>
      <c r="AZ127" s="68">
        <v>123</v>
      </c>
      <c r="BA127" s="123" t="s">
        <v>371</v>
      </c>
      <c r="BB127" s="152" t="s">
        <v>374</v>
      </c>
      <c r="BC127" s="156">
        <v>27.46</v>
      </c>
      <c r="BD127" s="156">
        <v>11.87</v>
      </c>
      <c r="BE127" s="370">
        <v>12.47</v>
      </c>
      <c r="BF127" s="156">
        <v>55.66</v>
      </c>
      <c r="BG127" s="357">
        <v>76</v>
      </c>
    </row>
    <row r="128" spans="1:59" x14ac:dyDescent="0.2">
      <c r="A128" s="64">
        <v>124</v>
      </c>
      <c r="B128" s="8" t="s">
        <v>260</v>
      </c>
      <c r="C128" s="363"/>
      <c r="D128" s="138"/>
      <c r="E128" s="345">
        <v>776</v>
      </c>
      <c r="F128" s="138">
        <f t="shared" ref="F128" si="250">RANK(E128,E$5:E$164,0)</f>
        <v>54</v>
      </c>
      <c r="I128" s="68">
        <v>124</v>
      </c>
      <c r="J128" s="145"/>
      <c r="K128" s="138"/>
      <c r="L128" s="363"/>
      <c r="M128" s="138"/>
      <c r="N128" s="285">
        <v>57.327586206896555</v>
      </c>
      <c r="O128" s="138">
        <f t="shared" ref="O128" si="251">RANK(N128,N$5:N$164,0)</f>
        <v>1</v>
      </c>
      <c r="P128" s="266">
        <v>45.8</v>
      </c>
      <c r="Q128" s="138">
        <f t="shared" si="134"/>
        <v>15</v>
      </c>
      <c r="R128" s="266">
        <v>56.8</v>
      </c>
      <c r="S128" s="138">
        <f t="shared" si="134"/>
        <v>1</v>
      </c>
      <c r="T128" s="285">
        <f t="shared" si="135"/>
        <v>53.309195402298847</v>
      </c>
      <c r="U128" s="138">
        <f t="shared" si="134"/>
        <v>1</v>
      </c>
      <c r="X128" s="68">
        <v>124</v>
      </c>
      <c r="Y128" s="64" t="s">
        <v>798</v>
      </c>
      <c r="Z128" s="36" t="s">
        <v>798</v>
      </c>
      <c r="AA128" s="248" t="s">
        <v>810</v>
      </c>
      <c r="AB128" s="131">
        <v>7</v>
      </c>
      <c r="AC128" s="357">
        <v>8</v>
      </c>
      <c r="AD128" s="231">
        <v>9</v>
      </c>
      <c r="AE128" s="234">
        <v>9</v>
      </c>
      <c r="AF128" s="149">
        <v>7</v>
      </c>
      <c r="AG128" s="545" t="s">
        <v>776</v>
      </c>
      <c r="AH128" s="226">
        <v>1</v>
      </c>
      <c r="AI128" s="252" t="s">
        <v>479</v>
      </c>
      <c r="AJ128" s="329">
        <v>22</v>
      </c>
      <c r="AK128" s="545" t="s">
        <v>774</v>
      </c>
      <c r="AL128" s="123">
        <v>2</v>
      </c>
      <c r="AM128" s="558" t="s">
        <v>360</v>
      </c>
      <c r="AN128" s="123" t="s">
        <v>360</v>
      </c>
      <c r="AO128" s="123" t="s">
        <v>360</v>
      </c>
      <c r="AP128" s="123" t="s">
        <v>360</v>
      </c>
      <c r="AQ128" s="131">
        <v>2</v>
      </c>
      <c r="AR128" s="68" t="s">
        <v>607</v>
      </c>
      <c r="AS128" s="303">
        <v>16.399999999999999</v>
      </c>
      <c r="AT128" s="357">
        <v>5</v>
      </c>
      <c r="AU128" s="357">
        <v>5</v>
      </c>
      <c r="AV128" s="354"/>
      <c r="AW128" s="357">
        <v>10</v>
      </c>
      <c r="AX128" s="397"/>
      <c r="AZ128" s="68">
        <v>124</v>
      </c>
      <c r="BA128" s="123" t="s">
        <v>373</v>
      </c>
      <c r="BB128" s="152" t="s">
        <v>373</v>
      </c>
      <c r="BC128" s="156"/>
      <c r="BD128" s="156"/>
      <c r="BE128" s="357"/>
      <c r="BF128" s="156"/>
      <c r="BG128" s="357"/>
    </row>
    <row r="129" spans="1:59" x14ac:dyDescent="0.2">
      <c r="A129" s="64">
        <v>125</v>
      </c>
      <c r="B129" s="8" t="s">
        <v>263</v>
      </c>
      <c r="C129" s="363">
        <v>767.2</v>
      </c>
      <c r="D129" s="138">
        <f t="shared" ref="D129:F129" si="252">RANK(C129,C$5:C$164,0)</f>
        <v>10</v>
      </c>
      <c r="E129" s="345">
        <v>801.4</v>
      </c>
      <c r="F129" s="138">
        <f t="shared" si="252"/>
        <v>3</v>
      </c>
      <c r="I129" s="68">
        <v>125</v>
      </c>
      <c r="J129" s="145">
        <v>44.63</v>
      </c>
      <c r="K129" s="138">
        <f t="shared" si="132"/>
        <v>26</v>
      </c>
      <c r="L129" s="363">
        <v>39.200000000000003</v>
      </c>
      <c r="M129" s="138">
        <f t="shared" ref="M129:O129" si="253">RANK(L129,L$5:L$164,0)</f>
        <v>15</v>
      </c>
      <c r="N129" s="285">
        <v>38</v>
      </c>
      <c r="O129" s="138">
        <f t="shared" si="253"/>
        <v>135</v>
      </c>
      <c r="P129" s="266">
        <v>36.24</v>
      </c>
      <c r="Q129" s="138">
        <f t="shared" si="134"/>
        <v>144</v>
      </c>
      <c r="R129" s="266">
        <v>35.6</v>
      </c>
      <c r="S129" s="138">
        <f t="shared" si="134"/>
        <v>151</v>
      </c>
      <c r="T129" s="285">
        <f t="shared" si="135"/>
        <v>36.613333333333337</v>
      </c>
      <c r="U129" s="138">
        <f t="shared" si="134"/>
        <v>147</v>
      </c>
      <c r="X129" s="68">
        <v>125</v>
      </c>
      <c r="Y129" s="64" t="s">
        <v>798</v>
      </c>
      <c r="Z129" s="36" t="s">
        <v>798</v>
      </c>
      <c r="AA129" s="248" t="s">
        <v>799</v>
      </c>
      <c r="AB129" s="131">
        <v>5</v>
      </c>
      <c r="AC129" s="357">
        <v>1</v>
      </c>
      <c r="AD129" s="231">
        <v>7</v>
      </c>
      <c r="AE129" s="234">
        <v>8</v>
      </c>
      <c r="AF129" s="149">
        <v>5</v>
      </c>
      <c r="AG129" s="545" t="s">
        <v>776</v>
      </c>
      <c r="AH129" s="226">
        <v>2</v>
      </c>
      <c r="AI129" s="252" t="s">
        <v>479</v>
      </c>
      <c r="AJ129" s="329">
        <v>20</v>
      </c>
      <c r="AK129" s="545" t="s">
        <v>774</v>
      </c>
      <c r="AL129" s="123">
        <v>3</v>
      </c>
      <c r="AM129" s="558" t="s">
        <v>360</v>
      </c>
      <c r="AN129" s="123" t="s">
        <v>360</v>
      </c>
      <c r="AO129" s="123" t="s">
        <v>360</v>
      </c>
      <c r="AP129" s="123" t="s">
        <v>360</v>
      </c>
      <c r="AQ129" s="131">
        <v>2</v>
      </c>
      <c r="AR129" s="68">
        <v>3</v>
      </c>
      <c r="AS129" s="303">
        <v>18.27</v>
      </c>
      <c r="AT129" s="357">
        <v>4</v>
      </c>
      <c r="AU129" s="357">
        <v>4</v>
      </c>
      <c r="AV129" s="354"/>
      <c r="AW129" s="357">
        <v>30</v>
      </c>
      <c r="AX129" s="397"/>
      <c r="AZ129" s="68">
        <v>125</v>
      </c>
      <c r="BA129" s="123" t="s">
        <v>371</v>
      </c>
      <c r="BB129" s="152" t="s">
        <v>374</v>
      </c>
      <c r="BC129" s="156">
        <v>27.77</v>
      </c>
      <c r="BD129" s="156">
        <v>12.1</v>
      </c>
      <c r="BE129" s="370">
        <v>11.98</v>
      </c>
      <c r="BF129" s="156">
        <v>57.04</v>
      </c>
      <c r="BG129" s="357">
        <v>57</v>
      </c>
    </row>
    <row r="130" spans="1:59" x14ac:dyDescent="0.2">
      <c r="A130" s="64">
        <v>126</v>
      </c>
      <c r="B130" s="8" t="s">
        <v>253</v>
      </c>
      <c r="C130" s="363">
        <v>773.2</v>
      </c>
      <c r="D130" s="138">
        <f t="shared" ref="D130:F130" si="254">RANK(C130,C$5:C$164,0)</f>
        <v>6</v>
      </c>
      <c r="E130" s="345">
        <v>776.59999999999991</v>
      </c>
      <c r="F130" s="138">
        <f t="shared" si="254"/>
        <v>51</v>
      </c>
      <c r="I130" s="68">
        <v>126</v>
      </c>
      <c r="J130" s="145">
        <v>41.58</v>
      </c>
      <c r="K130" s="138">
        <f t="shared" si="132"/>
        <v>58</v>
      </c>
      <c r="L130" s="363">
        <v>38.4</v>
      </c>
      <c r="M130" s="138">
        <f t="shared" ref="M130:O130" si="255">RANK(L130,L$5:L$164,0)</f>
        <v>20</v>
      </c>
      <c r="N130" s="285">
        <v>32.857142857142854</v>
      </c>
      <c r="O130" s="138">
        <f t="shared" si="255"/>
        <v>157</v>
      </c>
      <c r="P130" s="266">
        <v>36.96</v>
      </c>
      <c r="Q130" s="138">
        <f t="shared" si="134"/>
        <v>133</v>
      </c>
      <c r="R130" s="266">
        <v>38.4</v>
      </c>
      <c r="S130" s="138">
        <f t="shared" si="134"/>
        <v>126</v>
      </c>
      <c r="T130" s="285">
        <f t="shared" si="135"/>
        <v>36.072380952380946</v>
      </c>
      <c r="U130" s="138">
        <f t="shared" si="134"/>
        <v>151</v>
      </c>
      <c r="X130" s="68">
        <v>126</v>
      </c>
      <c r="Y130" s="64" t="s">
        <v>798</v>
      </c>
      <c r="Z130" s="36" t="s">
        <v>798</v>
      </c>
      <c r="AA130" s="248" t="s">
        <v>802</v>
      </c>
      <c r="AB130" s="131">
        <v>1</v>
      </c>
      <c r="AC130" s="357">
        <v>3</v>
      </c>
      <c r="AD130" s="231">
        <v>6</v>
      </c>
      <c r="AE130" s="234">
        <v>1</v>
      </c>
      <c r="AF130" s="149">
        <v>6</v>
      </c>
      <c r="AG130" s="545" t="s">
        <v>776</v>
      </c>
      <c r="AH130" s="226">
        <v>4</v>
      </c>
      <c r="AI130" s="252" t="s">
        <v>479</v>
      </c>
      <c r="AJ130" s="329">
        <v>30</v>
      </c>
      <c r="AK130" s="545" t="s">
        <v>774</v>
      </c>
      <c r="AL130" s="123">
        <v>5</v>
      </c>
      <c r="AM130" s="558" t="s">
        <v>360</v>
      </c>
      <c r="AN130" s="123" t="s">
        <v>360</v>
      </c>
      <c r="AO130" s="123" t="s">
        <v>360</v>
      </c>
      <c r="AP130" s="123" t="s">
        <v>360</v>
      </c>
      <c r="AQ130" s="131">
        <v>2</v>
      </c>
      <c r="AR130" s="68" t="s">
        <v>598</v>
      </c>
      <c r="AS130" s="303">
        <v>20.36</v>
      </c>
      <c r="AT130" s="357">
        <v>4</v>
      </c>
      <c r="AU130" s="357">
        <v>4</v>
      </c>
      <c r="AV130" s="354"/>
      <c r="AW130" s="357">
        <v>40</v>
      </c>
      <c r="AX130" s="397"/>
      <c r="AZ130" s="68">
        <v>126</v>
      </c>
      <c r="BA130" s="123" t="s">
        <v>369</v>
      </c>
      <c r="BB130" s="152" t="s">
        <v>369</v>
      </c>
      <c r="BC130" s="156">
        <v>28.81</v>
      </c>
      <c r="BD130" s="156">
        <v>12.43</v>
      </c>
      <c r="BE130" s="370">
        <v>12.44</v>
      </c>
      <c r="BF130" s="156">
        <v>57.69</v>
      </c>
      <c r="BG130" s="357">
        <v>56</v>
      </c>
    </row>
    <row r="131" spans="1:59" x14ac:dyDescent="0.2">
      <c r="A131" s="64">
        <v>127</v>
      </c>
      <c r="B131" s="8" t="s">
        <v>265</v>
      </c>
      <c r="C131" s="363">
        <v>796.4</v>
      </c>
      <c r="D131" s="138">
        <f t="shared" ref="D131:F131" si="256">RANK(C131,C$5:C$164,0)</f>
        <v>2</v>
      </c>
      <c r="E131" s="345">
        <v>783.2</v>
      </c>
      <c r="F131" s="138">
        <f t="shared" si="256"/>
        <v>33</v>
      </c>
      <c r="I131" s="68">
        <v>127</v>
      </c>
      <c r="J131" s="145"/>
      <c r="K131" s="138"/>
      <c r="L131" s="363">
        <v>40</v>
      </c>
      <c r="M131" s="138">
        <f t="shared" ref="M131:O131" si="257">RANK(L131,L$5:L$164,0)</f>
        <v>14</v>
      </c>
      <c r="N131" s="285">
        <v>33.579335793357934</v>
      </c>
      <c r="O131" s="138">
        <f t="shared" si="257"/>
        <v>154</v>
      </c>
      <c r="P131" s="266">
        <v>39</v>
      </c>
      <c r="Q131" s="138">
        <f t="shared" si="134"/>
        <v>108</v>
      </c>
      <c r="R131" s="266">
        <v>36.799999999999997</v>
      </c>
      <c r="S131" s="138">
        <f t="shared" si="134"/>
        <v>137</v>
      </c>
      <c r="T131" s="285">
        <f t="shared" si="135"/>
        <v>36.459778597785977</v>
      </c>
      <c r="U131" s="138">
        <f t="shared" si="134"/>
        <v>149</v>
      </c>
      <c r="X131" s="68">
        <v>127</v>
      </c>
      <c r="Y131" s="123" t="s">
        <v>798</v>
      </c>
      <c r="Z131" s="557" t="s">
        <v>798</v>
      </c>
      <c r="AA131" s="248" t="s">
        <v>799</v>
      </c>
      <c r="AB131" s="131">
        <v>1</v>
      </c>
      <c r="AC131" s="357">
        <v>3</v>
      </c>
      <c r="AD131" s="231">
        <v>4</v>
      </c>
      <c r="AE131" s="234" t="s">
        <v>514</v>
      </c>
      <c r="AF131" s="149">
        <v>8</v>
      </c>
      <c r="AG131" s="545" t="s">
        <v>776</v>
      </c>
      <c r="AH131" s="226">
        <v>3</v>
      </c>
      <c r="AI131" s="252" t="s">
        <v>479</v>
      </c>
      <c r="AJ131" s="329">
        <v>30</v>
      </c>
      <c r="AK131" s="545" t="s">
        <v>774</v>
      </c>
      <c r="AL131" s="123">
        <v>5</v>
      </c>
      <c r="AM131" s="559" t="s">
        <v>360</v>
      </c>
      <c r="AN131" s="123" t="s">
        <v>360</v>
      </c>
      <c r="AO131" s="123" t="s">
        <v>360</v>
      </c>
      <c r="AP131" s="123" t="s">
        <v>360</v>
      </c>
      <c r="AQ131" s="131">
        <v>2</v>
      </c>
      <c r="AR131" s="68" t="s">
        <v>598</v>
      </c>
      <c r="AS131" s="303">
        <v>16.11</v>
      </c>
      <c r="AT131" s="357">
        <v>4</v>
      </c>
      <c r="AU131" s="357">
        <v>4</v>
      </c>
      <c r="AV131" s="354"/>
      <c r="AW131" s="357">
        <v>30</v>
      </c>
      <c r="AX131" s="397"/>
      <c r="AZ131" s="68">
        <v>127</v>
      </c>
      <c r="BA131" s="123" t="s">
        <v>369</v>
      </c>
      <c r="BB131" s="152" t="s">
        <v>371</v>
      </c>
      <c r="BC131" s="156"/>
      <c r="BD131" s="156"/>
      <c r="BE131" s="370">
        <v>12.59</v>
      </c>
      <c r="BF131" s="156"/>
      <c r="BG131" s="357">
        <v>51</v>
      </c>
    </row>
    <row r="132" spans="1:59" x14ac:dyDescent="0.2">
      <c r="A132" s="64">
        <v>128</v>
      </c>
      <c r="B132" s="8" t="s">
        <v>267</v>
      </c>
      <c r="C132" s="363"/>
      <c r="D132" s="138"/>
      <c r="E132" s="345">
        <v>794</v>
      </c>
      <c r="F132" s="138">
        <f t="shared" ref="F132" si="258">RANK(E132,E$5:E$164,0)</f>
        <v>15</v>
      </c>
      <c r="I132" s="68">
        <v>128</v>
      </c>
      <c r="J132" s="145"/>
      <c r="K132" s="138"/>
      <c r="L132" s="363"/>
      <c r="M132" s="138"/>
      <c r="N132" s="285">
        <v>37.282229965156795</v>
      </c>
      <c r="O132" s="138">
        <f t="shared" ref="O132" si="259">RANK(N132,N$5:N$164,0)</f>
        <v>142</v>
      </c>
      <c r="P132" s="266">
        <v>40.880000000000003</v>
      </c>
      <c r="Q132" s="138">
        <f t="shared" si="134"/>
        <v>77</v>
      </c>
      <c r="R132" s="266">
        <v>37.200000000000003</v>
      </c>
      <c r="S132" s="138">
        <f t="shared" si="134"/>
        <v>135</v>
      </c>
      <c r="T132" s="285">
        <f t="shared" si="135"/>
        <v>38.454076655052269</v>
      </c>
      <c r="U132" s="138">
        <f t="shared" si="134"/>
        <v>130</v>
      </c>
      <c r="X132" s="68">
        <v>128</v>
      </c>
      <c r="Y132" s="123" t="s">
        <v>798</v>
      </c>
      <c r="Z132" s="557" t="s">
        <v>479</v>
      </c>
      <c r="AA132" s="248" t="s">
        <v>802</v>
      </c>
      <c r="AB132" s="131">
        <v>1</v>
      </c>
      <c r="AC132" s="357">
        <v>1</v>
      </c>
      <c r="AD132" s="231">
        <v>4</v>
      </c>
      <c r="AE132" s="234" t="s">
        <v>514</v>
      </c>
      <c r="AF132" s="149">
        <v>2</v>
      </c>
      <c r="AG132" s="545" t="s">
        <v>776</v>
      </c>
      <c r="AH132" s="226">
        <v>5</v>
      </c>
      <c r="AI132" s="252" t="s">
        <v>479</v>
      </c>
      <c r="AJ132" s="329">
        <v>22</v>
      </c>
      <c r="AK132" s="545" t="s">
        <v>774</v>
      </c>
      <c r="AL132" s="123">
        <v>5</v>
      </c>
      <c r="AM132" s="559" t="s">
        <v>360</v>
      </c>
      <c r="AN132" s="123" t="s">
        <v>360</v>
      </c>
      <c r="AO132" s="123" t="s">
        <v>360</v>
      </c>
      <c r="AP132" s="123" t="s">
        <v>360</v>
      </c>
      <c r="AQ132" s="131">
        <v>2</v>
      </c>
      <c r="AR132" s="68">
        <v>3</v>
      </c>
      <c r="AS132" s="303">
        <v>17.87</v>
      </c>
      <c r="AT132" s="357">
        <v>0</v>
      </c>
      <c r="AU132" s="357">
        <v>7</v>
      </c>
      <c r="AV132" s="354"/>
      <c r="AW132" s="357">
        <v>70</v>
      </c>
      <c r="AX132" s="397"/>
      <c r="AZ132" s="68">
        <v>128</v>
      </c>
      <c r="BA132" s="123" t="s">
        <v>371</v>
      </c>
      <c r="BB132" s="152" t="s">
        <v>370</v>
      </c>
      <c r="BC132" s="156"/>
      <c r="BD132" s="156"/>
      <c r="BE132" s="357"/>
      <c r="BF132" s="156"/>
      <c r="BG132" s="357"/>
    </row>
    <row r="133" spans="1:59" x14ac:dyDescent="0.2">
      <c r="A133" s="64">
        <v>129</v>
      </c>
      <c r="B133" s="8" t="s">
        <v>268</v>
      </c>
      <c r="C133" s="363"/>
      <c r="D133" s="138"/>
      <c r="E133" s="345">
        <v>759.4</v>
      </c>
      <c r="F133" s="138">
        <f t="shared" ref="F133" si="260">RANK(E133,E$5:E$164,0)</f>
        <v>110</v>
      </c>
      <c r="I133" s="68">
        <v>129</v>
      </c>
      <c r="J133" s="145"/>
      <c r="K133" s="138"/>
      <c r="L133" s="363"/>
      <c r="M133" s="138"/>
      <c r="N133" s="285">
        <v>31.25</v>
      </c>
      <c r="O133" s="138">
        <f t="shared" ref="O133" si="261">RANK(N133,N$5:N$164,0)</f>
        <v>159</v>
      </c>
      <c r="P133" s="266">
        <v>32.96</v>
      </c>
      <c r="Q133" s="138">
        <f t="shared" si="134"/>
        <v>154</v>
      </c>
      <c r="R133" s="266">
        <v>30.4</v>
      </c>
      <c r="S133" s="138">
        <f t="shared" si="134"/>
        <v>160</v>
      </c>
      <c r="T133" s="285">
        <f t="shared" si="135"/>
        <v>31.536666666666672</v>
      </c>
      <c r="U133" s="138">
        <f t="shared" si="134"/>
        <v>160</v>
      </c>
      <c r="X133" s="68">
        <v>129</v>
      </c>
      <c r="Y133" s="123" t="s">
        <v>798</v>
      </c>
      <c r="Z133" s="557" t="s">
        <v>479</v>
      </c>
      <c r="AA133" s="248" t="s">
        <v>817</v>
      </c>
      <c r="AB133" s="131">
        <v>1</v>
      </c>
      <c r="AC133" s="357">
        <v>1</v>
      </c>
      <c r="AD133" s="231">
        <v>7</v>
      </c>
      <c r="AE133" s="234" t="s">
        <v>514</v>
      </c>
      <c r="AF133" s="149">
        <v>3</v>
      </c>
      <c r="AG133" s="545" t="s">
        <v>777</v>
      </c>
      <c r="AH133" s="226">
        <v>2</v>
      </c>
      <c r="AI133" s="252" t="s">
        <v>479</v>
      </c>
      <c r="AJ133" s="329">
        <v>15</v>
      </c>
      <c r="AK133" s="545" t="s">
        <v>774</v>
      </c>
      <c r="AL133" s="123">
        <v>7</v>
      </c>
      <c r="AM133" s="559" t="s">
        <v>359</v>
      </c>
      <c r="AN133" s="123" t="s">
        <v>359</v>
      </c>
      <c r="AO133" s="123" t="s">
        <v>359</v>
      </c>
      <c r="AP133" s="123" t="s">
        <v>359</v>
      </c>
      <c r="AQ133" s="131">
        <v>2</v>
      </c>
      <c r="AR133" s="68">
        <v>3</v>
      </c>
      <c r="AS133" s="303">
        <v>15.38</v>
      </c>
      <c r="AT133" s="357">
        <v>3</v>
      </c>
      <c r="AU133" s="357">
        <v>5</v>
      </c>
      <c r="AV133" s="354"/>
      <c r="AW133" s="357">
        <v>10</v>
      </c>
      <c r="AX133" s="397"/>
      <c r="AZ133" s="68">
        <v>129</v>
      </c>
      <c r="BA133" s="123" t="s">
        <v>374</v>
      </c>
      <c r="BB133" s="152" t="s">
        <v>371</v>
      </c>
      <c r="BC133" s="156"/>
      <c r="BD133" s="156"/>
      <c r="BE133" s="357"/>
      <c r="BF133" s="156"/>
      <c r="BG133" s="357"/>
    </row>
    <row r="134" spans="1:59" x14ac:dyDescent="0.2">
      <c r="A134" s="64">
        <v>130</v>
      </c>
      <c r="B134" s="8" t="s">
        <v>269</v>
      </c>
      <c r="C134" s="363">
        <v>768</v>
      </c>
      <c r="D134" s="138">
        <f t="shared" ref="D134:F134" si="262">RANK(C134,C$5:C$164,0)</f>
        <v>9</v>
      </c>
      <c r="E134" s="345">
        <v>771.4</v>
      </c>
      <c r="F134" s="138">
        <f t="shared" si="262"/>
        <v>71</v>
      </c>
      <c r="I134" s="68">
        <v>130</v>
      </c>
      <c r="J134" s="145"/>
      <c r="K134" s="138"/>
      <c r="L134" s="363">
        <v>43</v>
      </c>
      <c r="M134" s="138">
        <f t="shared" ref="M134:O134" si="263">RANK(L134,L$5:L$164,0)</f>
        <v>10</v>
      </c>
      <c r="N134" s="285">
        <v>37.820512820512818</v>
      </c>
      <c r="O134" s="138">
        <f t="shared" si="263"/>
        <v>136</v>
      </c>
      <c r="P134" s="266">
        <v>31.84</v>
      </c>
      <c r="Q134" s="138">
        <f t="shared" ref="Q134:U164" si="264">RANK(P134,P$5:P$164,0)</f>
        <v>158</v>
      </c>
      <c r="R134" s="266">
        <v>33.6</v>
      </c>
      <c r="S134" s="138">
        <f t="shared" si="264"/>
        <v>158</v>
      </c>
      <c r="T134" s="286">
        <f t="shared" ref="T134:T164" si="265">AVERAGE(N134,P134,R134)</f>
        <v>34.420170940170941</v>
      </c>
      <c r="U134" s="139">
        <f t="shared" si="264"/>
        <v>157</v>
      </c>
      <c r="X134" s="68">
        <v>130</v>
      </c>
      <c r="Y134" s="124" t="s">
        <v>798</v>
      </c>
      <c r="Z134" s="560" t="s">
        <v>798</v>
      </c>
      <c r="AA134" s="553" t="s">
        <v>818</v>
      </c>
      <c r="AB134" s="131">
        <v>1</v>
      </c>
      <c r="AC134" s="357">
        <v>1</v>
      </c>
      <c r="AD134" s="231">
        <v>3</v>
      </c>
      <c r="AE134" s="234" t="s">
        <v>514</v>
      </c>
      <c r="AF134" s="149">
        <v>2</v>
      </c>
      <c r="AG134" s="546" t="s">
        <v>776</v>
      </c>
      <c r="AH134" s="226">
        <v>3</v>
      </c>
      <c r="AI134" s="252" t="s">
        <v>479</v>
      </c>
      <c r="AJ134" s="329">
        <v>22</v>
      </c>
      <c r="AK134" s="546" t="s">
        <v>774</v>
      </c>
      <c r="AL134" s="123">
        <v>7</v>
      </c>
      <c r="AM134" s="561" t="s">
        <v>360</v>
      </c>
      <c r="AN134" s="123" t="s">
        <v>360</v>
      </c>
      <c r="AO134" s="123" t="s">
        <v>360</v>
      </c>
      <c r="AP134" s="123" t="s">
        <v>360</v>
      </c>
      <c r="AQ134" s="131">
        <v>2</v>
      </c>
      <c r="AR134" s="68">
        <v>3</v>
      </c>
      <c r="AS134" s="303">
        <v>16.82</v>
      </c>
      <c r="AT134" s="357">
        <v>0</v>
      </c>
      <c r="AU134" s="357">
        <v>5</v>
      </c>
      <c r="AV134" s="354"/>
      <c r="AW134" s="357">
        <v>30</v>
      </c>
      <c r="AX134" s="397"/>
      <c r="AZ134" s="68">
        <v>130</v>
      </c>
      <c r="BA134" s="123" t="s">
        <v>373</v>
      </c>
      <c r="BB134" s="152" t="s">
        <v>373</v>
      </c>
      <c r="BC134" s="156"/>
      <c r="BD134" s="156"/>
      <c r="BE134" s="370">
        <v>12.46</v>
      </c>
      <c r="BF134" s="156"/>
      <c r="BG134" s="357">
        <v>52</v>
      </c>
    </row>
    <row r="135" spans="1:59" x14ac:dyDescent="0.2">
      <c r="A135" s="74">
        <v>131</v>
      </c>
      <c r="B135" s="113" t="s">
        <v>253</v>
      </c>
      <c r="C135" s="422"/>
      <c r="D135" s="137"/>
      <c r="E135" s="344">
        <v>789.4</v>
      </c>
      <c r="F135" s="137">
        <f t="shared" ref="F135" si="266">RANK(E135,E$5:E$164,0)</f>
        <v>22</v>
      </c>
      <c r="I135" s="73">
        <v>131</v>
      </c>
      <c r="J135" s="144">
        <v>43.2</v>
      </c>
      <c r="K135" s="137">
        <f t="shared" ref="K135:K164" si="267">RANK(J135,J$5:J$164,0)</f>
        <v>40</v>
      </c>
      <c r="L135" s="422"/>
      <c r="M135" s="137"/>
      <c r="N135" s="284">
        <v>37.469586374695865</v>
      </c>
      <c r="O135" s="137">
        <f t="shared" ref="O135" si="268">RANK(N135,N$5:N$164,0)</f>
        <v>139</v>
      </c>
      <c r="P135" s="276">
        <v>37.880000000000003</v>
      </c>
      <c r="Q135" s="137">
        <f t="shared" si="264"/>
        <v>123</v>
      </c>
      <c r="R135" s="276">
        <v>47.6</v>
      </c>
      <c r="S135" s="137">
        <f t="shared" si="264"/>
        <v>2</v>
      </c>
      <c r="T135" s="284">
        <f t="shared" si="265"/>
        <v>40.983195458231954</v>
      </c>
      <c r="U135" s="137">
        <f t="shared" si="264"/>
        <v>98</v>
      </c>
      <c r="X135" s="73">
        <v>131</v>
      </c>
      <c r="Y135" s="74" t="s">
        <v>798</v>
      </c>
      <c r="Z135" s="80" t="s">
        <v>798</v>
      </c>
      <c r="AA135" s="551" t="s">
        <v>799</v>
      </c>
      <c r="AB135" s="130">
        <v>1</v>
      </c>
      <c r="AC135" s="356">
        <v>1</v>
      </c>
      <c r="AD135" s="230">
        <v>5</v>
      </c>
      <c r="AE135" s="233" t="s">
        <v>514</v>
      </c>
      <c r="AF135" s="150">
        <v>2</v>
      </c>
      <c r="AG135" s="544" t="s">
        <v>777</v>
      </c>
      <c r="AH135" s="225">
        <v>1</v>
      </c>
      <c r="AI135" s="251" t="s">
        <v>591</v>
      </c>
      <c r="AJ135" s="426">
        <v>20</v>
      </c>
      <c r="AK135" s="544" t="s">
        <v>774</v>
      </c>
      <c r="AL135" s="122">
        <v>5</v>
      </c>
      <c r="AM135" s="291" t="s">
        <v>360</v>
      </c>
      <c r="AN135" s="122" t="s">
        <v>360</v>
      </c>
      <c r="AO135" s="122" t="s">
        <v>360</v>
      </c>
      <c r="AP135" s="122" t="s">
        <v>360</v>
      </c>
      <c r="AQ135" s="130">
        <v>2</v>
      </c>
      <c r="AR135" s="73">
        <v>3</v>
      </c>
      <c r="AS135" s="302">
        <v>20.309999999999999</v>
      </c>
      <c r="AT135" s="356">
        <v>3</v>
      </c>
      <c r="AU135" s="356">
        <v>4</v>
      </c>
      <c r="AV135" s="353"/>
      <c r="AW135" s="356">
        <v>10</v>
      </c>
      <c r="AX135" s="397"/>
      <c r="AZ135" s="73">
        <v>131</v>
      </c>
      <c r="BA135" s="122" t="s">
        <v>371</v>
      </c>
      <c r="BB135" s="151" t="s">
        <v>372</v>
      </c>
      <c r="BC135" s="155">
        <v>30.02</v>
      </c>
      <c r="BD135" s="155">
        <v>13</v>
      </c>
      <c r="BE135" s="356"/>
      <c r="BF135" s="155">
        <v>58.74</v>
      </c>
      <c r="BG135" s="356"/>
    </row>
    <row r="136" spans="1:59" x14ac:dyDescent="0.2">
      <c r="A136" s="64">
        <v>132</v>
      </c>
      <c r="B136" s="8" t="s">
        <v>271</v>
      </c>
      <c r="C136" s="363"/>
      <c r="D136" s="138"/>
      <c r="E136" s="345">
        <v>768.40000000000009</v>
      </c>
      <c r="F136" s="138">
        <f t="shared" ref="F136" si="269">RANK(E136,E$5:E$164,0)</f>
        <v>83</v>
      </c>
      <c r="I136" s="68">
        <v>132</v>
      </c>
      <c r="J136" s="145"/>
      <c r="K136" s="138"/>
      <c r="L136" s="363"/>
      <c r="M136" s="138"/>
      <c r="N136" s="285">
        <v>45.182724252491695</v>
      </c>
      <c r="O136" s="138">
        <f t="shared" ref="O136" si="270">RANK(N136,N$5:N$164,0)</f>
        <v>49</v>
      </c>
      <c r="P136" s="266">
        <v>39.840000000000003</v>
      </c>
      <c r="Q136" s="138">
        <f t="shared" si="264"/>
        <v>92</v>
      </c>
      <c r="R136" s="266">
        <v>46.8</v>
      </c>
      <c r="S136" s="138">
        <f t="shared" si="264"/>
        <v>23</v>
      </c>
      <c r="T136" s="285">
        <f t="shared" si="265"/>
        <v>43.940908084163901</v>
      </c>
      <c r="U136" s="138">
        <f t="shared" si="264"/>
        <v>40</v>
      </c>
      <c r="X136" s="68">
        <v>132</v>
      </c>
      <c r="Y136" s="64" t="s">
        <v>798</v>
      </c>
      <c r="Z136" s="36" t="s">
        <v>479</v>
      </c>
      <c r="AA136" s="248" t="s">
        <v>819</v>
      </c>
      <c r="AB136" s="131">
        <v>1</v>
      </c>
      <c r="AC136" s="357">
        <v>1</v>
      </c>
      <c r="AD136" s="231">
        <v>6</v>
      </c>
      <c r="AE136" s="234" t="s">
        <v>514</v>
      </c>
      <c r="AF136" s="149">
        <v>1</v>
      </c>
      <c r="AG136" s="545" t="s">
        <v>777</v>
      </c>
      <c r="AH136" s="226">
        <v>3</v>
      </c>
      <c r="AI136" s="252" t="s">
        <v>591</v>
      </c>
      <c r="AJ136" s="329">
        <v>20</v>
      </c>
      <c r="AK136" s="545" t="s">
        <v>774</v>
      </c>
      <c r="AL136" s="123">
        <v>5</v>
      </c>
      <c r="AM136" s="558" t="s">
        <v>360</v>
      </c>
      <c r="AN136" s="123" t="s">
        <v>360</v>
      </c>
      <c r="AO136" s="123" t="s">
        <v>360</v>
      </c>
      <c r="AP136" s="123" t="s">
        <v>360</v>
      </c>
      <c r="AQ136" s="131">
        <v>2</v>
      </c>
      <c r="AR136" s="68">
        <v>3</v>
      </c>
      <c r="AS136" s="303">
        <v>17.8</v>
      </c>
      <c r="AT136" s="357">
        <v>0</v>
      </c>
      <c r="AU136" s="357">
        <v>7</v>
      </c>
      <c r="AV136" s="354"/>
      <c r="AW136" s="357">
        <v>30</v>
      </c>
      <c r="AX136" s="397"/>
      <c r="AZ136" s="68">
        <v>132</v>
      </c>
      <c r="BA136" s="123" t="s">
        <v>373</v>
      </c>
      <c r="BB136" s="152" t="s">
        <v>373</v>
      </c>
      <c r="BC136" s="156"/>
      <c r="BD136" s="156"/>
      <c r="BE136" s="357"/>
      <c r="BF136" s="156"/>
      <c r="BG136" s="357"/>
    </row>
    <row r="137" spans="1:59" x14ac:dyDescent="0.2">
      <c r="A137" s="64">
        <v>133</v>
      </c>
      <c r="B137" s="9" t="s">
        <v>273</v>
      </c>
      <c r="C137" s="363" t="s">
        <v>345</v>
      </c>
      <c r="D137" s="138"/>
      <c r="E137" s="345">
        <v>730.39999999999986</v>
      </c>
      <c r="F137" s="138">
        <f t="shared" ref="F137" si="271">RANK(E137,E$5:E$164,0)</f>
        <v>155</v>
      </c>
      <c r="I137" s="68">
        <v>133</v>
      </c>
      <c r="J137" s="145"/>
      <c r="K137" s="138"/>
      <c r="L137" s="363"/>
      <c r="M137" s="138"/>
      <c r="N137" s="285">
        <v>44.927536231884055</v>
      </c>
      <c r="O137" s="138">
        <f t="shared" ref="O137" si="272">RANK(N137,N$5:N$164,0)</f>
        <v>53</v>
      </c>
      <c r="P137" s="266">
        <v>44.76</v>
      </c>
      <c r="Q137" s="138">
        <f t="shared" si="264"/>
        <v>21</v>
      </c>
      <c r="R137" s="266">
        <v>44.8</v>
      </c>
      <c r="S137" s="138">
        <f t="shared" si="264"/>
        <v>39</v>
      </c>
      <c r="T137" s="285">
        <f t="shared" si="265"/>
        <v>44.829178743961357</v>
      </c>
      <c r="U137" s="138">
        <f t="shared" si="264"/>
        <v>26</v>
      </c>
      <c r="X137" s="68">
        <v>133</v>
      </c>
      <c r="Y137" s="45"/>
      <c r="Z137" s="36"/>
      <c r="AA137" s="248" t="s">
        <v>805</v>
      </c>
      <c r="AB137" s="131">
        <v>1</v>
      </c>
      <c r="AC137" s="357">
        <v>1</v>
      </c>
      <c r="AD137" s="231">
        <v>4</v>
      </c>
      <c r="AE137" s="234" t="s">
        <v>514</v>
      </c>
      <c r="AF137" s="149">
        <v>1</v>
      </c>
      <c r="AG137" s="545" t="s">
        <v>777</v>
      </c>
      <c r="AH137" s="226">
        <v>7</v>
      </c>
      <c r="AI137" s="252" t="s">
        <v>479</v>
      </c>
      <c r="AJ137" s="329">
        <v>100</v>
      </c>
      <c r="AK137" s="545" t="s">
        <v>774</v>
      </c>
      <c r="AL137" s="123">
        <v>3</v>
      </c>
      <c r="AM137" s="558"/>
      <c r="AN137" s="123" t="s">
        <v>360</v>
      </c>
      <c r="AO137" s="123" t="s">
        <v>360</v>
      </c>
      <c r="AP137" s="123" t="s">
        <v>360</v>
      </c>
      <c r="AQ137" s="131">
        <v>2.5</v>
      </c>
      <c r="AR137" s="68">
        <v>4</v>
      </c>
      <c r="AS137" s="303">
        <v>18.62</v>
      </c>
      <c r="AT137" s="357">
        <v>0</v>
      </c>
      <c r="AU137" s="357">
        <v>6</v>
      </c>
      <c r="AV137" s="354"/>
      <c r="AW137" s="357"/>
      <c r="AX137" s="397"/>
      <c r="AZ137" s="68">
        <v>133</v>
      </c>
      <c r="BA137" s="123" t="s">
        <v>371</v>
      </c>
      <c r="BB137" s="152" t="s">
        <v>371</v>
      </c>
      <c r="BC137" s="156"/>
      <c r="BD137" s="156"/>
      <c r="BE137" s="357"/>
      <c r="BF137" s="156"/>
      <c r="BG137" s="357"/>
    </row>
    <row r="138" spans="1:59" x14ac:dyDescent="0.2">
      <c r="A138" s="64">
        <v>134</v>
      </c>
      <c r="B138" s="9" t="s">
        <v>277</v>
      </c>
      <c r="C138" s="363">
        <v>780.4</v>
      </c>
      <c r="D138" s="138">
        <f t="shared" ref="D138:F138" si="273">RANK(C138,C$5:C$164,0)</f>
        <v>5</v>
      </c>
      <c r="E138" s="345">
        <v>754</v>
      </c>
      <c r="F138" s="138">
        <f t="shared" si="273"/>
        <v>121</v>
      </c>
      <c r="I138" s="68">
        <v>134</v>
      </c>
      <c r="J138" s="145"/>
      <c r="K138" s="138"/>
      <c r="L138" s="363">
        <v>41.9</v>
      </c>
      <c r="M138" s="138">
        <f t="shared" ref="M138:O138" si="274">RANK(L138,L$5:L$164,0)</f>
        <v>12</v>
      </c>
      <c r="N138" s="285">
        <v>50</v>
      </c>
      <c r="O138" s="138">
        <f t="shared" si="274"/>
        <v>7</v>
      </c>
      <c r="P138" s="266">
        <v>38.96</v>
      </c>
      <c r="Q138" s="138">
        <f t="shared" si="264"/>
        <v>109</v>
      </c>
      <c r="R138" s="266">
        <v>47.6</v>
      </c>
      <c r="S138" s="138">
        <f t="shared" si="264"/>
        <v>2</v>
      </c>
      <c r="T138" s="285">
        <f t="shared" si="265"/>
        <v>45.52</v>
      </c>
      <c r="U138" s="138">
        <f t="shared" si="264"/>
        <v>21</v>
      </c>
      <c r="X138" s="68">
        <v>134</v>
      </c>
      <c r="Y138" s="45"/>
      <c r="Z138" s="36"/>
      <c r="AA138" s="248" t="s">
        <v>804</v>
      </c>
      <c r="AB138" s="131">
        <v>1</v>
      </c>
      <c r="AC138" s="357">
        <v>1</v>
      </c>
      <c r="AD138" s="231">
        <v>4</v>
      </c>
      <c r="AE138" s="234" t="s">
        <v>514</v>
      </c>
      <c r="AF138" s="149">
        <v>2</v>
      </c>
      <c r="AG138" s="545" t="s">
        <v>777</v>
      </c>
      <c r="AH138" s="226">
        <v>5</v>
      </c>
      <c r="AI138" s="252" t="s">
        <v>591</v>
      </c>
      <c r="AJ138" s="329">
        <v>100</v>
      </c>
      <c r="AK138" s="545" t="s">
        <v>775</v>
      </c>
      <c r="AL138" s="123">
        <v>3</v>
      </c>
      <c r="AM138" s="558"/>
      <c r="AN138" s="123" t="s">
        <v>360</v>
      </c>
      <c r="AO138" s="123" t="s">
        <v>360</v>
      </c>
      <c r="AP138" s="123" t="s">
        <v>360</v>
      </c>
      <c r="AQ138" s="131">
        <v>2.5</v>
      </c>
      <c r="AR138" s="68">
        <v>3</v>
      </c>
      <c r="AS138" s="303">
        <v>18.510000000000002</v>
      </c>
      <c r="AT138" s="357">
        <v>3</v>
      </c>
      <c r="AU138" s="357">
        <v>4</v>
      </c>
      <c r="AV138" s="354"/>
      <c r="AW138" s="357"/>
      <c r="AX138" s="397"/>
      <c r="AZ138" s="68">
        <v>134</v>
      </c>
      <c r="BA138" s="123" t="s">
        <v>369</v>
      </c>
      <c r="BB138" s="152" t="s">
        <v>369</v>
      </c>
      <c r="BC138" s="156"/>
      <c r="BD138" s="156"/>
      <c r="BE138" s="370">
        <v>13.16</v>
      </c>
      <c r="BF138" s="156"/>
      <c r="BG138" s="357">
        <v>50</v>
      </c>
    </row>
    <row r="139" spans="1:59" x14ac:dyDescent="0.2">
      <c r="A139" s="64">
        <v>135</v>
      </c>
      <c r="B139" s="9" t="s">
        <v>280</v>
      </c>
      <c r="C139" s="363"/>
      <c r="D139" s="138"/>
      <c r="E139" s="345">
        <v>794.4</v>
      </c>
      <c r="F139" s="138">
        <f t="shared" ref="F139" si="275">RANK(E139,E$5:E$164,0)</f>
        <v>13</v>
      </c>
      <c r="I139" s="68">
        <v>135</v>
      </c>
      <c r="J139" s="145">
        <v>45.32</v>
      </c>
      <c r="K139" s="138">
        <f t="shared" si="267"/>
        <v>21</v>
      </c>
      <c r="L139" s="363"/>
      <c r="M139" s="138"/>
      <c r="N139" s="285">
        <v>46.749226006191954</v>
      </c>
      <c r="O139" s="138">
        <f t="shared" ref="O139" si="276">RANK(N139,N$5:N$164,0)</f>
        <v>32</v>
      </c>
      <c r="P139" s="266">
        <v>43.2</v>
      </c>
      <c r="Q139" s="138">
        <f t="shared" si="264"/>
        <v>40</v>
      </c>
      <c r="R139" s="266">
        <v>47.2</v>
      </c>
      <c r="S139" s="138">
        <f t="shared" si="264"/>
        <v>13</v>
      </c>
      <c r="T139" s="285">
        <f t="shared" si="265"/>
        <v>45.716408668730651</v>
      </c>
      <c r="U139" s="138">
        <f t="shared" si="264"/>
        <v>20</v>
      </c>
      <c r="X139" s="68">
        <v>135</v>
      </c>
      <c r="Y139" s="45"/>
      <c r="Z139" s="36"/>
      <c r="AA139" s="248" t="s">
        <v>820</v>
      </c>
      <c r="AB139" s="131">
        <v>1</v>
      </c>
      <c r="AC139" s="357">
        <v>1</v>
      </c>
      <c r="AD139" s="231">
        <v>2</v>
      </c>
      <c r="AE139" s="234" t="s">
        <v>514</v>
      </c>
      <c r="AF139" s="149">
        <v>1</v>
      </c>
      <c r="AG139" s="545" t="s">
        <v>777</v>
      </c>
      <c r="AH139" s="226">
        <v>2</v>
      </c>
      <c r="AI139" s="252" t="s">
        <v>479</v>
      </c>
      <c r="AJ139" s="329">
        <v>15</v>
      </c>
      <c r="AK139" s="545" t="s">
        <v>775</v>
      </c>
      <c r="AL139" s="123">
        <v>3</v>
      </c>
      <c r="AM139" s="558"/>
      <c r="AN139" s="123" t="s">
        <v>360</v>
      </c>
      <c r="AO139" s="123" t="s">
        <v>360</v>
      </c>
      <c r="AP139" s="123" t="s">
        <v>360</v>
      </c>
      <c r="AQ139" s="131">
        <v>2.5</v>
      </c>
      <c r="AR139" s="68" t="s">
        <v>601</v>
      </c>
      <c r="AS139" s="303">
        <v>20.71</v>
      </c>
      <c r="AT139" s="357">
        <v>4</v>
      </c>
      <c r="AU139" s="357">
        <v>5</v>
      </c>
      <c r="AV139" s="354"/>
      <c r="AW139" s="357"/>
      <c r="AX139" s="397"/>
      <c r="AZ139" s="68">
        <v>135</v>
      </c>
      <c r="BA139" s="123" t="s">
        <v>371</v>
      </c>
      <c r="BB139" s="152" t="s">
        <v>370</v>
      </c>
      <c r="BC139" s="156">
        <v>31.34</v>
      </c>
      <c r="BD139" s="156">
        <v>14.1</v>
      </c>
      <c r="BE139" s="371"/>
      <c r="BF139" s="156">
        <v>60.26</v>
      </c>
      <c r="BG139" s="371"/>
    </row>
    <row r="140" spans="1:59" x14ac:dyDescent="0.2">
      <c r="A140" s="64">
        <v>136</v>
      </c>
      <c r="B140" s="9" t="s">
        <v>281</v>
      </c>
      <c r="C140" s="363"/>
      <c r="D140" s="138"/>
      <c r="E140" s="345">
        <v>783.2</v>
      </c>
      <c r="F140" s="138">
        <f t="shared" ref="F140" si="277">RANK(E140,E$5:E$164,0)</f>
        <v>33</v>
      </c>
      <c r="I140" s="68">
        <v>136</v>
      </c>
      <c r="J140" s="145"/>
      <c r="K140" s="138"/>
      <c r="L140" s="363"/>
      <c r="M140" s="138"/>
      <c r="N140" s="285">
        <v>41.414141414141412</v>
      </c>
      <c r="O140" s="138">
        <f t="shared" ref="O140" si="278">RANK(N140,N$5:N$164,0)</f>
        <v>103</v>
      </c>
      <c r="P140" s="266">
        <v>39.479999999999997</v>
      </c>
      <c r="Q140" s="138">
        <f t="shared" si="264"/>
        <v>99</v>
      </c>
      <c r="R140" s="266">
        <v>41.6</v>
      </c>
      <c r="S140" s="138">
        <f t="shared" si="264"/>
        <v>83</v>
      </c>
      <c r="T140" s="285">
        <f t="shared" si="265"/>
        <v>40.83138047138047</v>
      </c>
      <c r="U140" s="138">
        <f t="shared" si="264"/>
        <v>104</v>
      </c>
      <c r="X140" s="68">
        <v>136</v>
      </c>
      <c r="Y140" s="45"/>
      <c r="Z140" s="36"/>
      <c r="AA140" s="248" t="s">
        <v>801</v>
      </c>
      <c r="AB140" s="131">
        <v>1</v>
      </c>
      <c r="AC140" s="357">
        <v>1</v>
      </c>
      <c r="AD140" s="231">
        <v>3</v>
      </c>
      <c r="AE140" s="234" t="s">
        <v>514</v>
      </c>
      <c r="AF140" s="149">
        <v>1</v>
      </c>
      <c r="AG140" s="545" t="s">
        <v>777</v>
      </c>
      <c r="AH140" s="226">
        <v>6</v>
      </c>
      <c r="AI140" s="252" t="s">
        <v>479</v>
      </c>
      <c r="AJ140" s="329">
        <v>100</v>
      </c>
      <c r="AK140" s="545" t="s">
        <v>774</v>
      </c>
      <c r="AL140" s="123">
        <v>3</v>
      </c>
      <c r="AM140" s="558"/>
      <c r="AN140" s="123" t="s">
        <v>360</v>
      </c>
      <c r="AO140" s="123" t="s">
        <v>360</v>
      </c>
      <c r="AP140" s="123" t="s">
        <v>360</v>
      </c>
      <c r="AQ140" s="131">
        <v>2.5</v>
      </c>
      <c r="AR140" s="68">
        <v>3</v>
      </c>
      <c r="AS140" s="303">
        <v>14.44</v>
      </c>
      <c r="AT140" s="357">
        <v>3</v>
      </c>
      <c r="AU140" s="357">
        <v>5</v>
      </c>
      <c r="AV140" s="354"/>
      <c r="AW140" s="357"/>
      <c r="AX140" s="397"/>
      <c r="AZ140" s="68">
        <v>136</v>
      </c>
      <c r="BA140" s="123" t="s">
        <v>371</v>
      </c>
      <c r="BB140" s="152" t="s">
        <v>371</v>
      </c>
      <c r="BC140" s="156"/>
      <c r="BD140" s="156"/>
      <c r="BE140" s="371"/>
      <c r="BF140" s="156"/>
      <c r="BG140" s="371"/>
    </row>
    <row r="141" spans="1:59" x14ac:dyDescent="0.2">
      <c r="A141" s="64">
        <v>137</v>
      </c>
      <c r="B141" s="9" t="s">
        <v>284</v>
      </c>
      <c r="C141" s="363" t="s">
        <v>345</v>
      </c>
      <c r="D141" s="138"/>
      <c r="E141" s="345">
        <v>768</v>
      </c>
      <c r="F141" s="138">
        <f t="shared" ref="F141" si="279">RANK(E141,E$5:E$164,0)</f>
        <v>84</v>
      </c>
      <c r="I141" s="68">
        <v>137</v>
      </c>
      <c r="J141" s="145">
        <v>34.76</v>
      </c>
      <c r="K141" s="138">
        <f t="shared" si="267"/>
        <v>83</v>
      </c>
      <c r="L141" s="363"/>
      <c r="M141" s="138"/>
      <c r="N141" s="285">
        <v>39.864864864864863</v>
      </c>
      <c r="O141" s="138">
        <f t="shared" ref="O141" si="280">RANK(N141,N$5:N$164,0)</f>
        <v>116</v>
      </c>
      <c r="P141" s="266">
        <v>40.24</v>
      </c>
      <c r="Q141" s="138">
        <f t="shared" si="264"/>
        <v>86</v>
      </c>
      <c r="R141" s="266">
        <v>36.4</v>
      </c>
      <c r="S141" s="138">
        <f t="shared" si="264"/>
        <v>141</v>
      </c>
      <c r="T141" s="285">
        <f t="shared" si="265"/>
        <v>38.834954954954952</v>
      </c>
      <c r="U141" s="138">
        <f t="shared" si="264"/>
        <v>127</v>
      </c>
      <c r="X141" s="68">
        <v>137</v>
      </c>
      <c r="Y141" s="123"/>
      <c r="Z141" s="557"/>
      <c r="AA141" s="248" t="s">
        <v>820</v>
      </c>
      <c r="AB141" s="131">
        <v>1</v>
      </c>
      <c r="AC141" s="357">
        <v>1</v>
      </c>
      <c r="AD141" s="231">
        <v>4</v>
      </c>
      <c r="AE141" s="234" t="s">
        <v>514</v>
      </c>
      <c r="AF141" s="149">
        <v>4</v>
      </c>
      <c r="AG141" s="545" t="s">
        <v>777</v>
      </c>
      <c r="AH141" s="226">
        <v>6</v>
      </c>
      <c r="AI141" s="252" t="s">
        <v>479</v>
      </c>
      <c r="AJ141" s="329">
        <v>100</v>
      </c>
      <c r="AK141" s="545" t="s">
        <v>774</v>
      </c>
      <c r="AL141" s="123">
        <v>5</v>
      </c>
      <c r="AM141" s="559"/>
      <c r="AN141" s="123" t="s">
        <v>360</v>
      </c>
      <c r="AO141" s="123" t="s">
        <v>360</v>
      </c>
      <c r="AP141" s="123" t="s">
        <v>360</v>
      </c>
      <c r="AQ141" s="131">
        <v>2.5</v>
      </c>
      <c r="AR141" s="68" t="s">
        <v>601</v>
      </c>
      <c r="AS141" s="303">
        <v>14.4</v>
      </c>
      <c r="AT141" s="357">
        <v>0</v>
      </c>
      <c r="AU141" s="357">
        <v>5</v>
      </c>
      <c r="AV141" s="354"/>
      <c r="AW141" s="357"/>
      <c r="AX141" s="397"/>
      <c r="AZ141" s="68">
        <v>137</v>
      </c>
      <c r="BA141" s="123" t="s">
        <v>369</v>
      </c>
      <c r="BB141" s="152" t="s">
        <v>370</v>
      </c>
      <c r="BC141" s="156">
        <v>28.49</v>
      </c>
      <c r="BD141" s="156">
        <v>12.17</v>
      </c>
      <c r="BE141" s="371"/>
      <c r="BF141" s="156">
        <v>58.02</v>
      </c>
      <c r="BG141" s="371"/>
    </row>
    <row r="142" spans="1:59" x14ac:dyDescent="0.2">
      <c r="A142" s="64">
        <v>138</v>
      </c>
      <c r="B142" s="9" t="s">
        <v>287</v>
      </c>
      <c r="C142" s="363"/>
      <c r="D142" s="138"/>
      <c r="E142" s="345">
        <v>767.2</v>
      </c>
      <c r="F142" s="138">
        <f t="shared" ref="F142" si="281">RANK(E142,E$5:E$164,0)</f>
        <v>86</v>
      </c>
      <c r="I142" s="68">
        <v>138</v>
      </c>
      <c r="J142" s="145">
        <v>42.19</v>
      </c>
      <c r="K142" s="138">
        <f t="shared" si="267"/>
        <v>49</v>
      </c>
      <c r="L142" s="363"/>
      <c r="M142" s="138"/>
      <c r="N142" s="285">
        <v>38.062283737024224</v>
      </c>
      <c r="O142" s="138">
        <f t="shared" ref="O142" si="282">RANK(N142,N$5:N$164,0)</f>
        <v>134</v>
      </c>
      <c r="P142" s="266">
        <v>38.119999999999997</v>
      </c>
      <c r="Q142" s="138">
        <f t="shared" si="264"/>
        <v>120</v>
      </c>
      <c r="R142" s="266">
        <v>41.2</v>
      </c>
      <c r="S142" s="138">
        <f t="shared" si="264"/>
        <v>91</v>
      </c>
      <c r="T142" s="285">
        <f t="shared" si="265"/>
        <v>39.12742791234141</v>
      </c>
      <c r="U142" s="138">
        <f t="shared" si="264"/>
        <v>125</v>
      </c>
      <c r="X142" s="68">
        <v>138</v>
      </c>
      <c r="Y142" s="123"/>
      <c r="Z142" s="557"/>
      <c r="AA142" s="248" t="s">
        <v>801</v>
      </c>
      <c r="AB142" s="131">
        <v>1</v>
      </c>
      <c r="AC142" s="357">
        <v>1</v>
      </c>
      <c r="AD142" s="231">
        <v>5</v>
      </c>
      <c r="AE142" s="234" t="s">
        <v>514</v>
      </c>
      <c r="AF142" s="149">
        <v>2</v>
      </c>
      <c r="AG142" s="545" t="s">
        <v>776</v>
      </c>
      <c r="AH142" s="226">
        <v>5</v>
      </c>
      <c r="AI142" s="252" t="s">
        <v>479</v>
      </c>
      <c r="AJ142" s="329">
        <v>80</v>
      </c>
      <c r="AK142" s="545" t="s">
        <v>774</v>
      </c>
      <c r="AL142" s="123">
        <v>5</v>
      </c>
      <c r="AM142" s="559"/>
      <c r="AN142" s="123" t="s">
        <v>360</v>
      </c>
      <c r="AO142" s="123" t="s">
        <v>360</v>
      </c>
      <c r="AP142" s="123" t="s">
        <v>360</v>
      </c>
      <c r="AQ142" s="131">
        <v>2.5</v>
      </c>
      <c r="AR142" s="68" t="s">
        <v>601</v>
      </c>
      <c r="AS142" s="303">
        <v>20.96</v>
      </c>
      <c r="AT142" s="357">
        <v>3</v>
      </c>
      <c r="AU142" s="357">
        <v>6</v>
      </c>
      <c r="AV142" s="354"/>
      <c r="AW142" s="357"/>
      <c r="AX142" s="397"/>
      <c r="AZ142" s="68">
        <v>138</v>
      </c>
      <c r="BA142" s="123" t="s">
        <v>369</v>
      </c>
      <c r="BB142" s="152" t="s">
        <v>369</v>
      </c>
      <c r="BC142" s="156">
        <v>31.49</v>
      </c>
      <c r="BD142" s="156">
        <v>13.66</v>
      </c>
      <c r="BE142" s="371"/>
      <c r="BF142" s="156">
        <v>56.96</v>
      </c>
      <c r="BG142" s="371"/>
    </row>
    <row r="143" spans="1:59" x14ac:dyDescent="0.2">
      <c r="A143" s="64">
        <v>139</v>
      </c>
      <c r="B143" s="9" t="s">
        <v>290</v>
      </c>
      <c r="C143" s="363" t="s">
        <v>345</v>
      </c>
      <c r="D143" s="138"/>
      <c r="E143" s="345">
        <v>777.6</v>
      </c>
      <c r="F143" s="138">
        <f t="shared" ref="F143" si="283">RANK(E143,E$5:E$164,0)</f>
        <v>47</v>
      </c>
      <c r="I143" s="68">
        <v>139</v>
      </c>
      <c r="J143" s="145"/>
      <c r="K143" s="138"/>
      <c r="L143" s="363"/>
      <c r="M143" s="138"/>
      <c r="N143" s="285">
        <v>39.316239316239319</v>
      </c>
      <c r="O143" s="138">
        <f t="shared" ref="O143" si="284">RANK(N143,N$5:N$164,0)</f>
        <v>125</v>
      </c>
      <c r="P143" s="266">
        <v>44.64</v>
      </c>
      <c r="Q143" s="138">
        <f t="shared" si="264"/>
        <v>22</v>
      </c>
      <c r="R143" s="266">
        <v>46.8</v>
      </c>
      <c r="S143" s="138">
        <f t="shared" si="264"/>
        <v>23</v>
      </c>
      <c r="T143" s="285">
        <f t="shared" si="265"/>
        <v>43.585413105413103</v>
      </c>
      <c r="U143" s="138">
        <f t="shared" si="264"/>
        <v>47</v>
      </c>
      <c r="X143" s="68">
        <v>139</v>
      </c>
      <c r="Y143" s="123"/>
      <c r="Z143" s="557"/>
      <c r="AA143" s="248" t="s">
        <v>799</v>
      </c>
      <c r="AB143" s="131">
        <v>1</v>
      </c>
      <c r="AC143" s="357">
        <v>1</v>
      </c>
      <c r="AD143" s="231">
        <v>5</v>
      </c>
      <c r="AE143" s="234" t="s">
        <v>514</v>
      </c>
      <c r="AF143" s="149">
        <v>4</v>
      </c>
      <c r="AG143" s="545" t="s">
        <v>776</v>
      </c>
      <c r="AH143" s="226">
        <v>7</v>
      </c>
      <c r="AI143" s="252" t="s">
        <v>479</v>
      </c>
      <c r="AJ143" s="329">
        <v>80</v>
      </c>
      <c r="AK143" s="545" t="s">
        <v>775</v>
      </c>
      <c r="AL143" s="123">
        <v>5</v>
      </c>
      <c r="AM143" s="559"/>
      <c r="AN143" s="123" t="s">
        <v>360</v>
      </c>
      <c r="AO143" s="123" t="s">
        <v>360</v>
      </c>
      <c r="AP143" s="123" t="s">
        <v>360</v>
      </c>
      <c r="AQ143" s="131">
        <v>2.5</v>
      </c>
      <c r="AR143" s="68" t="s">
        <v>601</v>
      </c>
      <c r="AS143" s="303">
        <v>18.62</v>
      </c>
      <c r="AT143" s="357">
        <v>4</v>
      </c>
      <c r="AU143" s="357">
        <v>5</v>
      </c>
      <c r="AV143" s="354"/>
      <c r="AW143" s="357"/>
      <c r="AX143" s="397"/>
      <c r="AZ143" s="68">
        <v>139</v>
      </c>
      <c r="BA143" s="123" t="s">
        <v>371</v>
      </c>
      <c r="BB143" s="152" t="s">
        <v>370</v>
      </c>
      <c r="BC143" s="156"/>
      <c r="BD143" s="156"/>
      <c r="BE143" s="371"/>
      <c r="BF143" s="156"/>
      <c r="BG143" s="371"/>
    </row>
    <row r="144" spans="1:59" x14ac:dyDescent="0.2">
      <c r="A144" s="65">
        <v>140</v>
      </c>
      <c r="B144" s="90" t="s">
        <v>15</v>
      </c>
      <c r="C144" s="364"/>
      <c r="D144" s="139"/>
      <c r="E144" s="346">
        <v>744.60000000000014</v>
      </c>
      <c r="F144" s="139">
        <f t="shared" ref="F144" si="285">RANK(E144,E$5:E$164,0)</f>
        <v>140</v>
      </c>
      <c r="I144" s="81">
        <v>140</v>
      </c>
      <c r="J144" s="146">
        <v>40.5</v>
      </c>
      <c r="K144" s="139">
        <f t="shared" si="267"/>
        <v>62</v>
      </c>
      <c r="L144" s="364"/>
      <c r="M144" s="139"/>
      <c r="N144" s="286">
        <v>34.94318181818182</v>
      </c>
      <c r="O144" s="139">
        <f t="shared" ref="O144" si="286">RANK(N144,N$5:N$164,0)</f>
        <v>149</v>
      </c>
      <c r="P144" s="267">
        <v>33.64</v>
      </c>
      <c r="Q144" s="139">
        <f t="shared" si="264"/>
        <v>153</v>
      </c>
      <c r="R144" s="267">
        <v>36</v>
      </c>
      <c r="S144" s="139">
        <f t="shared" si="264"/>
        <v>146</v>
      </c>
      <c r="T144" s="286">
        <f t="shared" si="265"/>
        <v>34.861060606060612</v>
      </c>
      <c r="U144" s="139">
        <f t="shared" si="264"/>
        <v>156</v>
      </c>
      <c r="X144" s="81">
        <v>140</v>
      </c>
      <c r="Y144" s="124"/>
      <c r="Z144" s="560"/>
      <c r="AA144" s="553"/>
      <c r="AB144" s="132">
        <v>1</v>
      </c>
      <c r="AC144" s="358">
        <v>1</v>
      </c>
      <c r="AD144" s="232">
        <v>5</v>
      </c>
      <c r="AE144" s="235" t="s">
        <v>514</v>
      </c>
      <c r="AF144" s="153">
        <v>1</v>
      </c>
      <c r="AG144" s="546" t="s">
        <v>776</v>
      </c>
      <c r="AH144" s="227">
        <v>3</v>
      </c>
      <c r="AI144" s="253" t="s">
        <v>479</v>
      </c>
      <c r="AJ144" s="330">
        <v>45</v>
      </c>
      <c r="AK144" s="546" t="s">
        <v>775</v>
      </c>
      <c r="AL144" s="124">
        <v>5</v>
      </c>
      <c r="AM144" s="561"/>
      <c r="AN144" s="124" t="s">
        <v>360</v>
      </c>
      <c r="AO144" s="124" t="s">
        <v>360</v>
      </c>
      <c r="AP144" s="124" t="s">
        <v>360</v>
      </c>
      <c r="AQ144" s="131">
        <v>2.5</v>
      </c>
      <c r="AR144" s="81" t="s">
        <v>599</v>
      </c>
      <c r="AS144" s="306">
        <v>18.239999999999998</v>
      </c>
      <c r="AT144" s="358">
        <v>2</v>
      </c>
      <c r="AU144" s="358">
        <v>3</v>
      </c>
      <c r="AV144" s="355"/>
      <c r="AW144" s="358"/>
      <c r="AX144" s="397"/>
      <c r="AZ144" s="81">
        <v>140</v>
      </c>
      <c r="BA144" s="124" t="s">
        <v>369</v>
      </c>
      <c r="BB144" s="154" t="s">
        <v>374</v>
      </c>
      <c r="BC144" s="157">
        <v>25.89</v>
      </c>
      <c r="BD144" s="157">
        <v>11.15</v>
      </c>
      <c r="BE144" s="358"/>
      <c r="BF144" s="157">
        <v>57.72</v>
      </c>
      <c r="BG144" s="358"/>
    </row>
    <row r="145" spans="1:59" x14ac:dyDescent="0.2">
      <c r="A145" s="64">
        <v>141</v>
      </c>
      <c r="B145" s="9" t="s">
        <v>293</v>
      </c>
      <c r="C145" s="363"/>
      <c r="D145" s="138"/>
      <c r="E145" s="345">
        <v>789.2</v>
      </c>
      <c r="F145" s="138">
        <f t="shared" ref="F145" si="287">RANK(E145,E$5:E$164,0)</f>
        <v>23</v>
      </c>
      <c r="I145" s="68">
        <v>141</v>
      </c>
      <c r="J145" s="145">
        <v>41.97</v>
      </c>
      <c r="K145" s="138">
        <f t="shared" si="267"/>
        <v>54</v>
      </c>
      <c r="L145" s="363"/>
      <c r="M145" s="138"/>
      <c r="N145" s="285">
        <v>42.857142857142854</v>
      </c>
      <c r="O145" s="138">
        <f t="shared" ref="O145" si="288">RANK(N145,N$5:N$164,0)</f>
        <v>72</v>
      </c>
      <c r="P145" s="266">
        <v>38.56</v>
      </c>
      <c r="Q145" s="138">
        <f t="shared" si="264"/>
        <v>113</v>
      </c>
      <c r="R145" s="266">
        <v>42</v>
      </c>
      <c r="S145" s="138">
        <f t="shared" si="264"/>
        <v>80</v>
      </c>
      <c r="T145" s="284">
        <f t="shared" si="265"/>
        <v>41.139047619047624</v>
      </c>
      <c r="U145" s="137">
        <f t="shared" si="264"/>
        <v>95</v>
      </c>
      <c r="X145" s="68">
        <v>141</v>
      </c>
      <c r="Y145" s="116"/>
      <c r="Z145" s="80"/>
      <c r="AA145" s="551" t="s">
        <v>799</v>
      </c>
      <c r="AB145" s="131">
        <v>1</v>
      </c>
      <c r="AC145" s="357">
        <v>1</v>
      </c>
      <c r="AD145" s="231">
        <v>6</v>
      </c>
      <c r="AE145" s="234" t="s">
        <v>514</v>
      </c>
      <c r="AF145" s="149">
        <v>1</v>
      </c>
      <c r="AG145" s="544" t="s">
        <v>777</v>
      </c>
      <c r="AH145" s="226">
        <v>5</v>
      </c>
      <c r="AI145" s="252" t="s">
        <v>479</v>
      </c>
      <c r="AJ145" s="329">
        <v>80</v>
      </c>
      <c r="AK145" s="544" t="s">
        <v>774</v>
      </c>
      <c r="AL145" s="123">
        <v>5</v>
      </c>
      <c r="AM145" s="291"/>
      <c r="AN145" s="123" t="s">
        <v>360</v>
      </c>
      <c r="AO145" s="123" t="s">
        <v>360</v>
      </c>
      <c r="AP145" s="123" t="s">
        <v>360</v>
      </c>
      <c r="AQ145" s="122">
        <v>2</v>
      </c>
      <c r="AR145" s="68" t="s">
        <v>599</v>
      </c>
      <c r="AS145" s="303">
        <v>14.22</v>
      </c>
      <c r="AT145" s="357">
        <v>2</v>
      </c>
      <c r="AU145" s="357">
        <v>5</v>
      </c>
      <c r="AV145" s="354"/>
      <c r="AW145" s="357"/>
      <c r="AX145" s="397"/>
      <c r="AZ145" s="68">
        <v>141</v>
      </c>
      <c r="BA145" s="123" t="s">
        <v>369</v>
      </c>
      <c r="BB145" s="152" t="s">
        <v>374</v>
      </c>
      <c r="BC145" s="156">
        <v>24.68</v>
      </c>
      <c r="BD145" s="156">
        <v>10.62</v>
      </c>
      <c r="BE145" s="357"/>
      <c r="BF145" s="156">
        <v>57.85</v>
      </c>
      <c r="BG145" s="357"/>
    </row>
    <row r="146" spans="1:59" x14ac:dyDescent="0.2">
      <c r="A146" s="64">
        <v>142</v>
      </c>
      <c r="B146" s="9" t="s">
        <v>296</v>
      </c>
      <c r="C146" s="363"/>
      <c r="D146" s="138"/>
      <c r="E146" s="345">
        <v>713.2</v>
      </c>
      <c r="F146" s="138">
        <f t="shared" ref="F146" si="289">RANK(E146,E$5:E$164,0)</f>
        <v>158</v>
      </c>
      <c r="I146" s="68">
        <v>142</v>
      </c>
      <c r="J146" s="145">
        <v>39.56</v>
      </c>
      <c r="K146" s="138">
        <f t="shared" si="267"/>
        <v>71</v>
      </c>
      <c r="L146" s="363"/>
      <c r="M146" s="138"/>
      <c r="N146" s="285">
        <v>39.583333333333336</v>
      </c>
      <c r="O146" s="138">
        <f t="shared" ref="O146" si="290">RANK(N146,N$5:N$164,0)</f>
        <v>121</v>
      </c>
      <c r="P146" s="266">
        <v>41.24</v>
      </c>
      <c r="Q146" s="138">
        <f t="shared" si="264"/>
        <v>69</v>
      </c>
      <c r="R146" s="266">
        <v>44</v>
      </c>
      <c r="S146" s="138">
        <f t="shared" si="264"/>
        <v>55</v>
      </c>
      <c r="T146" s="285">
        <f t="shared" si="265"/>
        <v>41.607777777777777</v>
      </c>
      <c r="U146" s="138">
        <f t="shared" si="264"/>
        <v>88</v>
      </c>
      <c r="X146" s="68">
        <v>142</v>
      </c>
      <c r="Y146" s="45"/>
      <c r="Z146" s="36"/>
      <c r="AA146" s="248" t="s">
        <v>820</v>
      </c>
      <c r="AB146" s="131">
        <v>1</v>
      </c>
      <c r="AC146" s="357">
        <v>1</v>
      </c>
      <c r="AD146" s="231">
        <v>7</v>
      </c>
      <c r="AE146" s="234" t="s">
        <v>514</v>
      </c>
      <c r="AF146" s="149">
        <v>2</v>
      </c>
      <c r="AG146" s="545" t="s">
        <v>777</v>
      </c>
      <c r="AH146" s="226">
        <v>6</v>
      </c>
      <c r="AI146" s="252" t="s">
        <v>479</v>
      </c>
      <c r="AJ146" s="329">
        <v>80</v>
      </c>
      <c r="AK146" s="545" t="s">
        <v>775</v>
      </c>
      <c r="AL146" s="123">
        <v>5</v>
      </c>
      <c r="AM146" s="558"/>
      <c r="AN146" s="123" t="s">
        <v>360</v>
      </c>
      <c r="AO146" s="123" t="s">
        <v>360</v>
      </c>
      <c r="AP146" s="123" t="s">
        <v>360</v>
      </c>
      <c r="AQ146" s="123">
        <v>2.5</v>
      </c>
      <c r="AR146" s="68" t="s">
        <v>608</v>
      </c>
      <c r="AS146" s="303">
        <v>12.07</v>
      </c>
      <c r="AT146" s="357">
        <v>4</v>
      </c>
      <c r="AU146" s="357">
        <v>6</v>
      </c>
      <c r="AV146" s="354"/>
      <c r="AW146" s="357"/>
      <c r="AX146" s="397"/>
      <c r="AZ146" s="68">
        <v>142</v>
      </c>
      <c r="BA146" s="123" t="s">
        <v>369</v>
      </c>
      <c r="BB146" s="152" t="s">
        <v>371</v>
      </c>
      <c r="BC146" s="156">
        <v>29.56</v>
      </c>
      <c r="BD146" s="156">
        <v>12.83</v>
      </c>
      <c r="BE146" s="357"/>
      <c r="BF146" s="156">
        <v>57.14</v>
      </c>
      <c r="BG146" s="357"/>
    </row>
    <row r="147" spans="1:59" x14ac:dyDescent="0.2">
      <c r="A147" s="64">
        <v>143</v>
      </c>
      <c r="B147" s="9" t="s">
        <v>299</v>
      </c>
      <c r="C147" s="363" t="s">
        <v>345</v>
      </c>
      <c r="D147" s="138"/>
      <c r="E147" s="345">
        <v>769.60000000000014</v>
      </c>
      <c r="F147" s="138">
        <f t="shared" ref="F147" si="291">RANK(E147,E$5:E$164,0)</f>
        <v>76</v>
      </c>
      <c r="I147" s="68">
        <v>143</v>
      </c>
      <c r="J147" s="145"/>
      <c r="K147" s="138"/>
      <c r="L147" s="363"/>
      <c r="M147" s="138"/>
      <c r="N147" s="285">
        <v>45.428571428571431</v>
      </c>
      <c r="O147" s="138">
        <f t="shared" ref="O147" si="292">RANK(N147,N$5:N$164,0)</f>
        <v>45</v>
      </c>
      <c r="P147" s="266">
        <v>39.64</v>
      </c>
      <c r="Q147" s="138">
        <f t="shared" si="264"/>
        <v>96</v>
      </c>
      <c r="R147" s="266">
        <v>41.6</v>
      </c>
      <c r="S147" s="138">
        <f t="shared" si="264"/>
        <v>83</v>
      </c>
      <c r="T147" s="285">
        <f t="shared" si="265"/>
        <v>42.222857142857144</v>
      </c>
      <c r="U147" s="138">
        <f t="shared" si="264"/>
        <v>73</v>
      </c>
      <c r="X147" s="68">
        <v>143</v>
      </c>
      <c r="Y147" s="45"/>
      <c r="Z147" s="36"/>
      <c r="AA147" s="248" t="s">
        <v>799</v>
      </c>
      <c r="AB147" s="131">
        <v>1</v>
      </c>
      <c r="AC147" s="357">
        <v>1</v>
      </c>
      <c r="AD147" s="231">
        <v>6</v>
      </c>
      <c r="AE147" s="234" t="s">
        <v>514</v>
      </c>
      <c r="AF147" s="149">
        <v>1</v>
      </c>
      <c r="AG147" s="545" t="s">
        <v>777</v>
      </c>
      <c r="AH147" s="226">
        <v>6</v>
      </c>
      <c r="AI147" s="252" t="s">
        <v>479</v>
      </c>
      <c r="AJ147" s="329">
        <v>100</v>
      </c>
      <c r="AK147" s="545" t="s">
        <v>774</v>
      </c>
      <c r="AL147" s="123">
        <v>7</v>
      </c>
      <c r="AM147" s="558"/>
      <c r="AN147" s="123" t="s">
        <v>360</v>
      </c>
      <c r="AO147" s="123" t="s">
        <v>360</v>
      </c>
      <c r="AP147" s="123" t="s">
        <v>360</v>
      </c>
      <c r="AQ147" s="123">
        <v>2.5</v>
      </c>
      <c r="AR147" s="68" t="s">
        <v>601</v>
      </c>
      <c r="AS147" s="303">
        <v>14.64</v>
      </c>
      <c r="AT147" s="357">
        <v>4</v>
      </c>
      <c r="AU147" s="357">
        <v>6</v>
      </c>
      <c r="AV147" s="354"/>
      <c r="AW147" s="357"/>
      <c r="AX147" s="397"/>
      <c r="AZ147" s="68">
        <v>143</v>
      </c>
      <c r="BA147" s="123" t="s">
        <v>369</v>
      </c>
      <c r="BB147" s="152" t="s">
        <v>371</v>
      </c>
      <c r="BC147" s="156"/>
      <c r="BD147" s="156"/>
      <c r="BE147" s="357"/>
      <c r="BF147" s="156"/>
      <c r="BG147" s="357"/>
    </row>
    <row r="148" spans="1:59" x14ac:dyDescent="0.2">
      <c r="A148" s="64">
        <v>144</v>
      </c>
      <c r="B148" s="9" t="s">
        <v>302</v>
      </c>
      <c r="C148" s="363"/>
      <c r="D148" s="138"/>
      <c r="E148" s="345">
        <v>750.8</v>
      </c>
      <c r="F148" s="138">
        <f t="shared" ref="F148" si="293">RANK(E148,E$5:E$164,0)</f>
        <v>129</v>
      </c>
      <c r="I148" s="68">
        <v>144</v>
      </c>
      <c r="J148" s="145"/>
      <c r="K148" s="138"/>
      <c r="L148" s="363"/>
      <c r="M148" s="138"/>
      <c r="N148" s="285">
        <v>43.934426229508198</v>
      </c>
      <c r="O148" s="138">
        <f t="shared" ref="O148" si="294">RANK(N148,N$5:N$164,0)</f>
        <v>59</v>
      </c>
      <c r="P148" s="266">
        <v>43.48</v>
      </c>
      <c r="Q148" s="138">
        <f t="shared" si="264"/>
        <v>35</v>
      </c>
      <c r="R148" s="266">
        <v>44.4</v>
      </c>
      <c r="S148" s="138">
        <f t="shared" si="264"/>
        <v>45</v>
      </c>
      <c r="T148" s="285">
        <f t="shared" si="265"/>
        <v>43.938142076502736</v>
      </c>
      <c r="U148" s="138">
        <f t="shared" si="264"/>
        <v>41</v>
      </c>
      <c r="X148" s="68">
        <v>144</v>
      </c>
      <c r="Y148" s="45"/>
      <c r="Z148" s="36"/>
      <c r="AA148" s="248" t="s">
        <v>805</v>
      </c>
      <c r="AB148" s="131">
        <v>1</v>
      </c>
      <c r="AC148" s="357">
        <v>1</v>
      </c>
      <c r="AD148" s="231">
        <v>6</v>
      </c>
      <c r="AE148" s="234" t="s">
        <v>514</v>
      </c>
      <c r="AF148" s="149">
        <v>4</v>
      </c>
      <c r="AG148" s="545" t="s">
        <v>777</v>
      </c>
      <c r="AH148" s="226">
        <v>5</v>
      </c>
      <c r="AI148" s="252" t="s">
        <v>479</v>
      </c>
      <c r="AJ148" s="329">
        <v>80</v>
      </c>
      <c r="AK148" s="545" t="s">
        <v>774</v>
      </c>
      <c r="AL148" s="123">
        <v>7</v>
      </c>
      <c r="AM148" s="558"/>
      <c r="AN148" s="123" t="s">
        <v>360</v>
      </c>
      <c r="AO148" s="123" t="s">
        <v>360</v>
      </c>
      <c r="AP148" s="123" t="s">
        <v>360</v>
      </c>
      <c r="AQ148" s="123">
        <v>2.5</v>
      </c>
      <c r="AR148" s="68">
        <v>3</v>
      </c>
      <c r="AS148" s="303">
        <v>20.8</v>
      </c>
      <c r="AT148" s="357">
        <v>0</v>
      </c>
      <c r="AU148" s="357">
        <v>6</v>
      </c>
      <c r="AV148" s="354"/>
      <c r="AW148" s="357"/>
      <c r="AX148" s="397"/>
      <c r="AZ148" s="68">
        <v>144</v>
      </c>
      <c r="BA148" s="123" t="s">
        <v>373</v>
      </c>
      <c r="BB148" s="152" t="s">
        <v>373</v>
      </c>
      <c r="BC148" s="156"/>
      <c r="BD148" s="156"/>
      <c r="BE148" s="357"/>
      <c r="BF148" s="156"/>
      <c r="BG148" s="357"/>
    </row>
    <row r="149" spans="1:59" x14ac:dyDescent="0.2">
      <c r="A149" s="64">
        <v>145</v>
      </c>
      <c r="B149" s="9" t="s">
        <v>302</v>
      </c>
      <c r="C149" s="363"/>
      <c r="D149" s="138"/>
      <c r="E149" s="345">
        <v>750</v>
      </c>
      <c r="F149" s="138">
        <f t="shared" ref="F149" si="295">RANK(E149,E$5:E$164,0)</f>
        <v>132</v>
      </c>
      <c r="I149" s="68">
        <v>145</v>
      </c>
      <c r="J149" s="145"/>
      <c r="K149" s="138"/>
      <c r="L149" s="363"/>
      <c r="M149" s="138"/>
      <c r="N149" s="285">
        <v>41.762452107279692</v>
      </c>
      <c r="O149" s="138">
        <f t="shared" ref="O149" si="296">RANK(N149,N$5:N$164,0)</f>
        <v>94</v>
      </c>
      <c r="P149" s="266">
        <v>43.96</v>
      </c>
      <c r="Q149" s="138">
        <f t="shared" si="264"/>
        <v>29</v>
      </c>
      <c r="R149" s="266">
        <v>39.6</v>
      </c>
      <c r="S149" s="138">
        <f t="shared" si="264"/>
        <v>108</v>
      </c>
      <c r="T149" s="285">
        <f t="shared" si="265"/>
        <v>41.774150702426567</v>
      </c>
      <c r="U149" s="138">
        <f t="shared" si="264"/>
        <v>85</v>
      </c>
      <c r="X149" s="68">
        <v>145</v>
      </c>
      <c r="Y149" s="45"/>
      <c r="Z149" s="36"/>
      <c r="AA149" s="248" t="s">
        <v>805</v>
      </c>
      <c r="AB149" s="131">
        <v>1</v>
      </c>
      <c r="AC149" s="357">
        <v>1</v>
      </c>
      <c r="AD149" s="231">
        <v>7</v>
      </c>
      <c r="AE149" s="234" t="s">
        <v>514</v>
      </c>
      <c r="AF149" s="149">
        <v>3</v>
      </c>
      <c r="AG149" s="545" t="s">
        <v>776</v>
      </c>
      <c r="AH149" s="226">
        <v>5</v>
      </c>
      <c r="AI149" s="252" t="s">
        <v>479</v>
      </c>
      <c r="AJ149" s="329">
        <v>80</v>
      </c>
      <c r="AK149" s="545" t="s">
        <v>774</v>
      </c>
      <c r="AL149" s="123">
        <v>5</v>
      </c>
      <c r="AM149" s="558"/>
      <c r="AN149" s="123" t="s">
        <v>360</v>
      </c>
      <c r="AO149" s="123" t="s">
        <v>360</v>
      </c>
      <c r="AP149" s="123" t="s">
        <v>360</v>
      </c>
      <c r="AQ149" s="123">
        <v>2.5</v>
      </c>
      <c r="AR149" s="68" t="s">
        <v>601</v>
      </c>
      <c r="AS149" s="303">
        <v>15.87</v>
      </c>
      <c r="AT149" s="357">
        <v>0</v>
      </c>
      <c r="AU149" s="357">
        <v>6</v>
      </c>
      <c r="AV149" s="354"/>
      <c r="AW149" s="357"/>
      <c r="AX149" s="397"/>
      <c r="AZ149" s="68">
        <v>145</v>
      </c>
      <c r="BA149" s="123" t="s">
        <v>373</v>
      </c>
      <c r="BB149" s="152" t="s">
        <v>373</v>
      </c>
      <c r="BC149" s="156"/>
      <c r="BD149" s="156"/>
      <c r="BE149" s="357"/>
      <c r="BF149" s="156"/>
      <c r="BG149" s="357"/>
    </row>
    <row r="150" spans="1:59" x14ac:dyDescent="0.2">
      <c r="A150" s="64">
        <v>146</v>
      </c>
      <c r="B150" s="9" t="s">
        <v>306</v>
      </c>
      <c r="C150" s="363"/>
      <c r="D150" s="138"/>
      <c r="E150" s="345">
        <v>770.2</v>
      </c>
      <c r="F150" s="138">
        <f t="shared" ref="F150" si="297">RANK(E150,E$5:E$164,0)</f>
        <v>75</v>
      </c>
      <c r="I150" s="68">
        <v>146</v>
      </c>
      <c r="J150" s="145"/>
      <c r="K150" s="138"/>
      <c r="L150" s="363"/>
      <c r="M150" s="138"/>
      <c r="N150" s="285">
        <v>33.333333333333336</v>
      </c>
      <c r="O150" s="138">
        <f t="shared" ref="O150" si="298">RANK(N150,N$5:N$164,0)</f>
        <v>156</v>
      </c>
      <c r="P150" s="266">
        <v>37.840000000000003</v>
      </c>
      <c r="Q150" s="138">
        <f t="shared" si="264"/>
        <v>124</v>
      </c>
      <c r="R150" s="266">
        <v>34.799999999999997</v>
      </c>
      <c r="S150" s="138">
        <f t="shared" si="264"/>
        <v>156</v>
      </c>
      <c r="T150" s="285">
        <f t="shared" si="265"/>
        <v>35.324444444444445</v>
      </c>
      <c r="U150" s="138">
        <f t="shared" si="264"/>
        <v>154</v>
      </c>
      <c r="X150" s="68">
        <v>146</v>
      </c>
      <c r="Y150" s="45"/>
      <c r="Z150" s="36"/>
      <c r="AA150" s="248" t="s">
        <v>813</v>
      </c>
      <c r="AB150" s="131">
        <v>1</v>
      </c>
      <c r="AC150" s="357">
        <v>1</v>
      </c>
      <c r="AD150" s="231">
        <v>8</v>
      </c>
      <c r="AE150" s="234" t="s">
        <v>514</v>
      </c>
      <c r="AF150" s="149">
        <v>2</v>
      </c>
      <c r="AG150" s="545" t="s">
        <v>776</v>
      </c>
      <c r="AH150" s="226">
        <v>7</v>
      </c>
      <c r="AI150" s="252" t="s">
        <v>479</v>
      </c>
      <c r="AJ150" s="329">
        <v>80</v>
      </c>
      <c r="AK150" s="545" t="s">
        <v>774</v>
      </c>
      <c r="AL150" s="123">
        <v>3</v>
      </c>
      <c r="AM150" s="558"/>
      <c r="AN150" s="123" t="s">
        <v>360</v>
      </c>
      <c r="AO150" s="123" t="s">
        <v>360</v>
      </c>
      <c r="AP150" s="123" t="s">
        <v>360</v>
      </c>
      <c r="AQ150" s="123">
        <v>2.5</v>
      </c>
      <c r="AR150" s="68">
        <v>3</v>
      </c>
      <c r="AS150" s="303">
        <v>20.58</v>
      </c>
      <c r="AT150" s="357">
        <v>3</v>
      </c>
      <c r="AU150" s="357">
        <v>6</v>
      </c>
      <c r="AV150" s="354"/>
      <c r="AW150" s="357"/>
      <c r="AX150" s="397"/>
      <c r="AZ150" s="68">
        <v>146</v>
      </c>
      <c r="BA150" s="123" t="s">
        <v>373</v>
      </c>
      <c r="BB150" s="152" t="s">
        <v>373</v>
      </c>
      <c r="BC150" s="156"/>
      <c r="BD150" s="156"/>
      <c r="BE150" s="357"/>
      <c r="BF150" s="156"/>
      <c r="BG150" s="357"/>
    </row>
    <row r="151" spans="1:59" x14ac:dyDescent="0.2">
      <c r="A151" s="64">
        <v>147</v>
      </c>
      <c r="B151" s="9" t="s">
        <v>309</v>
      </c>
      <c r="C151" s="363" t="s">
        <v>345</v>
      </c>
      <c r="D151" s="138"/>
      <c r="E151" s="345">
        <v>733.2</v>
      </c>
      <c r="F151" s="138">
        <f t="shared" ref="F151" si="299">RANK(E151,E$5:E$164,0)</f>
        <v>153</v>
      </c>
      <c r="I151" s="68">
        <v>147</v>
      </c>
      <c r="J151" s="145">
        <v>43.98</v>
      </c>
      <c r="K151" s="138">
        <f t="shared" si="267"/>
        <v>35</v>
      </c>
      <c r="L151" s="363"/>
      <c r="M151" s="138"/>
      <c r="N151" s="285">
        <v>42.10526315789474</v>
      </c>
      <c r="O151" s="138">
        <f t="shared" ref="O151" si="300">RANK(N151,N$5:N$164,0)</f>
        <v>84</v>
      </c>
      <c r="P151" s="266">
        <v>39.76</v>
      </c>
      <c r="Q151" s="138">
        <f t="shared" si="264"/>
        <v>94</v>
      </c>
      <c r="R151" s="266">
        <v>38</v>
      </c>
      <c r="S151" s="138">
        <f t="shared" si="264"/>
        <v>131</v>
      </c>
      <c r="T151" s="285">
        <f t="shared" si="265"/>
        <v>39.955087719298241</v>
      </c>
      <c r="U151" s="138">
        <f t="shared" si="264"/>
        <v>111</v>
      </c>
      <c r="X151" s="68">
        <v>147</v>
      </c>
      <c r="Y151" s="123"/>
      <c r="Z151" s="557"/>
      <c r="AA151" s="248" t="s">
        <v>806</v>
      </c>
      <c r="AB151" s="131">
        <v>5</v>
      </c>
      <c r="AC151" s="357">
        <v>1</v>
      </c>
      <c r="AD151" s="231">
        <v>8</v>
      </c>
      <c r="AE151" s="234" t="s">
        <v>514</v>
      </c>
      <c r="AF151" s="149">
        <v>2</v>
      </c>
      <c r="AG151" s="545" t="s">
        <v>776</v>
      </c>
      <c r="AH151" s="226">
        <v>5</v>
      </c>
      <c r="AI151" s="252" t="s">
        <v>479</v>
      </c>
      <c r="AJ151" s="329">
        <v>70</v>
      </c>
      <c r="AK151" s="545" t="s">
        <v>774</v>
      </c>
      <c r="AL151" s="123">
        <v>3</v>
      </c>
      <c r="AM151" s="559"/>
      <c r="AN151" s="123" t="s">
        <v>360</v>
      </c>
      <c r="AO151" s="123" t="s">
        <v>360</v>
      </c>
      <c r="AP151" s="123" t="s">
        <v>360</v>
      </c>
      <c r="AQ151" s="123">
        <v>2</v>
      </c>
      <c r="AR151" s="68">
        <v>3</v>
      </c>
      <c r="AS151" s="303">
        <v>17.71</v>
      </c>
      <c r="AT151" s="357">
        <v>3</v>
      </c>
      <c r="AU151" s="357">
        <v>5</v>
      </c>
      <c r="AV151" s="354"/>
      <c r="AW151" s="357"/>
      <c r="AX151" s="397"/>
      <c r="AZ151" s="68">
        <v>147</v>
      </c>
      <c r="BA151" s="123" t="s">
        <v>371</v>
      </c>
      <c r="BB151" s="152" t="s">
        <v>371</v>
      </c>
      <c r="BC151" s="156">
        <v>30.97</v>
      </c>
      <c r="BD151" s="156">
        <v>13.37</v>
      </c>
      <c r="BE151" s="357"/>
      <c r="BF151" s="156">
        <v>57.72</v>
      </c>
      <c r="BG151" s="357"/>
    </row>
    <row r="152" spans="1:59" x14ac:dyDescent="0.2">
      <c r="A152" s="64">
        <v>148</v>
      </c>
      <c r="B152" s="9" t="s">
        <v>312</v>
      </c>
      <c r="C152" s="363" t="s">
        <v>345</v>
      </c>
      <c r="D152" s="138"/>
      <c r="E152" s="345">
        <v>727</v>
      </c>
      <c r="F152" s="138">
        <f t="shared" ref="F152" si="301">RANK(E152,E$5:E$164,0)</f>
        <v>157</v>
      </c>
      <c r="I152" s="68">
        <v>148</v>
      </c>
      <c r="J152" s="145">
        <v>41.68</v>
      </c>
      <c r="K152" s="138">
        <f t="shared" si="267"/>
        <v>56</v>
      </c>
      <c r="L152" s="363">
        <v>41.1</v>
      </c>
      <c r="M152" s="138">
        <f t="shared" ref="M152:O152" si="302">RANK(L152,L$5:L$164,0)</f>
        <v>13</v>
      </c>
      <c r="N152" s="285">
        <v>46.53846153846154</v>
      </c>
      <c r="O152" s="138">
        <f t="shared" si="302"/>
        <v>33</v>
      </c>
      <c r="P152" s="266">
        <v>39.92</v>
      </c>
      <c r="Q152" s="138">
        <f t="shared" si="264"/>
        <v>90</v>
      </c>
      <c r="R152" s="266">
        <v>41.2</v>
      </c>
      <c r="S152" s="138">
        <f t="shared" si="264"/>
        <v>91</v>
      </c>
      <c r="T152" s="285">
        <f t="shared" si="265"/>
        <v>42.55282051282051</v>
      </c>
      <c r="U152" s="138">
        <f t="shared" si="264"/>
        <v>68</v>
      </c>
      <c r="X152" s="68">
        <v>148</v>
      </c>
      <c r="Y152" s="123"/>
      <c r="Z152" s="557"/>
      <c r="AA152" s="248" t="s">
        <v>820</v>
      </c>
      <c r="AB152" s="131">
        <v>5</v>
      </c>
      <c r="AC152" s="357">
        <v>1</v>
      </c>
      <c r="AD152" s="231">
        <v>6</v>
      </c>
      <c r="AE152" s="234" t="s">
        <v>514</v>
      </c>
      <c r="AF152" s="149">
        <v>3</v>
      </c>
      <c r="AG152" s="545" t="s">
        <v>776</v>
      </c>
      <c r="AH152" s="226">
        <v>5</v>
      </c>
      <c r="AI152" s="252" t="s">
        <v>479</v>
      </c>
      <c r="AJ152" s="329">
        <v>60</v>
      </c>
      <c r="AK152" s="545" t="s">
        <v>774</v>
      </c>
      <c r="AL152" s="123">
        <v>5</v>
      </c>
      <c r="AM152" s="559"/>
      <c r="AN152" s="123" t="s">
        <v>360</v>
      </c>
      <c r="AO152" s="123" t="s">
        <v>360</v>
      </c>
      <c r="AP152" s="123" t="s">
        <v>360</v>
      </c>
      <c r="AQ152" s="123">
        <v>2.5</v>
      </c>
      <c r="AR152" s="68">
        <v>3</v>
      </c>
      <c r="AS152" s="303">
        <v>15.07</v>
      </c>
      <c r="AT152" s="357">
        <v>3</v>
      </c>
      <c r="AU152" s="357">
        <v>5</v>
      </c>
      <c r="AV152" s="354"/>
      <c r="AW152" s="357"/>
      <c r="AX152" s="397"/>
      <c r="AZ152" s="68">
        <v>148</v>
      </c>
      <c r="BA152" s="123" t="s">
        <v>369</v>
      </c>
      <c r="BB152" s="152" t="s">
        <v>369</v>
      </c>
      <c r="BC152" s="156">
        <v>28.71</v>
      </c>
      <c r="BD152" s="156">
        <v>13.17</v>
      </c>
      <c r="BE152" s="370">
        <v>13.92</v>
      </c>
      <c r="BF152" s="156">
        <v>56.15</v>
      </c>
      <c r="BG152" s="357">
        <v>63</v>
      </c>
    </row>
    <row r="153" spans="1:59" x14ac:dyDescent="0.2">
      <c r="A153" s="64">
        <v>149</v>
      </c>
      <c r="B153" s="9" t="s">
        <v>315</v>
      </c>
      <c r="C153" s="363" t="s">
        <v>345</v>
      </c>
      <c r="D153" s="138"/>
      <c r="E153" s="345">
        <v>765</v>
      </c>
      <c r="F153" s="138">
        <f t="shared" ref="F153" si="303">RANK(E153,E$5:E$164,0)</f>
        <v>94</v>
      </c>
      <c r="I153" s="68">
        <v>149</v>
      </c>
      <c r="J153" s="145"/>
      <c r="K153" s="138"/>
      <c r="L153" s="363"/>
      <c r="M153" s="138"/>
      <c r="N153" s="285">
        <v>34.545454545454547</v>
      </c>
      <c r="O153" s="138">
        <f t="shared" ref="O153" si="304">RANK(N153,N$5:N$164,0)</f>
        <v>152</v>
      </c>
      <c r="P153" s="266">
        <v>36.96</v>
      </c>
      <c r="Q153" s="138">
        <f t="shared" si="264"/>
        <v>133</v>
      </c>
      <c r="R153" s="266">
        <v>35.200000000000003</v>
      </c>
      <c r="S153" s="138">
        <f t="shared" si="264"/>
        <v>154</v>
      </c>
      <c r="T153" s="285">
        <f t="shared" si="265"/>
        <v>35.56848484848485</v>
      </c>
      <c r="U153" s="138">
        <f t="shared" si="264"/>
        <v>153</v>
      </c>
      <c r="X153" s="68">
        <v>149</v>
      </c>
      <c r="Y153" s="123"/>
      <c r="Z153" s="557"/>
      <c r="AA153" s="248" t="s">
        <v>820</v>
      </c>
      <c r="AB153" s="131">
        <v>1</v>
      </c>
      <c r="AC153" s="357">
        <v>6</v>
      </c>
      <c r="AD153" s="231">
        <v>3</v>
      </c>
      <c r="AE153" s="234" t="s">
        <v>514</v>
      </c>
      <c r="AF153" s="149">
        <v>2</v>
      </c>
      <c r="AG153" s="545" t="s">
        <v>776</v>
      </c>
      <c r="AH153" s="226">
        <v>4</v>
      </c>
      <c r="AI153" s="252" t="s">
        <v>479</v>
      </c>
      <c r="AJ153" s="329">
        <v>80</v>
      </c>
      <c r="AK153" s="545" t="s">
        <v>774</v>
      </c>
      <c r="AL153" s="123">
        <v>5</v>
      </c>
      <c r="AM153" s="559"/>
      <c r="AN153" s="123" t="s">
        <v>360</v>
      </c>
      <c r="AO153" s="123" t="s">
        <v>360</v>
      </c>
      <c r="AP153" s="123" t="s">
        <v>360</v>
      </c>
      <c r="AQ153" s="123">
        <v>2</v>
      </c>
      <c r="AR153" s="68" t="s">
        <v>601</v>
      </c>
      <c r="AS153" s="303">
        <v>16.91</v>
      </c>
      <c r="AT153" s="357">
        <v>0</v>
      </c>
      <c r="AU153" s="357">
        <v>5</v>
      </c>
      <c r="AV153" s="354"/>
      <c r="AW153" s="357"/>
      <c r="AX153" s="397"/>
      <c r="AZ153" s="68">
        <v>149</v>
      </c>
      <c r="BA153" s="123" t="s">
        <v>373</v>
      </c>
      <c r="BB153" s="152" t="s">
        <v>373</v>
      </c>
      <c r="BC153" s="156"/>
      <c r="BD153" s="156"/>
      <c r="BE153" s="357"/>
      <c r="BF153" s="156"/>
      <c r="BG153" s="357"/>
    </row>
    <row r="154" spans="1:59" x14ac:dyDescent="0.2">
      <c r="A154" s="64">
        <v>150</v>
      </c>
      <c r="B154" s="9" t="s">
        <v>318</v>
      </c>
      <c r="C154" s="363">
        <v>744.8</v>
      </c>
      <c r="D154" s="138">
        <f t="shared" ref="D154:F154" si="305">RANK(C154,C$5:C$164,0)</f>
        <v>14</v>
      </c>
      <c r="E154" s="345">
        <v>761.8</v>
      </c>
      <c r="F154" s="138">
        <f t="shared" si="305"/>
        <v>102</v>
      </c>
      <c r="I154" s="68">
        <v>150</v>
      </c>
      <c r="J154" s="145"/>
      <c r="K154" s="138"/>
      <c r="L154" s="363">
        <v>43.1</v>
      </c>
      <c r="M154" s="138">
        <f t="shared" ref="M154:O154" si="306">RANK(L154,L$5:L$164,0)</f>
        <v>9</v>
      </c>
      <c r="N154" s="285">
        <v>41.53846153846154</v>
      </c>
      <c r="O154" s="138">
        <f t="shared" si="306"/>
        <v>102</v>
      </c>
      <c r="P154" s="266">
        <v>43.04</v>
      </c>
      <c r="Q154" s="138">
        <f t="shared" si="264"/>
        <v>42</v>
      </c>
      <c r="R154" s="266">
        <v>47.2</v>
      </c>
      <c r="S154" s="138">
        <f t="shared" si="264"/>
        <v>13</v>
      </c>
      <c r="T154" s="286">
        <f t="shared" si="265"/>
        <v>43.926153846153852</v>
      </c>
      <c r="U154" s="139">
        <f t="shared" si="264"/>
        <v>42</v>
      </c>
      <c r="X154" s="68">
        <v>150</v>
      </c>
      <c r="Y154" s="124"/>
      <c r="Z154" s="560"/>
      <c r="AA154" s="553" t="s">
        <v>821</v>
      </c>
      <c r="AB154" s="131">
        <v>1</v>
      </c>
      <c r="AC154" s="357">
        <v>1</v>
      </c>
      <c r="AD154" s="231">
        <v>8</v>
      </c>
      <c r="AE154" s="234" t="s">
        <v>514</v>
      </c>
      <c r="AF154" s="149">
        <v>7</v>
      </c>
      <c r="AG154" s="546" t="s">
        <v>776</v>
      </c>
      <c r="AH154" s="226">
        <v>2</v>
      </c>
      <c r="AI154" s="252" t="s">
        <v>591</v>
      </c>
      <c r="AJ154" s="329">
        <v>42</v>
      </c>
      <c r="AK154" s="546" t="s">
        <v>774</v>
      </c>
      <c r="AL154" s="123">
        <v>3</v>
      </c>
      <c r="AM154" s="561"/>
      <c r="AN154" s="123" t="s">
        <v>360</v>
      </c>
      <c r="AO154" s="123" t="s">
        <v>360</v>
      </c>
      <c r="AP154" s="123" t="s">
        <v>360</v>
      </c>
      <c r="AQ154" s="124">
        <v>2.5</v>
      </c>
      <c r="AR154" s="68" t="s">
        <v>598</v>
      </c>
      <c r="AS154" s="303">
        <v>20.93</v>
      </c>
      <c r="AT154" s="357">
        <v>4</v>
      </c>
      <c r="AU154" s="357">
        <v>4</v>
      </c>
      <c r="AV154" s="354"/>
      <c r="AW154" s="357"/>
      <c r="AX154" s="397"/>
      <c r="AZ154" s="68">
        <v>150</v>
      </c>
      <c r="BA154" s="123" t="s">
        <v>371</v>
      </c>
      <c r="BB154" s="152" t="s">
        <v>371</v>
      </c>
      <c r="BC154" s="156"/>
      <c r="BD154" s="156"/>
      <c r="BE154" s="370">
        <v>12.85</v>
      </c>
      <c r="BF154" s="156"/>
      <c r="BG154" s="357">
        <v>42</v>
      </c>
    </row>
    <row r="155" spans="1:59" x14ac:dyDescent="0.2">
      <c r="A155" s="74">
        <v>151</v>
      </c>
      <c r="B155" s="117" t="s">
        <v>321</v>
      </c>
      <c r="C155" s="422" t="s">
        <v>345</v>
      </c>
      <c r="D155" s="137"/>
      <c r="E155" s="344">
        <v>779</v>
      </c>
      <c r="F155" s="137">
        <f t="shared" ref="F155" si="307">RANK(E155,E$5:E$164,0)</f>
        <v>44</v>
      </c>
      <c r="I155" s="73">
        <v>151</v>
      </c>
      <c r="J155" s="144"/>
      <c r="K155" s="137"/>
      <c r="L155" s="422"/>
      <c r="M155" s="137"/>
      <c r="N155" s="284">
        <v>35.07692307692308</v>
      </c>
      <c r="O155" s="137">
        <f t="shared" ref="O155" si="308">RANK(N155,N$5:N$164,0)</f>
        <v>148</v>
      </c>
      <c r="P155" s="276">
        <v>42.16</v>
      </c>
      <c r="Q155" s="137">
        <f t="shared" si="264"/>
        <v>58</v>
      </c>
      <c r="R155" s="276">
        <v>41.2</v>
      </c>
      <c r="S155" s="137">
        <f t="shared" si="264"/>
        <v>91</v>
      </c>
      <c r="T155" s="284">
        <f t="shared" si="265"/>
        <v>39.478974358974362</v>
      </c>
      <c r="U155" s="137">
        <f t="shared" si="264"/>
        <v>121</v>
      </c>
      <c r="X155" s="73">
        <v>151</v>
      </c>
      <c r="Y155" s="116"/>
      <c r="Z155" s="80"/>
      <c r="AA155" s="551" t="s">
        <v>813</v>
      </c>
      <c r="AB155" s="130">
        <v>1</v>
      </c>
      <c r="AC155" s="356">
        <v>1</v>
      </c>
      <c r="AD155" s="230">
        <v>7</v>
      </c>
      <c r="AE155" s="233" t="s">
        <v>514</v>
      </c>
      <c r="AF155" s="150">
        <v>4</v>
      </c>
      <c r="AG155" s="544" t="s">
        <v>777</v>
      </c>
      <c r="AH155" s="225">
        <v>2</v>
      </c>
      <c r="AI155" s="251" t="s">
        <v>479</v>
      </c>
      <c r="AJ155" s="426">
        <v>30</v>
      </c>
      <c r="AK155" s="544" t="s">
        <v>774</v>
      </c>
      <c r="AL155" s="122">
        <v>5</v>
      </c>
      <c r="AM155" s="291"/>
      <c r="AN155" s="122" t="s">
        <v>360</v>
      </c>
      <c r="AO155" s="122" t="s">
        <v>360</v>
      </c>
      <c r="AP155" s="122" t="s">
        <v>360</v>
      </c>
      <c r="AQ155" s="130">
        <v>2</v>
      </c>
      <c r="AR155" s="73" t="s">
        <v>598</v>
      </c>
      <c r="AS155" s="302">
        <v>14.89</v>
      </c>
      <c r="AT155" s="356">
        <v>4</v>
      </c>
      <c r="AU155" s="356">
        <v>6</v>
      </c>
      <c r="AV155" s="353"/>
      <c r="AW155" s="356"/>
      <c r="AX155" s="397"/>
      <c r="AZ155" s="73">
        <v>151</v>
      </c>
      <c r="BA155" s="122" t="s">
        <v>373</v>
      </c>
      <c r="BB155" s="151" t="s">
        <v>373</v>
      </c>
      <c r="BC155" s="155"/>
      <c r="BD155" s="155"/>
      <c r="BE155" s="356"/>
      <c r="BF155" s="155"/>
      <c r="BG155" s="356"/>
    </row>
    <row r="156" spans="1:59" x14ac:dyDescent="0.2">
      <c r="A156" s="64">
        <v>152</v>
      </c>
      <c r="B156" s="29" t="s">
        <v>323</v>
      </c>
      <c r="C156" s="363" t="s">
        <v>345</v>
      </c>
      <c r="D156" s="138"/>
      <c r="E156" s="345">
        <v>763</v>
      </c>
      <c r="F156" s="138">
        <f t="shared" ref="F156" si="309">RANK(E156,E$5:E$164,0)</f>
        <v>97</v>
      </c>
      <c r="I156" s="68">
        <v>152</v>
      </c>
      <c r="J156" s="145"/>
      <c r="K156" s="138"/>
      <c r="L156" s="363"/>
      <c r="M156" s="138"/>
      <c r="N156" s="285">
        <v>41.811846689895468</v>
      </c>
      <c r="O156" s="138">
        <f t="shared" ref="O156" si="310">RANK(N156,N$5:N$164,0)</f>
        <v>91</v>
      </c>
      <c r="P156" s="266">
        <v>39.28</v>
      </c>
      <c r="Q156" s="138">
        <f t="shared" si="264"/>
        <v>102</v>
      </c>
      <c r="R156" s="266">
        <v>36.799999999999997</v>
      </c>
      <c r="S156" s="138">
        <f t="shared" si="264"/>
        <v>137</v>
      </c>
      <c r="T156" s="285">
        <f t="shared" si="265"/>
        <v>39.297282229965155</v>
      </c>
      <c r="U156" s="138">
        <f t="shared" si="264"/>
        <v>123</v>
      </c>
      <c r="X156" s="68">
        <v>152</v>
      </c>
      <c r="Y156" s="45"/>
      <c r="Z156" s="36"/>
      <c r="AA156" s="248" t="s">
        <v>822</v>
      </c>
      <c r="AB156" s="131">
        <v>5</v>
      </c>
      <c r="AC156" s="357">
        <v>1</v>
      </c>
      <c r="AD156" s="231">
        <v>6</v>
      </c>
      <c r="AE156" s="234" t="s">
        <v>514</v>
      </c>
      <c r="AF156" s="149">
        <v>3</v>
      </c>
      <c r="AG156" s="545" t="s">
        <v>776</v>
      </c>
      <c r="AH156" s="226">
        <v>6</v>
      </c>
      <c r="AI156" s="252" t="s">
        <v>479</v>
      </c>
      <c r="AJ156" s="329">
        <v>65</v>
      </c>
      <c r="AK156" s="545" t="s">
        <v>774</v>
      </c>
      <c r="AL156" s="123">
        <v>5</v>
      </c>
      <c r="AM156" s="558"/>
      <c r="AN156" s="123" t="s">
        <v>360</v>
      </c>
      <c r="AO156" s="123" t="s">
        <v>360</v>
      </c>
      <c r="AP156" s="123" t="s">
        <v>360</v>
      </c>
      <c r="AQ156" s="131">
        <v>2.5</v>
      </c>
      <c r="AR156" s="68" t="s">
        <v>600</v>
      </c>
      <c r="AS156" s="303">
        <v>21.22</v>
      </c>
      <c r="AT156" s="357">
        <v>4</v>
      </c>
      <c r="AU156" s="357">
        <v>7</v>
      </c>
      <c r="AV156" s="354"/>
      <c r="AW156" s="357"/>
      <c r="AX156" s="397"/>
      <c r="AZ156" s="68">
        <v>152</v>
      </c>
      <c r="BA156" s="123" t="s">
        <v>373</v>
      </c>
      <c r="BB156" s="152" t="s">
        <v>373</v>
      </c>
      <c r="BC156" s="156"/>
      <c r="BD156" s="156"/>
      <c r="BE156" s="357"/>
      <c r="BF156" s="156"/>
      <c r="BG156" s="357"/>
    </row>
    <row r="157" spans="1:59" x14ac:dyDescent="0.2">
      <c r="A157" s="64">
        <v>153</v>
      </c>
      <c r="B157" s="29" t="s">
        <v>326</v>
      </c>
      <c r="C157" s="363">
        <v>816.4</v>
      </c>
      <c r="D157" s="138">
        <f t="shared" ref="D157:F157" si="311">RANK(C157,C$5:C$164,0)</f>
        <v>1</v>
      </c>
      <c r="E157" s="345">
        <v>775.39999999999986</v>
      </c>
      <c r="F157" s="138">
        <f t="shared" si="311"/>
        <v>57</v>
      </c>
      <c r="I157" s="68">
        <v>153</v>
      </c>
      <c r="J157" s="145">
        <v>37.14</v>
      </c>
      <c r="K157" s="138">
        <f t="shared" si="267"/>
        <v>81</v>
      </c>
      <c r="L157" s="363">
        <v>35.9</v>
      </c>
      <c r="M157" s="138">
        <f t="shared" ref="M157:O157" si="312">RANK(L157,L$5:L$164,0)</f>
        <v>27</v>
      </c>
      <c r="N157" s="285">
        <v>33.439490445859875</v>
      </c>
      <c r="O157" s="138">
        <f t="shared" si="312"/>
        <v>155</v>
      </c>
      <c r="P157" s="266">
        <v>35.36</v>
      </c>
      <c r="Q157" s="138">
        <f t="shared" si="264"/>
        <v>148</v>
      </c>
      <c r="R157" s="266">
        <v>36</v>
      </c>
      <c r="S157" s="138">
        <f t="shared" si="264"/>
        <v>146</v>
      </c>
      <c r="T157" s="285">
        <f t="shared" si="265"/>
        <v>34.933163481953294</v>
      </c>
      <c r="U157" s="138">
        <f t="shared" si="264"/>
        <v>155</v>
      </c>
      <c r="X157" s="68">
        <v>153</v>
      </c>
      <c r="Y157" s="45"/>
      <c r="Z157" s="36"/>
      <c r="AA157" s="248" t="s">
        <v>799</v>
      </c>
      <c r="AB157" s="131">
        <v>5</v>
      </c>
      <c r="AC157" s="357">
        <v>1</v>
      </c>
      <c r="AD157" s="231">
        <v>6</v>
      </c>
      <c r="AE157" s="234" t="s">
        <v>514</v>
      </c>
      <c r="AF157" s="149">
        <v>1</v>
      </c>
      <c r="AG157" s="545" t="s">
        <v>776</v>
      </c>
      <c r="AH157" s="226">
        <v>5</v>
      </c>
      <c r="AI157" s="252" t="s">
        <v>479</v>
      </c>
      <c r="AJ157" s="329">
        <v>70</v>
      </c>
      <c r="AK157" s="545" t="s">
        <v>774</v>
      </c>
      <c r="AL157" s="123">
        <v>5</v>
      </c>
      <c r="AM157" s="558"/>
      <c r="AN157" s="123" t="s">
        <v>360</v>
      </c>
      <c r="AO157" s="123" t="s">
        <v>360</v>
      </c>
      <c r="AP157" s="123" t="s">
        <v>360</v>
      </c>
      <c r="AQ157" s="131">
        <v>2.5</v>
      </c>
      <c r="AR157" s="68">
        <v>2</v>
      </c>
      <c r="AS157" s="303">
        <v>14.84</v>
      </c>
      <c r="AT157" s="357">
        <v>3</v>
      </c>
      <c r="AU157" s="357">
        <v>5</v>
      </c>
      <c r="AV157" s="354"/>
      <c r="AW157" s="357"/>
      <c r="AX157" s="397"/>
      <c r="AZ157" s="68">
        <v>153</v>
      </c>
      <c r="BA157" s="123" t="s">
        <v>371</v>
      </c>
      <c r="BB157" s="152" t="s">
        <v>371</v>
      </c>
      <c r="BC157" s="156"/>
      <c r="BD157" s="156"/>
      <c r="BE157" s="370">
        <v>13.4</v>
      </c>
      <c r="BF157" s="156"/>
      <c r="BG157" s="357">
        <v>66</v>
      </c>
    </row>
    <row r="158" spans="1:59" x14ac:dyDescent="0.2">
      <c r="A158" s="64">
        <v>154</v>
      </c>
      <c r="B158" s="29" t="s">
        <v>329</v>
      </c>
      <c r="C158" s="363"/>
      <c r="D158" s="138"/>
      <c r="E158" s="345">
        <v>728.2</v>
      </c>
      <c r="F158" s="138">
        <f t="shared" ref="F158" si="313">RANK(E158,E$5:E$164,0)</f>
        <v>156</v>
      </c>
      <c r="I158" s="68">
        <v>154</v>
      </c>
      <c r="J158" s="145"/>
      <c r="K158" s="138"/>
      <c r="L158" s="363"/>
      <c r="M158" s="138"/>
      <c r="N158" s="285">
        <v>34.883720930232556</v>
      </c>
      <c r="O158" s="138">
        <f t="shared" ref="O158" si="314">RANK(N158,N$5:N$164,0)</f>
        <v>150</v>
      </c>
      <c r="P158" s="266">
        <v>37.04</v>
      </c>
      <c r="Q158" s="138">
        <f t="shared" si="264"/>
        <v>132</v>
      </c>
      <c r="R158" s="266">
        <v>35.6</v>
      </c>
      <c r="S158" s="138">
        <f t="shared" si="264"/>
        <v>151</v>
      </c>
      <c r="T158" s="285">
        <f t="shared" si="265"/>
        <v>35.841240310077517</v>
      </c>
      <c r="U158" s="138">
        <f t="shared" si="264"/>
        <v>152</v>
      </c>
      <c r="X158" s="68">
        <v>154</v>
      </c>
      <c r="Y158" s="45"/>
      <c r="Z158" s="36"/>
      <c r="AA158" s="248" t="s">
        <v>820</v>
      </c>
      <c r="AB158" s="131">
        <v>1</v>
      </c>
      <c r="AC158" s="357">
        <v>1</v>
      </c>
      <c r="AD158" s="231">
        <v>4</v>
      </c>
      <c r="AE158" s="234" t="s">
        <v>514</v>
      </c>
      <c r="AF158" s="149">
        <v>2</v>
      </c>
      <c r="AG158" s="545" t="s">
        <v>777</v>
      </c>
      <c r="AH158" s="226">
        <v>5</v>
      </c>
      <c r="AI158" s="252" t="s">
        <v>479</v>
      </c>
      <c r="AJ158" s="329">
        <v>80</v>
      </c>
      <c r="AK158" s="545" t="s">
        <v>774</v>
      </c>
      <c r="AL158" s="123">
        <v>5</v>
      </c>
      <c r="AM158" s="558"/>
      <c r="AN158" s="123" t="s">
        <v>359</v>
      </c>
      <c r="AO158" s="123" t="s">
        <v>359</v>
      </c>
      <c r="AP158" s="123" t="s">
        <v>360</v>
      </c>
      <c r="AQ158" s="131">
        <v>3</v>
      </c>
      <c r="AR158" s="68" t="s">
        <v>600</v>
      </c>
      <c r="AS158" s="303">
        <v>20.89</v>
      </c>
      <c r="AT158" s="357">
        <v>4</v>
      </c>
      <c r="AU158" s="357">
        <v>5</v>
      </c>
      <c r="AV158" s="354"/>
      <c r="AW158" s="357"/>
      <c r="AX158" s="397"/>
      <c r="AZ158" s="68">
        <v>154</v>
      </c>
      <c r="BA158" s="123" t="s">
        <v>370</v>
      </c>
      <c r="BB158" s="152" t="s">
        <v>370</v>
      </c>
      <c r="BC158" s="156"/>
      <c r="BD158" s="156"/>
      <c r="BE158" s="357"/>
      <c r="BF158" s="156"/>
      <c r="BG158" s="357"/>
    </row>
    <row r="159" spans="1:59" x14ac:dyDescent="0.2">
      <c r="A159" s="64">
        <v>155</v>
      </c>
      <c r="B159" s="9" t="s">
        <v>332</v>
      </c>
      <c r="C159" s="363" t="s">
        <v>345</v>
      </c>
      <c r="D159" s="138"/>
      <c r="E159" s="345">
        <v>755.2</v>
      </c>
      <c r="F159" s="138">
        <f t="shared" ref="F159" si="315">RANK(E159,E$5:E$164,0)</f>
        <v>120</v>
      </c>
      <c r="I159" s="68">
        <v>155</v>
      </c>
      <c r="J159" s="145">
        <v>37.72</v>
      </c>
      <c r="K159" s="138">
        <f t="shared" si="267"/>
        <v>80</v>
      </c>
      <c r="L159" s="363"/>
      <c r="M159" s="138"/>
      <c r="N159" s="285">
        <v>42.122186495176848</v>
      </c>
      <c r="O159" s="138">
        <f t="shared" ref="O159" si="316">RANK(N159,N$5:N$164,0)</f>
        <v>83</v>
      </c>
      <c r="P159" s="266">
        <v>41.76</v>
      </c>
      <c r="Q159" s="138">
        <f t="shared" si="264"/>
        <v>62</v>
      </c>
      <c r="R159" s="266">
        <v>46</v>
      </c>
      <c r="S159" s="138">
        <f t="shared" si="264"/>
        <v>28</v>
      </c>
      <c r="T159" s="285">
        <f t="shared" si="265"/>
        <v>43.294062165058953</v>
      </c>
      <c r="U159" s="138">
        <f t="shared" si="264"/>
        <v>53</v>
      </c>
      <c r="X159" s="68">
        <v>155</v>
      </c>
      <c r="Y159" s="45"/>
      <c r="Z159" s="36"/>
      <c r="AA159" s="248" t="s">
        <v>799</v>
      </c>
      <c r="AB159" s="131">
        <v>1</v>
      </c>
      <c r="AC159" s="357">
        <v>1</v>
      </c>
      <c r="AD159" s="231">
        <v>5</v>
      </c>
      <c r="AE159" s="234" t="s">
        <v>514</v>
      </c>
      <c r="AF159" s="149">
        <v>4</v>
      </c>
      <c r="AG159" s="545" t="s">
        <v>777</v>
      </c>
      <c r="AH159" s="226">
        <v>5</v>
      </c>
      <c r="AI159" s="252" t="s">
        <v>479</v>
      </c>
      <c r="AJ159" s="329">
        <v>70</v>
      </c>
      <c r="AK159" s="545" t="s">
        <v>774</v>
      </c>
      <c r="AL159" s="123">
        <v>7</v>
      </c>
      <c r="AM159" s="558"/>
      <c r="AN159" s="123" t="s">
        <v>360</v>
      </c>
      <c r="AO159" s="123" t="s">
        <v>360</v>
      </c>
      <c r="AP159" s="123" t="s">
        <v>360</v>
      </c>
      <c r="AQ159" s="131">
        <v>2.5</v>
      </c>
      <c r="AR159" s="68" t="s">
        <v>601</v>
      </c>
      <c r="AS159" s="303">
        <v>12.69</v>
      </c>
      <c r="AT159" s="357">
        <v>0</v>
      </c>
      <c r="AU159" s="357">
        <v>5</v>
      </c>
      <c r="AV159" s="354"/>
      <c r="AW159" s="357"/>
      <c r="AX159" s="397"/>
      <c r="AZ159" s="68">
        <v>155</v>
      </c>
      <c r="BA159" s="123" t="s">
        <v>369</v>
      </c>
      <c r="BB159" s="152" t="s">
        <v>369</v>
      </c>
      <c r="BC159" s="156">
        <v>29.12</v>
      </c>
      <c r="BD159" s="156">
        <v>14.12</v>
      </c>
      <c r="BE159" s="357"/>
      <c r="BF159" s="156">
        <v>55.84</v>
      </c>
      <c r="BG159" s="357"/>
    </row>
    <row r="160" spans="1:59" x14ac:dyDescent="0.2">
      <c r="A160" s="64">
        <v>156</v>
      </c>
      <c r="B160" s="9" t="s">
        <v>335</v>
      </c>
      <c r="C160" s="363"/>
      <c r="D160" s="138"/>
      <c r="E160" s="345">
        <v>787.2</v>
      </c>
      <c r="F160" s="138">
        <f t="shared" ref="F160" si="317">RANK(E160,E$5:E$164,0)</f>
        <v>27</v>
      </c>
      <c r="I160" s="68">
        <v>156</v>
      </c>
      <c r="J160" s="145"/>
      <c r="K160" s="138"/>
      <c r="L160" s="363"/>
      <c r="M160" s="138"/>
      <c r="N160" s="285">
        <v>41.80602006688963</v>
      </c>
      <c r="O160" s="138">
        <f t="shared" ref="O160" si="318">RANK(N160,N$5:N$164,0)</f>
        <v>93</v>
      </c>
      <c r="P160" s="266">
        <v>41.84</v>
      </c>
      <c r="Q160" s="138">
        <f t="shared" si="264"/>
        <v>61</v>
      </c>
      <c r="R160" s="266">
        <v>44.4</v>
      </c>
      <c r="S160" s="138">
        <f t="shared" si="264"/>
        <v>45</v>
      </c>
      <c r="T160" s="285">
        <f t="shared" si="265"/>
        <v>42.682006688963213</v>
      </c>
      <c r="U160" s="138">
        <f t="shared" si="264"/>
        <v>61</v>
      </c>
      <c r="X160" s="68">
        <v>156</v>
      </c>
      <c r="Y160" s="45"/>
      <c r="Z160" s="36"/>
      <c r="AA160" s="248" t="s">
        <v>799</v>
      </c>
      <c r="AB160" s="131">
        <v>1</v>
      </c>
      <c r="AC160" s="357">
        <v>1</v>
      </c>
      <c r="AD160" s="231">
        <v>2</v>
      </c>
      <c r="AE160" s="234" t="s">
        <v>514</v>
      </c>
      <c r="AF160" s="149">
        <v>1</v>
      </c>
      <c r="AG160" s="545" t="s">
        <v>777</v>
      </c>
      <c r="AH160" s="226">
        <v>3</v>
      </c>
      <c r="AI160" s="252" t="s">
        <v>479</v>
      </c>
      <c r="AJ160" s="329">
        <v>30</v>
      </c>
      <c r="AK160" s="545" t="s">
        <v>774</v>
      </c>
      <c r="AL160" s="123">
        <v>7</v>
      </c>
      <c r="AM160" s="558"/>
      <c r="AN160" s="123" t="s">
        <v>360</v>
      </c>
      <c r="AO160" s="123" t="s">
        <v>360</v>
      </c>
      <c r="AP160" s="123" t="s">
        <v>360</v>
      </c>
      <c r="AQ160" s="131">
        <v>3</v>
      </c>
      <c r="AR160" s="68">
        <v>3</v>
      </c>
      <c r="AS160" s="303">
        <v>17.8</v>
      </c>
      <c r="AT160" s="357">
        <v>4</v>
      </c>
      <c r="AU160" s="357">
        <v>5</v>
      </c>
      <c r="AV160" s="354"/>
      <c r="AW160" s="357"/>
      <c r="AX160" s="397"/>
      <c r="AZ160" s="68">
        <v>156</v>
      </c>
      <c r="BA160" s="123" t="s">
        <v>371</v>
      </c>
      <c r="BB160" s="152" t="s">
        <v>370</v>
      </c>
      <c r="BC160" s="156"/>
      <c r="BD160" s="156"/>
      <c r="BE160" s="357"/>
      <c r="BF160" s="156"/>
      <c r="BG160" s="357"/>
    </row>
    <row r="161" spans="1:59" x14ac:dyDescent="0.2">
      <c r="A161" s="64">
        <v>157</v>
      </c>
      <c r="B161" s="9" t="s">
        <v>336</v>
      </c>
      <c r="C161" s="363">
        <v>770.8</v>
      </c>
      <c r="D161" s="138">
        <f t="shared" ref="D161:F161" si="319">RANK(C161,C$5:C$164,0)</f>
        <v>7</v>
      </c>
      <c r="E161" s="345">
        <v>745.6</v>
      </c>
      <c r="F161" s="138">
        <f t="shared" si="319"/>
        <v>138</v>
      </c>
      <c r="I161" s="68">
        <v>157</v>
      </c>
      <c r="J161" s="145">
        <v>46.39</v>
      </c>
      <c r="K161" s="138">
        <f t="shared" si="267"/>
        <v>16</v>
      </c>
      <c r="L161" s="363">
        <v>34.200000000000003</v>
      </c>
      <c r="M161" s="138">
        <f t="shared" ref="M161:O161" si="320">RANK(L161,L$5:L$164,0)</f>
        <v>31</v>
      </c>
      <c r="N161" s="285">
        <v>37.349397590361448</v>
      </c>
      <c r="O161" s="138">
        <f t="shared" si="320"/>
        <v>141</v>
      </c>
      <c r="P161" s="266">
        <v>42.96</v>
      </c>
      <c r="Q161" s="138">
        <f t="shared" si="264"/>
        <v>45</v>
      </c>
      <c r="R161" s="266">
        <v>38.4</v>
      </c>
      <c r="S161" s="138">
        <f t="shared" si="264"/>
        <v>126</v>
      </c>
      <c r="T161" s="285">
        <f t="shared" si="265"/>
        <v>39.569799196787152</v>
      </c>
      <c r="U161" s="138">
        <f t="shared" si="264"/>
        <v>116</v>
      </c>
      <c r="X161" s="68">
        <v>157</v>
      </c>
      <c r="Y161" s="123"/>
      <c r="Z161" s="557"/>
      <c r="AA161" s="248" t="s">
        <v>806</v>
      </c>
      <c r="AB161" s="131">
        <v>5</v>
      </c>
      <c r="AC161" s="357">
        <v>1</v>
      </c>
      <c r="AD161" s="231">
        <v>7</v>
      </c>
      <c r="AE161" s="234" t="s">
        <v>514</v>
      </c>
      <c r="AF161" s="149">
        <v>2</v>
      </c>
      <c r="AG161" s="545" t="s">
        <v>776</v>
      </c>
      <c r="AH161" s="226">
        <v>5</v>
      </c>
      <c r="AI161" s="252" t="s">
        <v>479</v>
      </c>
      <c r="AJ161" s="329">
        <v>70</v>
      </c>
      <c r="AK161" s="545" t="s">
        <v>774</v>
      </c>
      <c r="AL161" s="123">
        <v>5</v>
      </c>
      <c r="AM161" s="559"/>
      <c r="AN161" s="123" t="s">
        <v>360</v>
      </c>
      <c r="AO161" s="123" t="s">
        <v>360</v>
      </c>
      <c r="AP161" s="123" t="s">
        <v>360</v>
      </c>
      <c r="AQ161" s="131">
        <v>3</v>
      </c>
      <c r="AR161" s="68" t="s">
        <v>601</v>
      </c>
      <c r="AS161" s="303">
        <v>17.53</v>
      </c>
      <c r="AT161" s="357">
        <v>4</v>
      </c>
      <c r="AU161" s="357">
        <v>5</v>
      </c>
      <c r="AV161" s="354"/>
      <c r="AW161" s="357"/>
      <c r="AX161" s="397"/>
      <c r="AZ161" s="68">
        <v>157</v>
      </c>
      <c r="BA161" s="123" t="s">
        <v>371</v>
      </c>
      <c r="BB161" s="152" t="s">
        <v>371</v>
      </c>
      <c r="BC161" s="156">
        <v>29.64</v>
      </c>
      <c r="BD161" s="156">
        <v>12.54</v>
      </c>
      <c r="BE161" s="370">
        <v>11.24</v>
      </c>
      <c r="BF161" s="156">
        <v>58.09</v>
      </c>
      <c r="BG161" s="357">
        <v>41</v>
      </c>
    </row>
    <row r="162" spans="1:59" x14ac:dyDescent="0.2">
      <c r="A162" s="64">
        <v>158</v>
      </c>
      <c r="B162" s="9" t="s">
        <v>337</v>
      </c>
      <c r="C162" s="363"/>
      <c r="D162" s="138"/>
      <c r="E162" s="345">
        <v>771.8</v>
      </c>
      <c r="F162" s="138">
        <f t="shared" ref="F162" si="321">RANK(E162,E$5:E$164,0)</f>
        <v>68</v>
      </c>
      <c r="I162" s="68">
        <v>158</v>
      </c>
      <c r="J162" s="145">
        <v>41.99</v>
      </c>
      <c r="K162" s="138">
        <f t="shared" si="267"/>
        <v>53</v>
      </c>
      <c r="L162" s="363"/>
      <c r="M162" s="138"/>
      <c r="N162" s="285">
        <v>39.73063973063973</v>
      </c>
      <c r="O162" s="138">
        <f t="shared" ref="O162" si="322">RANK(N162,N$5:N$164,0)</f>
        <v>119</v>
      </c>
      <c r="P162" s="266">
        <v>40.96</v>
      </c>
      <c r="Q162" s="138">
        <f t="shared" si="264"/>
        <v>76</v>
      </c>
      <c r="R162" s="266">
        <v>47.2</v>
      </c>
      <c r="S162" s="138">
        <f t="shared" si="264"/>
        <v>13</v>
      </c>
      <c r="T162" s="285">
        <f t="shared" si="265"/>
        <v>42.630213243546578</v>
      </c>
      <c r="U162" s="138">
        <f t="shared" si="264"/>
        <v>63</v>
      </c>
      <c r="X162" s="68">
        <v>158</v>
      </c>
      <c r="Y162" s="123"/>
      <c r="Z162" s="557"/>
      <c r="AA162" s="248" t="s">
        <v>820</v>
      </c>
      <c r="AB162" s="131">
        <v>5</v>
      </c>
      <c r="AC162" s="357">
        <v>4</v>
      </c>
      <c r="AD162" s="231">
        <v>7</v>
      </c>
      <c r="AE162" s="234" t="s">
        <v>514</v>
      </c>
      <c r="AF162" s="149">
        <v>8</v>
      </c>
      <c r="AG162" s="545" t="s">
        <v>776</v>
      </c>
      <c r="AH162" s="226">
        <v>5</v>
      </c>
      <c r="AI162" s="252" t="s">
        <v>479</v>
      </c>
      <c r="AJ162" s="329">
        <v>65</v>
      </c>
      <c r="AK162" s="545" t="s">
        <v>774</v>
      </c>
      <c r="AL162" s="123">
        <v>5</v>
      </c>
      <c r="AM162" s="559"/>
      <c r="AN162" s="123" t="s">
        <v>360</v>
      </c>
      <c r="AO162" s="123" t="s">
        <v>360</v>
      </c>
      <c r="AP162" s="123" t="s">
        <v>360</v>
      </c>
      <c r="AQ162" s="131">
        <v>2.5</v>
      </c>
      <c r="AR162" s="68">
        <v>3</v>
      </c>
      <c r="AS162" s="303">
        <v>16.329999999999998</v>
      </c>
      <c r="AT162" s="357">
        <v>3</v>
      </c>
      <c r="AU162" s="357">
        <v>4</v>
      </c>
      <c r="AV162" s="354"/>
      <c r="AW162" s="357"/>
      <c r="AX162" s="397"/>
      <c r="AZ162" s="68">
        <v>158</v>
      </c>
      <c r="BA162" s="123" t="s">
        <v>371</v>
      </c>
      <c r="BB162" s="152" t="s">
        <v>372</v>
      </c>
      <c r="BC162" s="156">
        <v>25.41</v>
      </c>
      <c r="BD162" s="156">
        <v>11.14</v>
      </c>
      <c r="BE162" s="357"/>
      <c r="BF162" s="156">
        <v>56.55</v>
      </c>
      <c r="BG162" s="357"/>
    </row>
    <row r="163" spans="1:59" x14ac:dyDescent="0.2">
      <c r="A163" s="64">
        <v>159</v>
      </c>
      <c r="B163" s="26" t="s">
        <v>338</v>
      </c>
      <c r="C163" s="363"/>
      <c r="D163" s="138"/>
      <c r="E163" s="345">
        <v>781.4</v>
      </c>
      <c r="F163" s="138">
        <f t="shared" ref="F163" si="323">RANK(E163,E$5:E$164,0)</f>
        <v>36</v>
      </c>
      <c r="I163" s="68">
        <v>159</v>
      </c>
      <c r="J163" s="145"/>
      <c r="K163" s="138"/>
      <c r="L163" s="363"/>
      <c r="M163" s="138"/>
      <c r="N163" s="285">
        <v>45.229681978798588</v>
      </c>
      <c r="O163" s="138">
        <f t="shared" ref="O163" si="324">RANK(N163,N$5:N$164,0)</f>
        <v>48</v>
      </c>
      <c r="P163" s="266">
        <v>44</v>
      </c>
      <c r="Q163" s="138">
        <f t="shared" si="264"/>
        <v>27</v>
      </c>
      <c r="R163" s="266">
        <v>44.8</v>
      </c>
      <c r="S163" s="138">
        <f t="shared" si="264"/>
        <v>39</v>
      </c>
      <c r="T163" s="285">
        <f t="shared" si="265"/>
        <v>44.676560659599524</v>
      </c>
      <c r="U163" s="138">
        <f t="shared" si="264"/>
        <v>29</v>
      </c>
      <c r="X163" s="68">
        <v>159</v>
      </c>
      <c r="Y163" s="123"/>
      <c r="Z163" s="557"/>
      <c r="AA163" s="248" t="s">
        <v>805</v>
      </c>
      <c r="AB163" s="131">
        <v>1</v>
      </c>
      <c r="AC163" s="357">
        <v>1</v>
      </c>
      <c r="AD163" s="231">
        <v>4</v>
      </c>
      <c r="AE163" s="234" t="s">
        <v>514</v>
      </c>
      <c r="AF163" s="149">
        <v>2</v>
      </c>
      <c r="AG163" s="545" t="s">
        <v>776</v>
      </c>
      <c r="AH163" s="226">
        <v>5</v>
      </c>
      <c r="AI163" s="252" t="s">
        <v>479</v>
      </c>
      <c r="AJ163" s="329">
        <v>40</v>
      </c>
      <c r="AK163" s="545" t="s">
        <v>774</v>
      </c>
      <c r="AL163" s="123">
        <v>5</v>
      </c>
      <c r="AM163" s="559"/>
      <c r="AN163" s="123" t="s">
        <v>360</v>
      </c>
      <c r="AO163" s="123" t="s">
        <v>360</v>
      </c>
      <c r="AP163" s="123" t="s">
        <v>360</v>
      </c>
      <c r="AQ163" s="131">
        <v>2.5</v>
      </c>
      <c r="AR163" s="68" t="s">
        <v>601</v>
      </c>
      <c r="AS163" s="303">
        <v>20.69</v>
      </c>
      <c r="AT163" s="357">
        <v>3</v>
      </c>
      <c r="AU163" s="357">
        <v>5</v>
      </c>
      <c r="AV163" s="354"/>
      <c r="AW163" s="357"/>
      <c r="AX163" s="397"/>
      <c r="AZ163" s="68">
        <v>159</v>
      </c>
      <c r="BA163" s="123" t="s">
        <v>370</v>
      </c>
      <c r="BB163" s="152" t="s">
        <v>371</v>
      </c>
      <c r="BC163" s="156"/>
      <c r="BD163" s="156"/>
      <c r="BE163" s="357"/>
      <c r="BF163" s="156"/>
      <c r="BG163" s="357"/>
    </row>
    <row r="164" spans="1:59" x14ac:dyDescent="0.2">
      <c r="A164" s="65">
        <v>160</v>
      </c>
      <c r="B164" s="33" t="s">
        <v>341</v>
      </c>
      <c r="C164" s="364">
        <v>789.6</v>
      </c>
      <c r="D164" s="139">
        <f t="shared" ref="D164:F164" si="325">RANK(C164,C$5:C$164,0)</f>
        <v>4</v>
      </c>
      <c r="E164" s="346">
        <v>777</v>
      </c>
      <c r="F164" s="139">
        <f t="shared" si="325"/>
        <v>50</v>
      </c>
      <c r="I164" s="81">
        <v>160</v>
      </c>
      <c r="J164" s="146">
        <v>39.46</v>
      </c>
      <c r="K164" s="139">
        <f t="shared" si="267"/>
        <v>73</v>
      </c>
      <c r="L164" s="364">
        <v>39.200000000000003</v>
      </c>
      <c r="M164" s="139">
        <f t="shared" ref="M164:O164" si="326">RANK(L164,L$5:L$164,0)</f>
        <v>15</v>
      </c>
      <c r="N164" s="286">
        <v>39.740259740259738</v>
      </c>
      <c r="O164" s="139">
        <f t="shared" si="326"/>
        <v>118</v>
      </c>
      <c r="P164" s="267">
        <v>36.880000000000003</v>
      </c>
      <c r="Q164" s="139">
        <f t="shared" si="264"/>
        <v>135</v>
      </c>
      <c r="R164" s="267">
        <v>36</v>
      </c>
      <c r="S164" s="139">
        <f t="shared" si="264"/>
        <v>146</v>
      </c>
      <c r="T164" s="286">
        <f t="shared" si="265"/>
        <v>37.54008658008658</v>
      </c>
      <c r="U164" s="139">
        <f t="shared" si="264"/>
        <v>139</v>
      </c>
      <c r="X164" s="81">
        <v>160</v>
      </c>
      <c r="Y164" s="124"/>
      <c r="Z164" s="560"/>
      <c r="AA164" s="553" t="s">
        <v>805</v>
      </c>
      <c r="AB164" s="132">
        <v>1</v>
      </c>
      <c r="AC164" s="358">
        <v>2</v>
      </c>
      <c r="AD164" s="232">
        <v>8</v>
      </c>
      <c r="AE164" s="235" t="s">
        <v>514</v>
      </c>
      <c r="AF164" s="153">
        <v>6</v>
      </c>
      <c r="AG164" s="546" t="s">
        <v>776</v>
      </c>
      <c r="AH164" s="227">
        <v>6</v>
      </c>
      <c r="AI164" s="253" t="s">
        <v>479</v>
      </c>
      <c r="AJ164" s="330">
        <v>65</v>
      </c>
      <c r="AK164" s="546" t="s">
        <v>774</v>
      </c>
      <c r="AL164" s="124">
        <v>5</v>
      </c>
      <c r="AM164" s="561"/>
      <c r="AN164" s="124" t="s">
        <v>360</v>
      </c>
      <c r="AO164" s="124" t="s">
        <v>360</v>
      </c>
      <c r="AP164" s="124"/>
      <c r="AQ164" s="132">
        <v>2</v>
      </c>
      <c r="AR164" s="81" t="s">
        <v>598</v>
      </c>
      <c r="AS164" s="306">
        <v>17.510000000000002</v>
      </c>
      <c r="AT164" s="358">
        <v>3</v>
      </c>
      <c r="AU164" s="358">
        <v>4</v>
      </c>
      <c r="AV164" s="355"/>
      <c r="AW164" s="358"/>
      <c r="AX164" s="397"/>
      <c r="AZ164" s="81">
        <v>160</v>
      </c>
      <c r="BA164" s="124" t="s">
        <v>369</v>
      </c>
      <c r="BB164" s="154" t="s">
        <v>372</v>
      </c>
      <c r="BC164" s="157">
        <v>27</v>
      </c>
      <c r="BD164" s="157">
        <v>11.14</v>
      </c>
      <c r="BE164" s="372">
        <v>11.72</v>
      </c>
      <c r="BF164" s="157">
        <v>56.11</v>
      </c>
      <c r="BG164" s="358">
        <v>30</v>
      </c>
    </row>
    <row r="165" spans="1:59" x14ac:dyDescent="0.2">
      <c r="B165" s="515" t="s">
        <v>761</v>
      </c>
      <c r="C165" s="514">
        <f>AVERAGE(C5:C164)</f>
        <v>757.72631578947357</v>
      </c>
      <c r="D165" s="517"/>
      <c r="E165" s="514">
        <f>AVERAGE(E5:E164)</f>
        <v>767.35374999999954</v>
      </c>
      <c r="F165" s="517"/>
      <c r="I165" s="515" t="s">
        <v>761</v>
      </c>
      <c r="J165" s="518">
        <f>AVERAGE(J5:J164)</f>
        <v>43.124642857142845</v>
      </c>
      <c r="K165" s="519"/>
      <c r="L165" s="518">
        <f>AVERAGE(L5:L164)</f>
        <v>39.340000000000003</v>
      </c>
      <c r="M165" s="519"/>
      <c r="N165" s="518">
        <f>AVERAGE(N5:N164)</f>
        <v>42.55518109998949</v>
      </c>
      <c r="O165" s="519"/>
      <c r="P165" s="518">
        <f>AVERAGE(P5:P164)</f>
        <v>40.634250000000002</v>
      </c>
      <c r="Q165" s="519"/>
      <c r="R165" s="518">
        <f>AVERAGE(R5:R164)</f>
        <v>41.928788419089138</v>
      </c>
      <c r="S165" s="519"/>
      <c r="T165" s="518">
        <f>AVERAGE(T5:T164)</f>
        <v>41.706073173026205</v>
      </c>
      <c r="U165" s="519"/>
    </row>
    <row r="167" spans="1:59" x14ac:dyDescent="0.2">
      <c r="A167" s="121" t="s">
        <v>515</v>
      </c>
      <c r="B167" s="121" t="s">
        <v>516</v>
      </c>
      <c r="C167" s="121"/>
      <c r="D167" s="121"/>
    </row>
    <row r="168" spans="1:59" x14ac:dyDescent="0.2">
      <c r="A168" s="121" t="s">
        <v>524</v>
      </c>
      <c r="B168" s="214" t="s">
        <v>507</v>
      </c>
      <c r="C168" s="359"/>
      <c r="D168" s="359"/>
    </row>
    <row r="169" spans="1:59" x14ac:dyDescent="0.2">
      <c r="A169" s="121" t="s">
        <v>523</v>
      </c>
      <c r="B169" s="249" t="s">
        <v>526</v>
      </c>
      <c r="C169" s="249"/>
      <c r="D169" s="249"/>
    </row>
    <row r="170" spans="1:59" x14ac:dyDescent="0.2">
      <c r="A170" s="215" t="s">
        <v>609</v>
      </c>
      <c r="B170" s="287" t="s">
        <v>610</v>
      </c>
      <c r="C170" s="287"/>
      <c r="D170" s="287"/>
    </row>
    <row r="171" spans="1:59" x14ac:dyDescent="0.2">
      <c r="A171" s="215" t="s">
        <v>778</v>
      </c>
      <c r="B171" s="547" t="s">
        <v>779</v>
      </c>
      <c r="C171" s="288"/>
      <c r="D171" s="288"/>
    </row>
    <row r="172" spans="1:59" x14ac:dyDescent="0.2">
      <c r="A172" s="121" t="s">
        <v>855</v>
      </c>
      <c r="B172" s="568"/>
      <c r="C172" s="288"/>
      <c r="D172" s="288"/>
    </row>
  </sheetData>
  <conditionalFormatting sqref="AZ72 AZ18 AZ8:AZ11 AZ16 AZ22 AZ28 AZ34 AZ40 AZ13:AZ14 AZ20 AZ26 AZ32 AZ38 AZ46 AZ58 AZ64 AZ70 AZ76 AZ82 AZ44 AZ50:AZ52 AZ56 AZ62 AZ68 AZ74 AZ80 AZ90 AZ98 AZ102 AZ84:AZ86 AZ88 AZ92:AZ94 AZ96 AZ100 AZ104:AZ105 AZ109 AZ107 AZ114 AZ111:AZ112 AZ116:AZ124 AZ126 AZ128 AZ130 AZ132:AZ138 AZ140:AZ164 I72 I18 I8:I11 I16 I22 I28 I34 I40 I13:I14 I20 I26 I32 I38 I46 I58 I64 I70 I76 I82 I44 I50:I52 I56 I62 I68 I74 I80 I90 I98 I102 I84:I86 I88 I92:I94 I96 I100 I104:I105 I109 I107 I114 I111:I112 I116:I124 I126 I128 I130 I132:I138 I140:I164 X72 X18 X8:X11 X16 X22 X28 X34 X40 X13:X14 X20 X26 X32 X38 X46 X58 X64 X70 X76 X82 X44 X50:X52 X56 X62 X68 X74 X80 X90 X98 X102 X84:X86 X88 X92:X94 X96 X100 X104:X105 X109 X107 X114 X111:X112 X116:X124 X126 X128 X130 X132:X138 X140:X164 A72 A18 A8:A11 A16 A22 A28 A34 A40 A13:A14 A20 A26 A32 A38 A46 A58 A64 A70 A76 A82 A44 A50:A52 A56 A62 A68 A74 A80 A90 A98 A102 A84:A86 A88 A92:A94 A96 A100 A104:A105 A109 A107 A114 A111:A112 A116:A124 A126 A128 A130 A132:A138 A140:A164">
    <cfRule type="cellIs" dxfId="2" priority="6" stopIfTrue="1" operator="greaterThan">
      <formula>991194</formula>
    </cfRule>
  </conditionalFormatting>
  <conditionalFormatting sqref="AA11 AA13">
    <cfRule type="cellIs" dxfId="1" priority="2" stopIfTrue="1" operator="greaterThan">
      <formula>991194</formula>
    </cfRule>
  </conditionalFormatting>
  <conditionalFormatting sqref="AA21 AA31 AA41 AA51 AA61 AA71 AA81 AA91 AA101 AA111 AA121 AA131 AA141 AA151 AA161 AA23 AA33 AA43 AA53 AA63 AA73 AA83 AA93 AA103 AA113 AA123 AA133 AA143 AA153 AA163">
    <cfRule type="cellIs" dxfId="0" priority="1" stopIfTrue="1" operator="greaterThan">
      <formula>991194</formula>
    </cfRule>
  </conditionalFormatting>
  <pageMargins left="0.7" right="0.7" top="0.75" bottom="0.75" header="0.3" footer="0.3"/>
  <pageSetup paperSize="9" orientation="portrait" r:id="rId1"/>
  <ignoredErrors>
    <ignoredError sqref="BF5:BF164 BA5:BD164" numberStoredAsText="1"/>
    <ignoredError sqref="T5:T16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8</vt:i4>
      </vt:variant>
    </vt:vector>
  </HeadingPairs>
  <TitlesOfParts>
    <vt:vector size="8" baseType="lpstr">
      <vt:lpstr>Cooperators</vt:lpstr>
      <vt:lpstr>Cultivars</vt:lpstr>
      <vt:lpstr>Selected</vt:lpstr>
      <vt:lpstr>Heading Days</vt:lpstr>
      <vt:lpstr>Plant Height</vt:lpstr>
      <vt:lpstr>Yield</vt:lpstr>
      <vt:lpstr>Diseases</vt:lpstr>
      <vt:lpstr>Miscellaneous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2017-01-13T12:55:17Z</dcterms:modified>
</cp:coreProperties>
</file>